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8.xml" ContentType="application/vnd.openxmlformats-officedocument.drawing+xml"/>
  <Override PartName="/xl/charts/chart11.xml" ContentType="application/vnd.openxmlformats-officedocument.drawingml.chart+xml"/>
  <Override PartName="/xl/drawings/drawing9.xml" ContentType="application/vnd.openxmlformats-officedocument.drawing+xml"/>
  <Override PartName="/xl/charts/chart12.xml" ContentType="application/vnd.openxmlformats-officedocument.drawingml.chart+xml"/>
  <Override PartName="/xl/drawings/drawing10.xml" ContentType="application/vnd.openxmlformats-officedocument.drawing+xml"/>
  <Override PartName="/xl/charts/chart13.xml" ContentType="application/vnd.openxmlformats-officedocument.drawingml.chart+xml"/>
  <Override PartName="/xl/drawings/drawing11.xml" ContentType="application/vnd.openxmlformats-officedocument.drawing+xml"/>
  <Override PartName="/xl/charts/chart14.xml" ContentType="application/vnd.openxmlformats-officedocument.drawingml.chart+xml"/>
  <Override PartName="/xl/drawings/drawing12.xml" ContentType="application/vnd.openxmlformats-officedocument.drawing+xml"/>
  <Override PartName="/xl/charts/chart15.xml" ContentType="application/vnd.openxmlformats-officedocument.drawingml.chart+xml"/>
  <Override PartName="/xl/drawings/drawing13.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18.xml" ContentType="application/vnd.openxmlformats-officedocument.drawingml.chart+xml"/>
  <Override PartName="/xl/drawings/drawing16.xml" ContentType="application/vnd.openxmlformats-officedocument.drawing+xml"/>
  <Override PartName="/xl/charts/chart19.xml" ContentType="application/vnd.openxmlformats-officedocument.drawingml.chart+xml"/>
  <Override PartName="/xl/drawings/drawing17.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drawings/drawing18.xml" ContentType="application/vnd.openxmlformats-officedocument.drawing+xml"/>
  <Override PartName="/xl/charts/chart22.xml" ContentType="application/vnd.openxmlformats-officedocument.drawingml.chart+xml"/>
  <Override PartName="/xl/drawings/drawing19.xml" ContentType="application/vnd.openxmlformats-officedocument.drawing+xml"/>
  <Override PartName="/xl/charts/chart23.xml" ContentType="application/vnd.openxmlformats-officedocument.drawingml.chart+xml"/>
  <Override PartName="/xl/drawings/drawing20.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codeName="ThisWorkbook" autoCompressPictures="0"/>
  <mc:AlternateContent xmlns:mc="http://schemas.openxmlformats.org/markup-compatibility/2006">
    <mc:Choice Requires="x15">
      <x15ac:absPath xmlns:x15ac="http://schemas.microsoft.com/office/spreadsheetml/2010/11/ac" url="E:\WILLIAM\ESTUDIOS\DIAGRAMACIÓN\ANUARIO\2019\Cuadros\"/>
    </mc:Choice>
  </mc:AlternateContent>
  <bookViews>
    <workbookView xWindow="-120" yWindow="-120" windowWidth="29040" windowHeight="15840" tabRatio="949"/>
  </bookViews>
  <sheets>
    <sheet name="C-12" sheetId="42" r:id="rId1"/>
    <sheet name="G-04" sheetId="4" r:id="rId2"/>
    <sheet name="C-13" sheetId="5" r:id="rId3"/>
    <sheet name="G-05" sheetId="79" r:id="rId4"/>
    <sheet name="C-14" sheetId="6" r:id="rId5"/>
    <sheet name="C-15" sheetId="7" r:id="rId6"/>
    <sheet name="C-16" sheetId="8" r:id="rId7"/>
    <sheet name="C-17" sheetId="83" r:id="rId8"/>
    <sheet name="C-18" sheetId="99" r:id="rId9"/>
    <sheet name="C-19" sheetId="100" r:id="rId10"/>
    <sheet name="C-20" sheetId="65" r:id="rId11"/>
    <sheet name="G-06" sheetId="12" r:id="rId12"/>
    <sheet name="C-21" sheetId="67" r:id="rId13"/>
    <sheet name="G-07" sheetId="80" r:id="rId14"/>
    <sheet name="C-22" sheetId="48" r:id="rId15"/>
    <sheet name="C-23" sheetId="49" r:id="rId16"/>
    <sheet name="C-24" sheetId="50" r:id="rId17"/>
    <sheet name="C-25" sheetId="17" r:id="rId18"/>
    <sheet name="G-08" sheetId="18" r:id="rId19"/>
    <sheet name="C-26" sheetId="84" r:id="rId20"/>
    <sheet name="C-27" sheetId="1" r:id="rId21"/>
    <sheet name="G-09" sheetId="2" r:id="rId22"/>
    <sheet name="C28" sheetId="101" r:id="rId23"/>
    <sheet name="C-29" sheetId="51" r:id="rId24"/>
    <sheet name="C-30" sheetId="81" r:id="rId25"/>
    <sheet name="C-31" sheetId="52" r:id="rId26"/>
    <sheet name="C-32" sheetId="53" r:id="rId27"/>
    <sheet name="C-33-DS-017" sheetId="85" r:id="rId28"/>
    <sheet name="C-34" sheetId="86" r:id="rId29"/>
    <sheet name="C-35" sheetId="87" r:id="rId30"/>
    <sheet name="C-36" sheetId="88" r:id="rId31"/>
    <sheet name="C-37" sheetId="89" r:id="rId32"/>
    <sheet name="C-38" sheetId="90" r:id="rId33"/>
    <sheet name="C-39" sheetId="102" r:id="rId34"/>
    <sheet name="C-40" sheetId="103" r:id="rId35"/>
    <sheet name="C-41" sheetId="19" r:id="rId36"/>
    <sheet name="C-42" sheetId="20" r:id="rId37"/>
    <sheet name="C-43- C-44" sheetId="21" r:id="rId38"/>
    <sheet name="C-45" sheetId="72" r:id="rId39"/>
    <sheet name="C-46" sheetId="62" r:id="rId40"/>
    <sheet name="C-47" sheetId="94" r:id="rId41"/>
    <sheet name="Listado Nº 01" sheetId="68" r:id="rId42"/>
    <sheet name="Listado Nº 02" sheetId="70" r:id="rId43"/>
    <sheet name="Listado Nº 03 " sheetId="69" r:id="rId44"/>
    <sheet name="Listado Nº 04 - D.S. 017-2012 " sheetId="71" r:id="rId45"/>
    <sheet name="LISTADO N° 05 y N°06" sheetId="96" r:id="rId46"/>
    <sheet name="LISTADO N°07 y N° 08" sheetId="97" r:id="rId47"/>
    <sheet name="LISTADO N° 09" sheetId="104" r:id="rId48"/>
    <sheet name="LISTADO N° 11" sheetId="106" r:id="rId49"/>
    <sheet name="LISTADO N° 10" sheetId="105" r:id="rId50"/>
    <sheet name="Hoja1" sheetId="107" r:id="rId51"/>
  </sheets>
  <externalReferences>
    <externalReference r:id="rId52"/>
  </externalReferences>
  <definedNames>
    <definedName name="__123Graph_A" localSheetId="22" hidden="1">'[1]Listado Nº 01'!#REF!</definedName>
    <definedName name="__123Graph_A" localSheetId="49" hidden="1">'Listado Nº 01'!#REF!</definedName>
    <definedName name="__123Graph_A" localSheetId="48" hidden="1">'Listado Nº 01'!#REF!</definedName>
    <definedName name="__123Graph_A" hidden="1">'Listado Nº 01'!#REF!</definedName>
    <definedName name="__123Graph_X" localSheetId="22" hidden="1">'[1]Listado Nº 01'!#REF!</definedName>
    <definedName name="__123Graph_X" localSheetId="49" hidden="1">'Listado Nº 01'!#REF!</definedName>
    <definedName name="__123Graph_X" localSheetId="48" hidden="1">'Listado Nº 01'!#REF!</definedName>
    <definedName name="__123Graph_X" hidden="1">'Listado Nº 01'!#REF!</definedName>
    <definedName name="_Fill" localSheetId="22" hidden="1">#REF!</definedName>
    <definedName name="_Fill" localSheetId="49" hidden="1">#REF!</definedName>
    <definedName name="_Fill" localSheetId="48" hidden="1">#REF!</definedName>
    <definedName name="_Fill" localSheetId="41" hidden="1">'Listado Nº 01'!#REF!</definedName>
    <definedName name="_Fill" localSheetId="42" hidden="1">#REF!</definedName>
    <definedName name="_Fill" hidden="1">#REF!</definedName>
    <definedName name="_Regression_Int" localSheetId="41" hidden="1">1</definedName>
    <definedName name="A_impresión_IM" localSheetId="41">'Listado Nº 01'!#REF!</definedName>
    <definedName name="_xlnm.Print_Area" localSheetId="0">'C-12'!$B$1:$AB$24</definedName>
    <definedName name="_xlnm.Print_Area" localSheetId="2">'C-13'!$B$2:$AC$33</definedName>
    <definedName name="_xlnm.Print_Area" localSheetId="4">'C-14'!$B$2:$R$31</definedName>
    <definedName name="_xlnm.Print_Area" localSheetId="5">'C-15'!$C$3:$U$31</definedName>
    <definedName name="_xlnm.Print_Area" localSheetId="6">'C-16'!$C$3:$U$47</definedName>
    <definedName name="_xlnm.Print_Area" localSheetId="7">'C-17'!$B$2:$AJ$93</definedName>
    <definedName name="_xlnm.Print_Area" localSheetId="8">'C-18'!$B$3:$AH$58</definedName>
    <definedName name="_xlnm.Print_Area" localSheetId="10">'C-20'!$B$2:$AC$28</definedName>
    <definedName name="_xlnm.Print_Area" localSheetId="12">'C-21'!$C$3:$AD$33</definedName>
    <definedName name="_xlnm.Print_Area" localSheetId="14">'C-22'!$C$3:$R$33</definedName>
    <definedName name="_xlnm.Print_Area" localSheetId="15">'C-23'!$B$2:$S$31</definedName>
    <definedName name="_xlnm.Print_Area" localSheetId="16">'C-24'!$A$3:$Q$45</definedName>
    <definedName name="_xlnm.Print_Area" localSheetId="17">'C-25'!$B$3:$R$81</definedName>
    <definedName name="_xlnm.Print_Area" localSheetId="19">'C-26'!$B$3:$AJ$95</definedName>
    <definedName name="_xlnm.Print_Area" localSheetId="20">'C-27'!$B$3:$AV$32</definedName>
    <definedName name="_xlnm.Print_Area" localSheetId="22">'C28'!$B$1:$AI$50</definedName>
    <definedName name="_xlnm.Print_Area" localSheetId="23">'C-29'!$C$1:$BF$37</definedName>
    <definedName name="_xlnm.Print_Area" localSheetId="24">'C-30'!$C$2:$BF$36</definedName>
    <definedName name="_xlnm.Print_Area" localSheetId="25">'C-31'!$C$3:$BF$33</definedName>
    <definedName name="_xlnm.Print_Area" localSheetId="26">'C-32'!$C$2:$BF$31</definedName>
    <definedName name="_xlnm.Print_Area" localSheetId="27">'C-33-DS-017'!$B$2:$AB$28</definedName>
    <definedName name="_xlnm.Print_Area" localSheetId="28">'C-34'!$B$2:$AC$32</definedName>
    <definedName name="_xlnm.Print_Area" localSheetId="29">'C-35'!$C$2:$R$32</definedName>
    <definedName name="_xlnm.Print_Area" localSheetId="30">'C-36'!$B$2:$S$30</definedName>
    <definedName name="_xlnm.Print_Area" localSheetId="31">'C-37'!$B$1:$S$44</definedName>
    <definedName name="_xlnm.Print_Area" localSheetId="32">'C-38'!$B$1:$AJ$93</definedName>
    <definedName name="_xlnm.Print_Area" localSheetId="33">'C-39'!$B$1:$P$28</definedName>
    <definedName name="_xlnm.Print_Area" localSheetId="34">'C-40'!$B$1:$Q$29</definedName>
    <definedName name="_xlnm.Print_Area" localSheetId="35">'C-41'!$B$3:$H$45</definedName>
    <definedName name="_xlnm.Print_Area" localSheetId="36">'C-42'!$B$3:$H$61</definedName>
    <definedName name="_xlnm.Print_Area" localSheetId="37">'C-43- C-44'!$B$2:$M$34</definedName>
    <definedName name="_xlnm.Print_Area" localSheetId="38">'C-45'!$B$3:$I$46</definedName>
    <definedName name="_xlnm.Print_Area" localSheetId="39">'C-46'!$C$3:$AA$75</definedName>
    <definedName name="_xlnm.Print_Area" localSheetId="40">'C-47'!$B$1:$H$83</definedName>
    <definedName name="_xlnm.Print_Area" localSheetId="1">'G-04'!$B$3:$S$37</definedName>
    <definedName name="_xlnm.Print_Area" localSheetId="3">'G-05'!$C$1:$Z$49</definedName>
    <definedName name="_xlnm.Print_Area" localSheetId="11">'G-06'!$B$2:$P$28</definedName>
    <definedName name="_xlnm.Print_Area" localSheetId="13">'G-07'!$B$1:$AD$54</definedName>
    <definedName name="_xlnm.Print_Area" localSheetId="18">'G-08'!$B$2:$N$33</definedName>
    <definedName name="_xlnm.Print_Area" localSheetId="21">'G-09'!$B$2:$N$27</definedName>
    <definedName name="_xlnm.Print_Area" localSheetId="45">'LISTADO N° 05 y N°06'!$A$1:$I$47</definedName>
    <definedName name="_xlnm.Print_Area" localSheetId="49">'LISTADO N° 10'!$B$1:$H$80</definedName>
    <definedName name="_xlnm.Print_Area" localSheetId="46">'LISTADO N°07 y N° 08'!$B$1:$H$49</definedName>
    <definedName name="_xlnm.Print_Area" localSheetId="41">'Listado Nº 01'!$A$1:$AC$264</definedName>
    <definedName name="_xlnm.Print_Area" localSheetId="43">'Listado Nº 03 '!$A$1:$AE$26</definedName>
    <definedName name="_xlnm.Print_Area" localSheetId="44">'Listado Nº 04 - D.S. 017-2012 '!$A$1:$AC$81</definedName>
    <definedName name="Títulos_a_imprimir_IM" localSheetId="41">'Listado Nº 01'!#REF!</definedName>
  </definedNames>
  <calcPr calcId="162913"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B16" i="65" l="1"/>
  <c r="D28" i="5"/>
  <c r="G31" i="20"/>
  <c r="E31" i="20"/>
  <c r="C31" i="20"/>
  <c r="G29" i="20"/>
  <c r="E29" i="20"/>
  <c r="C29" i="20"/>
  <c r="G27" i="20"/>
  <c r="E27" i="20"/>
  <c r="C27" i="20"/>
  <c r="G23" i="20"/>
  <c r="E23" i="20"/>
  <c r="C23" i="20"/>
  <c r="G25" i="20"/>
  <c r="E25" i="20"/>
  <c r="C25" i="20"/>
  <c r="G21" i="20"/>
  <c r="E21" i="20"/>
  <c r="C21" i="20"/>
  <c r="G19" i="20"/>
  <c r="E19" i="20"/>
  <c r="C19" i="20"/>
  <c r="G17" i="20"/>
  <c r="E17" i="20"/>
  <c r="C17" i="20"/>
  <c r="G15" i="20"/>
  <c r="E15" i="20"/>
  <c r="C15" i="20"/>
  <c r="G13" i="20"/>
  <c r="E13" i="20"/>
  <c r="C13" i="20"/>
  <c r="G11" i="20"/>
  <c r="E11" i="20"/>
  <c r="C11" i="20"/>
  <c r="G9" i="20"/>
  <c r="E9" i="20"/>
  <c r="C9" i="20"/>
  <c r="C35" i="20"/>
  <c r="E35" i="20"/>
  <c r="G35" i="20"/>
  <c r="G70" i="71"/>
  <c r="G69" i="71"/>
  <c r="I9" i="69"/>
  <c r="I10" i="69"/>
  <c r="I11" i="69"/>
  <c r="I13" i="69"/>
  <c r="I14" i="69"/>
  <c r="I15" i="69"/>
  <c r="Y12" i="85"/>
  <c r="AA16" i="85"/>
  <c r="AA17" i="85"/>
  <c r="AA13" i="85"/>
  <c r="T43" i="101"/>
  <c r="K85" i="84"/>
  <c r="X7" i="18"/>
  <c r="C70" i="17"/>
  <c r="Q62" i="17"/>
  <c r="Q64" i="17"/>
  <c r="Q65" i="17"/>
  <c r="Q69" i="17"/>
  <c r="C63" i="17"/>
  <c r="E48" i="17"/>
  <c r="G48" i="17"/>
  <c r="I48" i="17"/>
  <c r="K48" i="17"/>
  <c r="M48" i="17"/>
  <c r="O48" i="17"/>
  <c r="Q50" i="17"/>
  <c r="C48" i="17"/>
  <c r="AC26" i="67"/>
  <c r="AE12" i="12"/>
  <c r="AE13" i="12"/>
  <c r="AE11" i="12"/>
  <c r="T14" i="7"/>
  <c r="Q48" i="17"/>
  <c r="AI23" i="4"/>
  <c r="AI22" i="4"/>
  <c r="AI21" i="4"/>
  <c r="G56" i="71"/>
  <c r="G57" i="71"/>
  <c r="G58" i="71"/>
  <c r="G55" i="71"/>
  <c r="G46" i="71"/>
  <c r="G47" i="71"/>
  <c r="G48" i="71"/>
  <c r="G49" i="71"/>
  <c r="G50" i="71"/>
  <c r="G51" i="71"/>
  <c r="G52" i="71"/>
  <c r="G43" i="71"/>
  <c r="G44" i="71"/>
  <c r="G39" i="71"/>
  <c r="G40" i="71"/>
  <c r="G41" i="71"/>
  <c r="G42" i="71"/>
  <c r="G38" i="71"/>
  <c r="G30" i="71"/>
  <c r="G31" i="71"/>
  <c r="G32" i="71"/>
  <c r="G33" i="71"/>
  <c r="G35" i="71"/>
  <c r="G36" i="71"/>
  <c r="G24" i="71"/>
  <c r="G27" i="71"/>
  <c r="G28" i="71"/>
  <c r="G22" i="71"/>
  <c r="G11" i="71"/>
  <c r="G14" i="71"/>
  <c r="G17" i="71"/>
  <c r="G18" i="71"/>
  <c r="G252" i="70"/>
  <c r="G253" i="70"/>
  <c r="G222" i="70"/>
  <c r="G219" i="70"/>
  <c r="G220" i="70"/>
  <c r="G221" i="70"/>
  <c r="G218" i="70"/>
  <c r="G205" i="70"/>
  <c r="G206" i="70"/>
  <c r="G201" i="70"/>
  <c r="G202" i="70"/>
  <c r="G190" i="70"/>
  <c r="G191" i="70"/>
  <c r="G192" i="70"/>
  <c r="G193" i="70"/>
  <c r="G194" i="70"/>
  <c r="G162" i="70"/>
  <c r="G159" i="70"/>
  <c r="G160" i="70"/>
  <c r="G158" i="70"/>
  <c r="G139" i="70"/>
  <c r="G98" i="70"/>
  <c r="G99" i="70"/>
  <c r="G90" i="70"/>
  <c r="G91" i="70"/>
  <c r="G89" i="70"/>
  <c r="G87" i="70"/>
  <c r="G79" i="70"/>
  <c r="G80" i="70"/>
  <c r="G81" i="70"/>
  <c r="G82" i="70"/>
  <c r="G73" i="70"/>
  <c r="G74" i="70"/>
  <c r="G69" i="70"/>
  <c r="G67" i="70"/>
  <c r="G68" i="70"/>
  <c r="G66" i="70"/>
  <c r="G63" i="70"/>
  <c r="G62" i="70"/>
  <c r="G24" i="70"/>
  <c r="G225" i="68"/>
  <c r="G219" i="68"/>
  <c r="G223" i="68"/>
  <c r="G215" i="68"/>
  <c r="G216" i="68"/>
  <c r="G217" i="68"/>
  <c r="G214" i="68"/>
  <c r="G207" i="68"/>
  <c r="G204" i="68"/>
  <c r="G205" i="68"/>
  <c r="G206" i="68"/>
  <c r="G203" i="68"/>
  <c r="G172" i="68"/>
  <c r="G171" i="68"/>
  <c r="G161" i="68"/>
  <c r="G160" i="68"/>
  <c r="G159" i="68"/>
  <c r="G144" i="68"/>
  <c r="D20" i="94"/>
  <c r="E20" i="94"/>
  <c r="F20" i="94"/>
  <c r="G20" i="94"/>
  <c r="E56" i="94"/>
  <c r="F56" i="94"/>
  <c r="AA43" i="62"/>
  <c r="D25" i="72"/>
  <c r="F25" i="72"/>
  <c r="H25" i="72"/>
  <c r="E11" i="21"/>
  <c r="E30" i="21"/>
  <c r="C20" i="19"/>
  <c r="E20" i="19"/>
  <c r="G20" i="19"/>
  <c r="P24" i="103"/>
  <c r="O9" i="102"/>
  <c r="E9" i="90"/>
  <c r="G9" i="90"/>
  <c r="I9" i="90"/>
  <c r="K9" i="90"/>
  <c r="M9" i="90"/>
  <c r="O9" i="90"/>
  <c r="Q9" i="90"/>
  <c r="S9" i="90"/>
  <c r="U9" i="90"/>
  <c r="W9" i="90"/>
  <c r="Y9" i="90"/>
  <c r="AA9" i="90"/>
  <c r="AC9" i="90"/>
  <c r="AE9" i="90"/>
  <c r="AG9" i="90"/>
  <c r="AI10" i="90"/>
  <c r="AI11" i="90"/>
  <c r="AI12" i="90"/>
  <c r="AI13" i="90"/>
  <c r="E15" i="90"/>
  <c r="G15" i="90"/>
  <c r="I15" i="90"/>
  <c r="K15" i="90"/>
  <c r="M15" i="90"/>
  <c r="O15" i="90"/>
  <c r="Q15" i="90"/>
  <c r="S15" i="90"/>
  <c r="U15" i="90"/>
  <c r="W15" i="90"/>
  <c r="Y15" i="90"/>
  <c r="AA15" i="90"/>
  <c r="AC15" i="90"/>
  <c r="AE15" i="90"/>
  <c r="AG15" i="90"/>
  <c r="AI16" i="90"/>
  <c r="AI17" i="90"/>
  <c r="AI18" i="90"/>
  <c r="AI19" i="90"/>
  <c r="E21" i="90"/>
  <c r="G21" i="90"/>
  <c r="I21" i="90"/>
  <c r="K21" i="90"/>
  <c r="M21" i="90"/>
  <c r="O21" i="90"/>
  <c r="Q21" i="90"/>
  <c r="S21" i="90"/>
  <c r="U21" i="90"/>
  <c r="W21" i="90"/>
  <c r="Y21" i="90"/>
  <c r="AA21" i="90"/>
  <c r="AC21" i="90"/>
  <c r="AE21" i="90"/>
  <c r="AG21" i="90"/>
  <c r="AI22" i="90"/>
  <c r="AI23" i="90"/>
  <c r="AI24" i="90"/>
  <c r="AI25" i="90"/>
  <c r="E27" i="90"/>
  <c r="G27" i="90"/>
  <c r="I27" i="90"/>
  <c r="K27" i="90"/>
  <c r="M27" i="90"/>
  <c r="O27" i="90"/>
  <c r="Q27" i="90"/>
  <c r="S27" i="90"/>
  <c r="U27" i="90"/>
  <c r="W27" i="90"/>
  <c r="Y27" i="90"/>
  <c r="AA27" i="90"/>
  <c r="AC27" i="90"/>
  <c r="AE27" i="90"/>
  <c r="AG27" i="90"/>
  <c r="AI28" i="90"/>
  <c r="AI29" i="90"/>
  <c r="AI30" i="90"/>
  <c r="AI31" i="90"/>
  <c r="E33" i="90"/>
  <c r="G33" i="90"/>
  <c r="I33" i="90"/>
  <c r="K33" i="90"/>
  <c r="M33" i="90"/>
  <c r="O33" i="90"/>
  <c r="Q33" i="90"/>
  <c r="S33" i="90"/>
  <c r="U33" i="90"/>
  <c r="W33" i="90"/>
  <c r="Y33" i="90"/>
  <c r="AA33" i="90"/>
  <c r="AC33" i="90"/>
  <c r="AE33" i="90"/>
  <c r="AG33" i="90"/>
  <c r="AI34" i="90"/>
  <c r="AI35" i="90"/>
  <c r="AI36" i="90"/>
  <c r="AI37" i="90"/>
  <c r="E39" i="90"/>
  <c r="G39" i="90"/>
  <c r="I39" i="90"/>
  <c r="K39" i="90"/>
  <c r="M39" i="90"/>
  <c r="O39" i="90"/>
  <c r="Q39" i="90"/>
  <c r="S39" i="90"/>
  <c r="U39" i="90"/>
  <c r="W39" i="90"/>
  <c r="Y39" i="90"/>
  <c r="AA39" i="90"/>
  <c r="AC39" i="90"/>
  <c r="AE39" i="90"/>
  <c r="AG39" i="90"/>
  <c r="AI40" i="90"/>
  <c r="AI41" i="90"/>
  <c r="AI42" i="90"/>
  <c r="AI43" i="90"/>
  <c r="E45" i="90"/>
  <c r="G45" i="90"/>
  <c r="I45" i="90"/>
  <c r="K45" i="90"/>
  <c r="M45" i="90"/>
  <c r="O45" i="90"/>
  <c r="Q45" i="90"/>
  <c r="S45" i="90"/>
  <c r="U45" i="90"/>
  <c r="W45" i="90"/>
  <c r="Y45" i="90"/>
  <c r="AA45" i="90"/>
  <c r="AC45" i="90"/>
  <c r="AE45" i="90"/>
  <c r="AG45" i="90"/>
  <c r="AI46" i="90"/>
  <c r="AI47" i="90"/>
  <c r="AI48" i="90"/>
  <c r="AI49" i="90"/>
  <c r="E51" i="90"/>
  <c r="G51" i="90"/>
  <c r="I51" i="90"/>
  <c r="K51" i="90"/>
  <c r="M51" i="90"/>
  <c r="O51" i="90"/>
  <c r="Q51" i="90"/>
  <c r="S51" i="90"/>
  <c r="U51" i="90"/>
  <c r="W51" i="90"/>
  <c r="Y51" i="90"/>
  <c r="AA51" i="90"/>
  <c r="AC51" i="90"/>
  <c r="AE51" i="90"/>
  <c r="AG51" i="90"/>
  <c r="AI52" i="90"/>
  <c r="AI53" i="90"/>
  <c r="AI54" i="90"/>
  <c r="AI55" i="90"/>
  <c r="E57" i="90"/>
  <c r="G57" i="90"/>
  <c r="I57" i="90"/>
  <c r="K57" i="90"/>
  <c r="M57" i="90"/>
  <c r="O57" i="90"/>
  <c r="Q57" i="90"/>
  <c r="S57" i="90"/>
  <c r="U57" i="90"/>
  <c r="W57" i="90"/>
  <c r="Y57" i="90"/>
  <c r="AA57" i="90"/>
  <c r="AC57" i="90"/>
  <c r="AE57" i="90"/>
  <c r="AG57" i="90"/>
  <c r="AI58" i="90"/>
  <c r="AI59" i="90"/>
  <c r="AI60" i="90"/>
  <c r="AI61" i="90"/>
  <c r="E63" i="90"/>
  <c r="G63" i="90"/>
  <c r="I63" i="90"/>
  <c r="K63" i="90"/>
  <c r="M63" i="90"/>
  <c r="O63" i="90"/>
  <c r="Q63" i="90"/>
  <c r="S63" i="90"/>
  <c r="U63" i="90"/>
  <c r="W63" i="90"/>
  <c r="Y63" i="90"/>
  <c r="AA63" i="90"/>
  <c r="AC63" i="90"/>
  <c r="AE63" i="90"/>
  <c r="AG63" i="90"/>
  <c r="AI64" i="90"/>
  <c r="AI65" i="90"/>
  <c r="AI66" i="90"/>
  <c r="AI67" i="90"/>
  <c r="E69" i="90"/>
  <c r="G69" i="90"/>
  <c r="I69" i="90"/>
  <c r="K69" i="90"/>
  <c r="M69" i="90"/>
  <c r="O69" i="90"/>
  <c r="Q69" i="90"/>
  <c r="S69" i="90"/>
  <c r="U69" i="90"/>
  <c r="W69" i="90"/>
  <c r="Y69" i="90"/>
  <c r="AA69" i="90"/>
  <c r="AC69" i="90"/>
  <c r="AE69" i="90"/>
  <c r="AG69" i="90"/>
  <c r="AI70" i="90"/>
  <c r="AI71" i="90"/>
  <c r="AI72" i="90"/>
  <c r="AI73" i="90"/>
  <c r="E75" i="90"/>
  <c r="G75" i="90"/>
  <c r="I75" i="90"/>
  <c r="K75" i="90"/>
  <c r="M75" i="90"/>
  <c r="O75" i="90"/>
  <c r="Q75" i="90"/>
  <c r="S75" i="90"/>
  <c r="U75" i="90"/>
  <c r="W75" i="90"/>
  <c r="Y75" i="90"/>
  <c r="AA75" i="90"/>
  <c r="AC75" i="90"/>
  <c r="AE75" i="90"/>
  <c r="AG75" i="90"/>
  <c r="AI76" i="90"/>
  <c r="AI77" i="90"/>
  <c r="AI78" i="90"/>
  <c r="AI79" i="90"/>
  <c r="E83" i="90"/>
  <c r="G83" i="90"/>
  <c r="I83" i="90"/>
  <c r="K83" i="90"/>
  <c r="M83" i="90"/>
  <c r="O83" i="90"/>
  <c r="Q83" i="90"/>
  <c r="S83" i="90"/>
  <c r="U83" i="90"/>
  <c r="W83" i="90"/>
  <c r="Y83" i="90"/>
  <c r="AA83" i="90"/>
  <c r="AC83" i="90"/>
  <c r="AE83" i="90"/>
  <c r="AG83" i="90"/>
  <c r="E84" i="90"/>
  <c r="G84" i="90"/>
  <c r="I84" i="90"/>
  <c r="K84" i="90"/>
  <c r="M84" i="90"/>
  <c r="O84" i="90"/>
  <c r="Q84" i="90"/>
  <c r="S84" i="90"/>
  <c r="U84" i="90"/>
  <c r="W84" i="90"/>
  <c r="Y84" i="90"/>
  <c r="AA84" i="90"/>
  <c r="AC84" i="90"/>
  <c r="AE84" i="90"/>
  <c r="AG84" i="90"/>
  <c r="E85" i="90"/>
  <c r="G85" i="90"/>
  <c r="I85" i="90"/>
  <c r="K85" i="90"/>
  <c r="M85" i="90"/>
  <c r="O85" i="90"/>
  <c r="Q85" i="90"/>
  <c r="S85" i="90"/>
  <c r="U85" i="90"/>
  <c r="W85" i="90"/>
  <c r="Y85" i="90"/>
  <c r="AA85" i="90"/>
  <c r="AC85" i="90"/>
  <c r="AE85" i="90"/>
  <c r="AG85" i="90"/>
  <c r="E86" i="90"/>
  <c r="G86" i="90"/>
  <c r="I86" i="90"/>
  <c r="K86" i="90"/>
  <c r="M86" i="90"/>
  <c r="O86" i="90"/>
  <c r="Q86" i="90"/>
  <c r="S86" i="90"/>
  <c r="U86" i="90"/>
  <c r="W86" i="90"/>
  <c r="Y86" i="90"/>
  <c r="AA86" i="90"/>
  <c r="AC86" i="90"/>
  <c r="AE86" i="90"/>
  <c r="AG86" i="90"/>
  <c r="R10" i="89"/>
  <c r="R11" i="89"/>
  <c r="R12" i="89"/>
  <c r="R13" i="89"/>
  <c r="R14" i="89"/>
  <c r="R15" i="89"/>
  <c r="R16" i="89"/>
  <c r="D18" i="89"/>
  <c r="F18" i="89"/>
  <c r="H18" i="89"/>
  <c r="J18" i="89"/>
  <c r="L18" i="89"/>
  <c r="N18" i="89"/>
  <c r="P18" i="89"/>
  <c r="R10" i="88"/>
  <c r="R11" i="88"/>
  <c r="R12" i="88"/>
  <c r="R13" i="88"/>
  <c r="R14" i="88"/>
  <c r="R15" i="88"/>
  <c r="R16" i="88"/>
  <c r="R17" i="88"/>
  <c r="R18" i="88"/>
  <c r="R19" i="88"/>
  <c r="R20" i="88"/>
  <c r="R21" i="88"/>
  <c r="R22" i="88"/>
  <c r="R23" i="88"/>
  <c r="R24" i="88"/>
  <c r="D25" i="88"/>
  <c r="F25" i="88"/>
  <c r="H25" i="88"/>
  <c r="J25" i="88"/>
  <c r="L25" i="88"/>
  <c r="N25" i="88"/>
  <c r="P25" i="88"/>
  <c r="Q11" i="87"/>
  <c r="Q12" i="87"/>
  <c r="Q13" i="87"/>
  <c r="Q14" i="87"/>
  <c r="Q15" i="87"/>
  <c r="Q16" i="87"/>
  <c r="Q17" i="87"/>
  <c r="Q18" i="87"/>
  <c r="Q19" i="87"/>
  <c r="Q20" i="87"/>
  <c r="Q21" i="87"/>
  <c r="Q22" i="87"/>
  <c r="Q23" i="87"/>
  <c r="Q24" i="87"/>
  <c r="Q25" i="87"/>
  <c r="E26" i="87"/>
  <c r="G26" i="87"/>
  <c r="I26" i="87"/>
  <c r="K26" i="87"/>
  <c r="M26" i="87"/>
  <c r="O26" i="87"/>
  <c r="AB11" i="86"/>
  <c r="AB12" i="86"/>
  <c r="AB13" i="86"/>
  <c r="AB14" i="86"/>
  <c r="AB15" i="86"/>
  <c r="AB16" i="86"/>
  <c r="AB17" i="86"/>
  <c r="AB18" i="86"/>
  <c r="AB19" i="86"/>
  <c r="AB20" i="86"/>
  <c r="AB21" i="86"/>
  <c r="AB22" i="86"/>
  <c r="AB23" i="86"/>
  <c r="AB24" i="86"/>
  <c r="AB25" i="86"/>
  <c r="D27" i="86"/>
  <c r="F27" i="86"/>
  <c r="H27" i="86"/>
  <c r="J27" i="86"/>
  <c r="L27" i="86"/>
  <c r="N27" i="86"/>
  <c r="P27" i="86"/>
  <c r="R27" i="86"/>
  <c r="T27" i="86"/>
  <c r="V27" i="86"/>
  <c r="X27" i="86"/>
  <c r="Z27" i="86"/>
  <c r="AA11" i="85"/>
  <c r="C12" i="85"/>
  <c r="E12" i="85"/>
  <c r="G12" i="85"/>
  <c r="I12" i="85"/>
  <c r="K12" i="85"/>
  <c r="M12" i="85"/>
  <c r="O12" i="85"/>
  <c r="Q12" i="85"/>
  <c r="S12" i="85"/>
  <c r="U12" i="85"/>
  <c r="W12" i="85"/>
  <c r="AA14" i="85"/>
  <c r="AA15" i="85"/>
  <c r="AA18" i="85"/>
  <c r="BE26" i="53"/>
  <c r="BE27" i="52"/>
  <c r="BE17" i="81"/>
  <c r="BE15" i="51"/>
  <c r="E11" i="84"/>
  <c r="G11" i="84"/>
  <c r="I11" i="84"/>
  <c r="K11" i="84"/>
  <c r="M11" i="84"/>
  <c r="O11" i="84"/>
  <c r="Q11" i="84"/>
  <c r="S11" i="84"/>
  <c r="U11" i="84"/>
  <c r="W11" i="84"/>
  <c r="Y11" i="84"/>
  <c r="AA11" i="84"/>
  <c r="AC11" i="84"/>
  <c r="AE11" i="84"/>
  <c r="AG11" i="84"/>
  <c r="AI12" i="84"/>
  <c r="AI13" i="84"/>
  <c r="AI14" i="84"/>
  <c r="AI15" i="84"/>
  <c r="E17" i="84"/>
  <c r="G17" i="84"/>
  <c r="I17" i="84"/>
  <c r="K17" i="84"/>
  <c r="M17" i="84"/>
  <c r="O17" i="84"/>
  <c r="Q17" i="84"/>
  <c r="S17" i="84"/>
  <c r="U17" i="84"/>
  <c r="W17" i="84"/>
  <c r="Y17" i="84"/>
  <c r="AA17" i="84"/>
  <c r="AC17" i="84"/>
  <c r="AE17" i="84"/>
  <c r="AG17" i="84"/>
  <c r="AI18" i="84"/>
  <c r="AI19" i="84"/>
  <c r="AI20" i="84"/>
  <c r="AI21" i="84"/>
  <c r="E23" i="84"/>
  <c r="G23" i="84"/>
  <c r="I23" i="84"/>
  <c r="K23" i="84"/>
  <c r="M23" i="84"/>
  <c r="O23" i="84"/>
  <c r="Q23" i="84"/>
  <c r="S23" i="84"/>
  <c r="U23" i="84"/>
  <c r="W23" i="84"/>
  <c r="Y23" i="84"/>
  <c r="AA23" i="84"/>
  <c r="AC23" i="84"/>
  <c r="AE23" i="84"/>
  <c r="AG23" i="84"/>
  <c r="AI24" i="84"/>
  <c r="AI25" i="84"/>
  <c r="AI26" i="84"/>
  <c r="AI27" i="84"/>
  <c r="E29" i="84"/>
  <c r="G29" i="84"/>
  <c r="I29" i="84"/>
  <c r="K29" i="84"/>
  <c r="M29" i="84"/>
  <c r="O29" i="84"/>
  <c r="Q29" i="84"/>
  <c r="S29" i="84"/>
  <c r="U29" i="84"/>
  <c r="W29" i="84"/>
  <c r="Y29" i="84"/>
  <c r="AA29" i="84"/>
  <c r="AC29" i="84"/>
  <c r="AE29" i="84"/>
  <c r="AG29" i="84"/>
  <c r="AI30" i="84"/>
  <c r="AI31" i="84"/>
  <c r="AI32" i="84"/>
  <c r="AI33" i="84"/>
  <c r="E35" i="84"/>
  <c r="G35" i="84"/>
  <c r="I35" i="84"/>
  <c r="K35" i="84"/>
  <c r="M35" i="84"/>
  <c r="O35" i="84"/>
  <c r="Q35" i="84"/>
  <c r="S35" i="84"/>
  <c r="U35" i="84"/>
  <c r="W35" i="84"/>
  <c r="Y35" i="84"/>
  <c r="AA35" i="84"/>
  <c r="AC35" i="84"/>
  <c r="AE35" i="84"/>
  <c r="AG35" i="84"/>
  <c r="AI36" i="84"/>
  <c r="AI37" i="84"/>
  <c r="AI38" i="84"/>
  <c r="AI39" i="84"/>
  <c r="E41" i="84"/>
  <c r="G41" i="84"/>
  <c r="I41" i="84"/>
  <c r="K41" i="84"/>
  <c r="M41" i="84"/>
  <c r="O41" i="84"/>
  <c r="Q41" i="84"/>
  <c r="S41" i="84"/>
  <c r="U41" i="84"/>
  <c r="W41" i="84"/>
  <c r="Y41" i="84"/>
  <c r="AA41" i="84"/>
  <c r="AC41" i="84"/>
  <c r="AE41" i="84"/>
  <c r="AG41" i="84"/>
  <c r="AI42" i="84"/>
  <c r="AI43" i="84"/>
  <c r="AI44" i="84"/>
  <c r="AI45" i="84"/>
  <c r="E47" i="84"/>
  <c r="G47" i="84"/>
  <c r="I47" i="84"/>
  <c r="K47" i="84"/>
  <c r="M47" i="84"/>
  <c r="O47" i="84"/>
  <c r="Q47" i="84"/>
  <c r="S47" i="84"/>
  <c r="U47" i="84"/>
  <c r="W47" i="84"/>
  <c r="Y47" i="84"/>
  <c r="AA47" i="84"/>
  <c r="AC47" i="84"/>
  <c r="AE47" i="84"/>
  <c r="AG47" i="84"/>
  <c r="AI48" i="84"/>
  <c r="AI49" i="84"/>
  <c r="AI50" i="84"/>
  <c r="AI51" i="84"/>
  <c r="E53" i="84"/>
  <c r="G53" i="84"/>
  <c r="I53" i="84"/>
  <c r="K53" i="84"/>
  <c r="M53" i="84"/>
  <c r="O53" i="84"/>
  <c r="Q53" i="84"/>
  <c r="S53" i="84"/>
  <c r="U53" i="84"/>
  <c r="W53" i="84"/>
  <c r="Y53" i="84"/>
  <c r="AA53" i="84"/>
  <c r="AC53" i="84"/>
  <c r="AE53" i="84"/>
  <c r="AG53" i="84"/>
  <c r="AI54" i="84"/>
  <c r="AI55" i="84"/>
  <c r="AI56" i="84"/>
  <c r="AI57" i="84"/>
  <c r="AI53" i="84"/>
  <c r="E59" i="84"/>
  <c r="G59" i="84"/>
  <c r="I59" i="84"/>
  <c r="K59" i="84"/>
  <c r="M59" i="84"/>
  <c r="O59" i="84"/>
  <c r="Q59" i="84"/>
  <c r="S59" i="84"/>
  <c r="U59" i="84"/>
  <c r="W59" i="84"/>
  <c r="Y59" i="84"/>
  <c r="AA59" i="84"/>
  <c r="AC59" i="84"/>
  <c r="AE59" i="84"/>
  <c r="AG59" i="84"/>
  <c r="AI60" i="84"/>
  <c r="AI61" i="84"/>
  <c r="AI62" i="84"/>
  <c r="AI63" i="84"/>
  <c r="AI59" i="84"/>
  <c r="E65" i="84"/>
  <c r="G65" i="84"/>
  <c r="I65" i="84"/>
  <c r="K65" i="84"/>
  <c r="M65" i="84"/>
  <c r="O65" i="84"/>
  <c r="Q65" i="84"/>
  <c r="S65" i="84"/>
  <c r="U65" i="84"/>
  <c r="W65" i="84"/>
  <c r="Y65" i="84"/>
  <c r="AA65" i="84"/>
  <c r="AC65" i="84"/>
  <c r="AE65" i="84"/>
  <c r="AG65" i="84"/>
  <c r="AI66" i="84"/>
  <c r="AI67" i="84"/>
  <c r="AI68" i="84"/>
  <c r="AI69" i="84"/>
  <c r="E71" i="84"/>
  <c r="G71" i="84"/>
  <c r="I71" i="84"/>
  <c r="K71" i="84"/>
  <c r="M71" i="84"/>
  <c r="O71" i="84"/>
  <c r="Q71" i="84"/>
  <c r="S71" i="84"/>
  <c r="U71" i="84"/>
  <c r="W71" i="84"/>
  <c r="Y71" i="84"/>
  <c r="AA71" i="84"/>
  <c r="AC71" i="84"/>
  <c r="AE71" i="84"/>
  <c r="AG71" i="84"/>
  <c r="AI72" i="84"/>
  <c r="AI73" i="84"/>
  <c r="AI74" i="84"/>
  <c r="AI75" i="84"/>
  <c r="E77" i="84"/>
  <c r="G77" i="84"/>
  <c r="I77" i="84"/>
  <c r="K77" i="84"/>
  <c r="M77" i="84"/>
  <c r="O77" i="84"/>
  <c r="Q77" i="84"/>
  <c r="S77" i="84"/>
  <c r="U77" i="84"/>
  <c r="W77" i="84"/>
  <c r="Y77" i="84"/>
  <c r="AA77" i="84"/>
  <c r="AC77" i="84"/>
  <c r="AE77" i="84"/>
  <c r="AG77" i="84"/>
  <c r="AI78" i="84"/>
  <c r="AI79" i="84"/>
  <c r="AI80" i="84"/>
  <c r="AI81" i="84"/>
  <c r="E85" i="84"/>
  <c r="G85" i="84"/>
  <c r="I85" i="84"/>
  <c r="M85" i="84"/>
  <c r="O85" i="84"/>
  <c r="Q85" i="84"/>
  <c r="S85" i="84"/>
  <c r="U85" i="84"/>
  <c r="W85" i="84"/>
  <c r="Y85" i="84"/>
  <c r="AA85" i="84"/>
  <c r="AC85" i="84"/>
  <c r="AE85" i="84"/>
  <c r="AG85" i="84"/>
  <c r="E86" i="84"/>
  <c r="G86" i="84"/>
  <c r="I86" i="84"/>
  <c r="K86" i="84"/>
  <c r="M86" i="84"/>
  <c r="O86" i="84"/>
  <c r="Q86" i="84"/>
  <c r="S86" i="84"/>
  <c r="U86" i="84"/>
  <c r="W86" i="84"/>
  <c r="Y86" i="84"/>
  <c r="AA86" i="84"/>
  <c r="AC86" i="84"/>
  <c r="AE86" i="84"/>
  <c r="AG86" i="84"/>
  <c r="E87" i="84"/>
  <c r="G87" i="84"/>
  <c r="I87" i="84"/>
  <c r="K87" i="84"/>
  <c r="M87" i="84"/>
  <c r="O87" i="84"/>
  <c r="Q87" i="84"/>
  <c r="S87" i="84"/>
  <c r="U87" i="84"/>
  <c r="W87" i="84"/>
  <c r="Y87" i="84"/>
  <c r="AA87" i="84"/>
  <c r="AC87" i="84"/>
  <c r="AE87" i="84"/>
  <c r="AG87" i="84"/>
  <c r="E88" i="84"/>
  <c r="G88" i="84"/>
  <c r="I88" i="84"/>
  <c r="K88" i="84"/>
  <c r="M88" i="84"/>
  <c r="O88" i="84"/>
  <c r="Q88" i="84"/>
  <c r="S88" i="84"/>
  <c r="U88" i="84"/>
  <c r="W88" i="84"/>
  <c r="Y88" i="84"/>
  <c r="AA88" i="84"/>
  <c r="AC88" i="84"/>
  <c r="AE88" i="84"/>
  <c r="AG88" i="84"/>
  <c r="C12" i="17"/>
  <c r="E12" i="17"/>
  <c r="G12" i="17"/>
  <c r="I12" i="17"/>
  <c r="K12" i="17"/>
  <c r="M12" i="17"/>
  <c r="O12" i="17"/>
  <c r="Q13" i="17"/>
  <c r="Q14" i="17"/>
  <c r="C15" i="17"/>
  <c r="E15" i="17"/>
  <c r="G15" i="17"/>
  <c r="I15" i="17"/>
  <c r="K15" i="17"/>
  <c r="M15" i="17"/>
  <c r="O15" i="17"/>
  <c r="Q16" i="17"/>
  <c r="C17" i="17"/>
  <c r="E17" i="17"/>
  <c r="G17" i="17"/>
  <c r="I17" i="17"/>
  <c r="K17" i="17"/>
  <c r="M17" i="17"/>
  <c r="O17" i="17"/>
  <c r="Q18" i="17"/>
  <c r="Q19" i="17"/>
  <c r="C20" i="17"/>
  <c r="E20" i="17"/>
  <c r="G20" i="17"/>
  <c r="I20" i="17"/>
  <c r="K20" i="17"/>
  <c r="M20" i="17"/>
  <c r="O20" i="17"/>
  <c r="Q21" i="17"/>
  <c r="C22" i="17"/>
  <c r="E22" i="17"/>
  <c r="G22" i="17"/>
  <c r="I22" i="17"/>
  <c r="K22" i="17"/>
  <c r="M22" i="17"/>
  <c r="O22" i="17"/>
  <c r="Q23" i="17"/>
  <c r="C24" i="17"/>
  <c r="E24" i="17"/>
  <c r="G24" i="17"/>
  <c r="I24" i="17"/>
  <c r="K24" i="17"/>
  <c r="M24" i="17"/>
  <c r="O24" i="17"/>
  <c r="Q25" i="17"/>
  <c r="C26" i="17"/>
  <c r="E26" i="17"/>
  <c r="G26" i="17"/>
  <c r="I26" i="17"/>
  <c r="K26" i="17"/>
  <c r="M26" i="17"/>
  <c r="O26" i="17"/>
  <c r="Q27" i="17"/>
  <c r="C28" i="17"/>
  <c r="E28" i="17"/>
  <c r="G28" i="17"/>
  <c r="I28" i="17"/>
  <c r="K28" i="17"/>
  <c r="M28" i="17"/>
  <c r="O28" i="17"/>
  <c r="Q29" i="17"/>
  <c r="Q30" i="17"/>
  <c r="Q31" i="17"/>
  <c r="Q32" i="17"/>
  <c r="C33" i="17"/>
  <c r="E33" i="17"/>
  <c r="G33" i="17"/>
  <c r="I33" i="17"/>
  <c r="K33" i="17"/>
  <c r="M33" i="17"/>
  <c r="O33" i="17"/>
  <c r="Q34" i="17"/>
  <c r="Q35" i="17"/>
  <c r="Q36" i="17"/>
  <c r="Q37" i="17"/>
  <c r="Q38" i="17"/>
  <c r="C39" i="17"/>
  <c r="E39" i="17"/>
  <c r="G39" i="17"/>
  <c r="I39" i="17"/>
  <c r="K39" i="17"/>
  <c r="M39" i="17"/>
  <c r="O39" i="17"/>
  <c r="Q40" i="17"/>
  <c r="Q41" i="17"/>
  <c r="C42" i="17"/>
  <c r="E42" i="17"/>
  <c r="G42" i="17"/>
  <c r="I42" i="17"/>
  <c r="K42" i="17"/>
  <c r="M42" i="17"/>
  <c r="O42" i="17"/>
  <c r="Q43" i="17"/>
  <c r="C44" i="17"/>
  <c r="E44" i="17"/>
  <c r="G44" i="17"/>
  <c r="I44" i="17"/>
  <c r="K44" i="17"/>
  <c r="M44" i="17"/>
  <c r="O44" i="17"/>
  <c r="Q45" i="17"/>
  <c r="C46" i="17"/>
  <c r="E46" i="17"/>
  <c r="G46" i="17"/>
  <c r="I46" i="17"/>
  <c r="K46" i="17"/>
  <c r="M46" i="17"/>
  <c r="O46" i="17"/>
  <c r="Q47" i="17"/>
  <c r="Q49" i="17"/>
  <c r="C51" i="17"/>
  <c r="E51" i="17"/>
  <c r="G51" i="17"/>
  <c r="I51" i="17"/>
  <c r="K51" i="17"/>
  <c r="M51" i="17"/>
  <c r="O51" i="17"/>
  <c r="Q52" i="17"/>
  <c r="Q53" i="17"/>
  <c r="C54" i="17"/>
  <c r="E54" i="17"/>
  <c r="G54" i="17"/>
  <c r="I54" i="17"/>
  <c r="K54" i="17"/>
  <c r="M54" i="17"/>
  <c r="O54" i="17"/>
  <c r="Q55" i="17"/>
  <c r="Q54" i="17"/>
  <c r="C56" i="17"/>
  <c r="E56" i="17"/>
  <c r="G56" i="17"/>
  <c r="I56" i="17"/>
  <c r="K56" i="17"/>
  <c r="M56" i="17"/>
  <c r="O56" i="17"/>
  <c r="Q57" i="17"/>
  <c r="Q58" i="17"/>
  <c r="Q59" i="17"/>
  <c r="Q60" i="17"/>
  <c r="C61" i="17"/>
  <c r="E61" i="17"/>
  <c r="G61" i="17"/>
  <c r="I61" i="17"/>
  <c r="K61" i="17"/>
  <c r="M61" i="17"/>
  <c r="O61" i="17"/>
  <c r="C68" i="17"/>
  <c r="E68" i="17"/>
  <c r="G68" i="17"/>
  <c r="G67" i="17"/>
  <c r="G66" i="17"/>
  <c r="G63" i="17"/>
  <c r="I68" i="17"/>
  <c r="I67" i="17"/>
  <c r="I66" i="17"/>
  <c r="I63" i="17"/>
  <c r="K68" i="17"/>
  <c r="K67" i="17"/>
  <c r="K66" i="17"/>
  <c r="K63" i="17"/>
  <c r="M68" i="17"/>
  <c r="M67" i="17"/>
  <c r="M66" i="17"/>
  <c r="M63" i="17"/>
  <c r="O68" i="17"/>
  <c r="O67" i="17"/>
  <c r="O66" i="17"/>
  <c r="O63" i="17"/>
  <c r="E70" i="17"/>
  <c r="G70" i="17"/>
  <c r="I70" i="17"/>
  <c r="K70" i="17"/>
  <c r="M70" i="17"/>
  <c r="O70" i="17"/>
  <c r="Q71" i="17"/>
  <c r="C72" i="17"/>
  <c r="E72" i="17"/>
  <c r="G72" i="17"/>
  <c r="I72" i="17"/>
  <c r="K72" i="17"/>
  <c r="M72" i="17"/>
  <c r="O72" i="17"/>
  <c r="Q73" i="17"/>
  <c r="P13" i="50"/>
  <c r="P14" i="50"/>
  <c r="P15" i="50"/>
  <c r="P16" i="50"/>
  <c r="P17" i="50"/>
  <c r="P18" i="50"/>
  <c r="P19" i="50"/>
  <c r="R11" i="49"/>
  <c r="R12" i="49"/>
  <c r="R13" i="49"/>
  <c r="R14" i="49"/>
  <c r="R15" i="49"/>
  <c r="R16" i="49"/>
  <c r="R17" i="49"/>
  <c r="R18" i="49"/>
  <c r="R19" i="49"/>
  <c r="R20" i="49"/>
  <c r="R21" i="49"/>
  <c r="R22" i="49"/>
  <c r="R23" i="49"/>
  <c r="R24" i="49"/>
  <c r="R25" i="49"/>
  <c r="D26" i="49"/>
  <c r="F26" i="49"/>
  <c r="H26" i="49"/>
  <c r="J26" i="49"/>
  <c r="L26" i="49"/>
  <c r="N26" i="49"/>
  <c r="P26" i="49"/>
  <c r="Q12" i="48"/>
  <c r="Q13" i="48"/>
  <c r="Q14" i="48"/>
  <c r="Q15" i="48"/>
  <c r="Q16" i="48"/>
  <c r="Q17" i="48"/>
  <c r="Q18" i="48"/>
  <c r="Q19" i="48"/>
  <c r="Q20" i="48"/>
  <c r="Q21" i="48"/>
  <c r="Q22" i="48"/>
  <c r="Q23" i="48"/>
  <c r="Q24" i="48"/>
  <c r="Q25" i="48"/>
  <c r="Q26" i="48"/>
  <c r="AC12" i="67"/>
  <c r="AC13" i="67"/>
  <c r="AC14" i="67"/>
  <c r="AC15" i="67"/>
  <c r="AC16" i="67"/>
  <c r="AC17" i="67"/>
  <c r="AC18" i="67"/>
  <c r="AC19" i="67"/>
  <c r="AC20" i="67"/>
  <c r="AC21" i="67"/>
  <c r="AC22" i="67"/>
  <c r="AC23" i="67"/>
  <c r="AC24" i="67"/>
  <c r="AC25" i="67"/>
  <c r="E28" i="67"/>
  <c r="G28" i="67"/>
  <c r="I28" i="67"/>
  <c r="K28" i="67"/>
  <c r="M28" i="67"/>
  <c r="O28" i="67"/>
  <c r="Q28" i="67"/>
  <c r="S28" i="67"/>
  <c r="U28" i="67"/>
  <c r="W28" i="67"/>
  <c r="Y28" i="67"/>
  <c r="AA28" i="67"/>
  <c r="AB11" i="65"/>
  <c r="D12" i="65"/>
  <c r="F12" i="65"/>
  <c r="H12" i="65"/>
  <c r="J12" i="65"/>
  <c r="L12" i="65"/>
  <c r="N12" i="65"/>
  <c r="P12" i="65"/>
  <c r="R12" i="65"/>
  <c r="T12" i="65"/>
  <c r="V12" i="65"/>
  <c r="X12" i="65"/>
  <c r="Z12" i="65"/>
  <c r="AB13" i="65"/>
  <c r="AB14" i="65"/>
  <c r="AB15" i="65"/>
  <c r="I9" i="83"/>
  <c r="K9" i="83"/>
  <c r="M9" i="83"/>
  <c r="O9" i="83"/>
  <c r="Q9" i="83"/>
  <c r="S9" i="83"/>
  <c r="U9" i="83"/>
  <c r="W9" i="83"/>
  <c r="Y9" i="83"/>
  <c r="AA9" i="83"/>
  <c r="AC9" i="83"/>
  <c r="AE9" i="83"/>
  <c r="AG9" i="83"/>
  <c r="AI10" i="83"/>
  <c r="AI11" i="83"/>
  <c r="AI12" i="83"/>
  <c r="AI13" i="83"/>
  <c r="I15" i="83"/>
  <c r="K15" i="83"/>
  <c r="M15" i="83"/>
  <c r="O15" i="83"/>
  <c r="Q15" i="83"/>
  <c r="S15" i="83"/>
  <c r="U15" i="83"/>
  <c r="W15" i="83"/>
  <c r="Y15" i="83"/>
  <c r="AA15" i="83"/>
  <c r="AC15" i="83"/>
  <c r="AE15" i="83"/>
  <c r="AG15" i="83"/>
  <c r="AI16" i="83"/>
  <c r="AI17" i="83"/>
  <c r="AI18" i="83"/>
  <c r="AI19" i="83"/>
  <c r="I21" i="83"/>
  <c r="K21" i="83"/>
  <c r="M21" i="83"/>
  <c r="O21" i="83"/>
  <c r="Q21" i="83"/>
  <c r="S21" i="83"/>
  <c r="U21" i="83"/>
  <c r="W21" i="83"/>
  <c r="Y21" i="83"/>
  <c r="AA21" i="83"/>
  <c r="AC21" i="83"/>
  <c r="AE21" i="83"/>
  <c r="AG21" i="83"/>
  <c r="AI22" i="83"/>
  <c r="AI23" i="83"/>
  <c r="AI24" i="83"/>
  <c r="AI25" i="83"/>
  <c r="I27" i="83"/>
  <c r="K27" i="83"/>
  <c r="M27" i="83"/>
  <c r="O27" i="83"/>
  <c r="Q27" i="83"/>
  <c r="S27" i="83"/>
  <c r="U27" i="83"/>
  <c r="W27" i="83"/>
  <c r="Y27" i="83"/>
  <c r="AA27" i="83"/>
  <c r="AC27" i="83"/>
  <c r="AE27" i="83"/>
  <c r="AG27" i="83"/>
  <c r="AI28" i="83"/>
  <c r="AI29" i="83"/>
  <c r="AI30" i="83"/>
  <c r="AI31" i="83"/>
  <c r="I33" i="83"/>
  <c r="K33" i="83"/>
  <c r="M33" i="83"/>
  <c r="O33" i="83"/>
  <c r="Q33" i="83"/>
  <c r="S33" i="83"/>
  <c r="U33" i="83"/>
  <c r="W33" i="83"/>
  <c r="Y33" i="83"/>
  <c r="AA33" i="83"/>
  <c r="AC33" i="83"/>
  <c r="AE33" i="83"/>
  <c r="AG33" i="83"/>
  <c r="AI34" i="83"/>
  <c r="AI35" i="83"/>
  <c r="AI36" i="83"/>
  <c r="AI37" i="83"/>
  <c r="I39" i="83"/>
  <c r="K39" i="83"/>
  <c r="M39" i="83"/>
  <c r="O39" i="83"/>
  <c r="Q39" i="83"/>
  <c r="S39" i="83"/>
  <c r="U39" i="83"/>
  <c r="W39" i="83"/>
  <c r="Y39" i="83"/>
  <c r="AA39" i="83"/>
  <c r="AC39" i="83"/>
  <c r="AE39" i="83"/>
  <c r="AG39" i="83"/>
  <c r="AI40" i="83"/>
  <c r="AI41" i="83"/>
  <c r="AI42" i="83"/>
  <c r="AI43" i="83"/>
  <c r="I45" i="83"/>
  <c r="K45" i="83"/>
  <c r="M45" i="83"/>
  <c r="O45" i="83"/>
  <c r="Q45" i="83"/>
  <c r="S45" i="83"/>
  <c r="U45" i="83"/>
  <c r="W45" i="83"/>
  <c r="Y45" i="83"/>
  <c r="AA45" i="83"/>
  <c r="AC45" i="83"/>
  <c r="AE45" i="83"/>
  <c r="AG45" i="83"/>
  <c r="AI46" i="83"/>
  <c r="AI47" i="83"/>
  <c r="AI48" i="83"/>
  <c r="AI49" i="83"/>
  <c r="I51" i="83"/>
  <c r="K51" i="83"/>
  <c r="M51" i="83"/>
  <c r="O51" i="83"/>
  <c r="Q51" i="83"/>
  <c r="S51" i="83"/>
  <c r="U51" i="83"/>
  <c r="W51" i="83"/>
  <c r="Y51" i="83"/>
  <c r="AA51" i="83"/>
  <c r="AC51" i="83"/>
  <c r="AE51" i="83"/>
  <c r="AG51" i="83"/>
  <c r="AI52" i="83"/>
  <c r="AI53" i="83"/>
  <c r="AI54" i="83"/>
  <c r="AI55" i="83"/>
  <c r="I57" i="83"/>
  <c r="K57" i="83"/>
  <c r="M57" i="83"/>
  <c r="O57" i="83"/>
  <c r="Q57" i="83"/>
  <c r="S57" i="83"/>
  <c r="U57" i="83"/>
  <c r="W57" i="83"/>
  <c r="Y57" i="83"/>
  <c r="AA57" i="83"/>
  <c r="AC57" i="83"/>
  <c r="AE57" i="83"/>
  <c r="AG57" i="83"/>
  <c r="AI58" i="83"/>
  <c r="AI59" i="83"/>
  <c r="AI60" i="83"/>
  <c r="AI61" i="83"/>
  <c r="I63" i="83"/>
  <c r="K63" i="83"/>
  <c r="M63" i="83"/>
  <c r="O63" i="83"/>
  <c r="Q63" i="83"/>
  <c r="S63" i="83"/>
  <c r="U63" i="83"/>
  <c r="W63" i="83"/>
  <c r="Y63" i="83"/>
  <c r="AA63" i="83"/>
  <c r="AC63" i="83"/>
  <c r="AE63" i="83"/>
  <c r="AG63" i="83"/>
  <c r="AI64" i="83"/>
  <c r="AI65" i="83"/>
  <c r="AI66" i="83"/>
  <c r="AI67" i="83"/>
  <c r="I69" i="83"/>
  <c r="K69" i="83"/>
  <c r="M69" i="83"/>
  <c r="O69" i="83"/>
  <c r="Q69" i="83"/>
  <c r="S69" i="83"/>
  <c r="U69" i="83"/>
  <c r="W69" i="83"/>
  <c r="Y69" i="83"/>
  <c r="AA69" i="83"/>
  <c r="AC69" i="83"/>
  <c r="AE69" i="83"/>
  <c r="AG69" i="83"/>
  <c r="AI70" i="83"/>
  <c r="AI71" i="83"/>
  <c r="AI72" i="83"/>
  <c r="AI73" i="83"/>
  <c r="I75" i="83"/>
  <c r="K75" i="83"/>
  <c r="M75" i="83"/>
  <c r="O75" i="83"/>
  <c r="Q75" i="83"/>
  <c r="S75" i="83"/>
  <c r="U75" i="83"/>
  <c r="W75" i="83"/>
  <c r="Y75" i="83"/>
  <c r="AA75" i="83"/>
  <c r="AC75" i="83"/>
  <c r="AE75" i="83"/>
  <c r="AG75" i="83"/>
  <c r="AI76" i="83"/>
  <c r="AI77" i="83"/>
  <c r="AI78" i="83"/>
  <c r="AI79" i="83"/>
  <c r="I83" i="83"/>
  <c r="K83" i="83"/>
  <c r="M83" i="83"/>
  <c r="O83" i="83"/>
  <c r="Q83" i="83"/>
  <c r="S83" i="83"/>
  <c r="U83" i="83"/>
  <c r="W83" i="83"/>
  <c r="Y83" i="83"/>
  <c r="AA83" i="83"/>
  <c r="AC83" i="83"/>
  <c r="AE83" i="83"/>
  <c r="AG83" i="83"/>
  <c r="I84" i="83"/>
  <c r="K84" i="83"/>
  <c r="M84" i="83"/>
  <c r="O84" i="83"/>
  <c r="Q84" i="83"/>
  <c r="S84" i="83"/>
  <c r="U84" i="83"/>
  <c r="W84" i="83"/>
  <c r="Y84" i="83"/>
  <c r="AA84" i="83"/>
  <c r="AC84" i="83"/>
  <c r="AE84" i="83"/>
  <c r="AG84" i="83"/>
  <c r="I85" i="83"/>
  <c r="K85" i="83"/>
  <c r="M85" i="83"/>
  <c r="O85" i="83"/>
  <c r="Q85" i="83"/>
  <c r="S85" i="83"/>
  <c r="U85" i="83"/>
  <c r="W85" i="83"/>
  <c r="Y85" i="83"/>
  <c r="AA85" i="83"/>
  <c r="AC85" i="83"/>
  <c r="AE85" i="83"/>
  <c r="AG85" i="83"/>
  <c r="I86" i="83"/>
  <c r="K86" i="83"/>
  <c r="M86" i="83"/>
  <c r="O86" i="83"/>
  <c r="Q86" i="83"/>
  <c r="S86" i="83"/>
  <c r="U86" i="83"/>
  <c r="W86" i="83"/>
  <c r="Y86" i="83"/>
  <c r="AA86" i="83"/>
  <c r="AC86" i="83"/>
  <c r="AE86" i="83"/>
  <c r="AG86" i="83"/>
  <c r="E83" i="83"/>
  <c r="G83" i="83"/>
  <c r="E84" i="83"/>
  <c r="G84" i="83"/>
  <c r="E85" i="83"/>
  <c r="G85" i="83"/>
  <c r="E86" i="83"/>
  <c r="G86" i="83"/>
  <c r="T12" i="8"/>
  <c r="T13" i="8"/>
  <c r="T14" i="8"/>
  <c r="T15" i="8"/>
  <c r="T16" i="8"/>
  <c r="T17" i="8"/>
  <c r="T18" i="8"/>
  <c r="F20" i="8"/>
  <c r="H20" i="8"/>
  <c r="J20" i="8"/>
  <c r="L20" i="8"/>
  <c r="N20" i="8"/>
  <c r="P20" i="8"/>
  <c r="R20" i="8"/>
  <c r="T13" i="7"/>
  <c r="T15" i="7"/>
  <c r="T16" i="7"/>
  <c r="T17" i="7"/>
  <c r="T18" i="7"/>
  <c r="T19" i="7"/>
  <c r="T20" i="7"/>
  <c r="T21" i="7"/>
  <c r="T22" i="7"/>
  <c r="T23" i="7"/>
  <c r="T24" i="7"/>
  <c r="T25" i="7"/>
  <c r="F26" i="7"/>
  <c r="H26" i="7"/>
  <c r="J26" i="7"/>
  <c r="L26" i="7"/>
  <c r="N26" i="7"/>
  <c r="P26" i="7"/>
  <c r="R26" i="7"/>
  <c r="Q13" i="6"/>
  <c r="Q14" i="6"/>
  <c r="Q15" i="6"/>
  <c r="Q16" i="6"/>
  <c r="Q17" i="6"/>
  <c r="Q18" i="6"/>
  <c r="Q19" i="6"/>
  <c r="Q20" i="6"/>
  <c r="Q21" i="6"/>
  <c r="Q22" i="6"/>
  <c r="Q23" i="6"/>
  <c r="Q24" i="6"/>
  <c r="Q25" i="6"/>
  <c r="E26" i="6"/>
  <c r="G26" i="6"/>
  <c r="I26" i="6"/>
  <c r="K26" i="6"/>
  <c r="M26" i="6"/>
  <c r="O26" i="6"/>
  <c r="AB14" i="5"/>
  <c r="AB15" i="5"/>
  <c r="AB16" i="5"/>
  <c r="AB17" i="5"/>
  <c r="AB18" i="5"/>
  <c r="AB19" i="5"/>
  <c r="AB20" i="5"/>
  <c r="AB21" i="5"/>
  <c r="AB22" i="5"/>
  <c r="AB23" i="5"/>
  <c r="AB24" i="5"/>
  <c r="AB25" i="5"/>
  <c r="AB26" i="5"/>
  <c r="F28" i="5"/>
  <c r="H28" i="5"/>
  <c r="J28" i="5"/>
  <c r="L28" i="5"/>
  <c r="N28" i="5"/>
  <c r="P28" i="5"/>
  <c r="R28" i="5"/>
  <c r="T28" i="5"/>
  <c r="V28" i="5"/>
  <c r="X28" i="5"/>
  <c r="Z28" i="5"/>
  <c r="AA10" i="42"/>
  <c r="C11" i="42"/>
  <c r="E11" i="42"/>
  <c r="G11" i="42"/>
  <c r="I11" i="42"/>
  <c r="K11" i="42"/>
  <c r="M11" i="42"/>
  <c r="O11" i="42"/>
  <c r="Q11" i="42"/>
  <c r="S11" i="42"/>
  <c r="U11" i="42"/>
  <c r="W11" i="42"/>
  <c r="Y11" i="42"/>
  <c r="AA12" i="42"/>
  <c r="AA13" i="42"/>
  <c r="AA14" i="42"/>
  <c r="AA15" i="42"/>
  <c r="D43" i="100"/>
  <c r="F43" i="100"/>
  <c r="T43" i="100"/>
  <c r="Q32" i="99"/>
  <c r="AI47" i="84"/>
  <c r="AI51" i="90"/>
  <c r="AI9" i="90"/>
  <c r="AI77" i="84"/>
  <c r="AI35" i="84"/>
  <c r="AI65" i="84"/>
  <c r="AA12" i="85"/>
  <c r="O75" i="17"/>
  <c r="AI23" i="84"/>
  <c r="AI27" i="90"/>
  <c r="M75" i="17"/>
  <c r="K75" i="17"/>
  <c r="I75" i="17"/>
  <c r="AI41" i="84"/>
  <c r="C75" i="17"/>
  <c r="G75" i="17"/>
  <c r="AI75" i="90"/>
  <c r="AI29" i="84"/>
  <c r="AG82" i="90"/>
  <c r="AI33" i="90"/>
  <c r="S82" i="90"/>
  <c r="Y82" i="90"/>
  <c r="AI69" i="90"/>
  <c r="Q82" i="90"/>
  <c r="I82" i="90"/>
  <c r="AE82" i="90"/>
  <c r="G82" i="90"/>
  <c r="AI63" i="90"/>
  <c r="AI57" i="90"/>
  <c r="AI86" i="90"/>
  <c r="AI45" i="90"/>
  <c r="W82" i="90"/>
  <c r="M82" i="90"/>
  <c r="AI85" i="90"/>
  <c r="AI39" i="90"/>
  <c r="O82" i="90"/>
  <c r="AC82" i="90"/>
  <c r="AI84" i="90"/>
  <c r="E82" i="90"/>
  <c r="AI15" i="90"/>
  <c r="AA82" i="90"/>
  <c r="K82" i="90"/>
  <c r="AI21" i="90"/>
  <c r="U82" i="90"/>
  <c r="AI83" i="90"/>
  <c r="R18" i="89"/>
  <c r="R25" i="88"/>
  <c r="Q26" i="87"/>
  <c r="AB27" i="86"/>
  <c r="AI87" i="84"/>
  <c r="AI71" i="84"/>
  <c r="I84" i="84"/>
  <c r="G84" i="84"/>
  <c r="AE84" i="84"/>
  <c r="AI86" i="84"/>
  <c r="E84" i="84"/>
  <c r="AA84" i="84"/>
  <c r="AI88" i="84"/>
  <c r="S84" i="84"/>
  <c r="U84" i="84"/>
  <c r="AG84" i="84"/>
  <c r="W84" i="84"/>
  <c r="Y84" i="84"/>
  <c r="Q84" i="84"/>
  <c r="O84" i="84"/>
  <c r="K84" i="84"/>
  <c r="AC84" i="84"/>
  <c r="M84" i="84"/>
  <c r="AI17" i="84"/>
  <c r="AI85" i="84"/>
  <c r="AI11" i="84"/>
  <c r="Q68" i="17"/>
  <c r="Q20" i="17"/>
  <c r="Q61" i="17"/>
  <c r="Q56" i="17"/>
  <c r="Q33" i="17"/>
  <c r="Q28" i="17"/>
  <c r="Q70" i="17"/>
  <c r="Q51" i="17"/>
  <c r="Q46" i="17"/>
  <c r="Q17" i="17"/>
  <c r="Q72" i="17"/>
  <c r="Q22" i="17"/>
  <c r="Q42" i="17"/>
  <c r="Q39" i="17"/>
  <c r="Q26" i="17"/>
  <c r="Q24" i="17"/>
  <c r="Q44" i="17"/>
  <c r="Q15" i="17"/>
  <c r="Q12" i="17"/>
  <c r="R26" i="49"/>
  <c r="AC28" i="67"/>
  <c r="AB12" i="65"/>
  <c r="AI75" i="83"/>
  <c r="AI69" i="83"/>
  <c r="AI63" i="83"/>
  <c r="W82" i="83"/>
  <c r="AI57" i="83"/>
  <c r="AG82" i="83"/>
  <c r="AI51" i="83"/>
  <c r="AI45" i="83"/>
  <c r="AI33" i="83"/>
  <c r="I82" i="83"/>
  <c r="U82" i="83"/>
  <c r="AI39" i="83"/>
  <c r="AC82" i="83"/>
  <c r="Y82" i="83"/>
  <c r="Q82" i="83"/>
  <c r="AI27" i="83"/>
  <c r="AI85" i="83"/>
  <c r="M82" i="83"/>
  <c r="AI15" i="83"/>
  <c r="S82" i="83"/>
  <c r="AE82" i="83"/>
  <c r="AI86" i="83"/>
  <c r="AI21" i="83"/>
  <c r="K82" i="83"/>
  <c r="AA82" i="83"/>
  <c r="O82" i="83"/>
  <c r="AI84" i="83"/>
  <c r="AI9" i="83"/>
  <c r="AI83" i="83"/>
  <c r="T20" i="8"/>
  <c r="Q26" i="6"/>
  <c r="AA11" i="42"/>
  <c r="G262" i="70"/>
  <c r="G261" i="70"/>
  <c r="G260" i="70"/>
  <c r="G259" i="70"/>
  <c r="G256" i="70"/>
  <c r="G251" i="70"/>
  <c r="G250" i="70"/>
  <c r="G249" i="70"/>
  <c r="G248" i="70"/>
  <c r="G246" i="70"/>
  <c r="G243" i="70"/>
  <c r="G240" i="70"/>
  <c r="G239" i="70"/>
  <c r="G225" i="70"/>
  <c r="G217" i="70"/>
  <c r="G216" i="70"/>
  <c r="G215" i="70"/>
  <c r="G214" i="70"/>
  <c r="G213" i="70"/>
  <c r="G212" i="70"/>
  <c r="G211" i="70"/>
  <c r="G209" i="70"/>
  <c r="G208" i="70"/>
  <c r="G204" i="70"/>
  <c r="G200" i="70"/>
  <c r="G199" i="70"/>
  <c r="G198" i="70"/>
  <c r="G197" i="70"/>
  <c r="G189" i="70"/>
  <c r="G188" i="70"/>
  <c r="G187" i="70"/>
  <c r="G186" i="70"/>
  <c r="G185" i="70"/>
  <c r="G184" i="70"/>
  <c r="G183" i="70"/>
  <c r="G182" i="70"/>
  <c r="G181" i="70"/>
  <c r="G180" i="70"/>
  <c r="G167" i="70"/>
  <c r="G166" i="70"/>
  <c r="G165" i="70"/>
  <c r="G155" i="70"/>
  <c r="G153" i="70"/>
  <c r="G152" i="70"/>
  <c r="G151" i="70"/>
  <c r="G150" i="70"/>
  <c r="G149" i="70"/>
  <c r="G147" i="70"/>
  <c r="G146" i="70"/>
  <c r="G145" i="70"/>
  <c r="G144" i="70"/>
  <c r="G143" i="70"/>
  <c r="G138" i="70"/>
  <c r="G136" i="70"/>
  <c r="G135" i="70"/>
  <c r="G134" i="70"/>
  <c r="G133" i="70"/>
  <c r="G132" i="70"/>
  <c r="G131" i="70"/>
  <c r="G130" i="70"/>
  <c r="G129" i="70"/>
  <c r="G128" i="70"/>
  <c r="G127" i="70"/>
  <c r="G114" i="70"/>
  <c r="G113" i="70"/>
  <c r="G109" i="70"/>
  <c r="G108" i="70"/>
  <c r="G105" i="70"/>
  <c r="G103" i="70"/>
  <c r="G102" i="70"/>
  <c r="G97" i="70"/>
  <c r="G95" i="70"/>
  <c r="G94" i="70"/>
  <c r="G93" i="70"/>
  <c r="G85" i="70"/>
  <c r="G84" i="70"/>
  <c r="G78" i="70"/>
  <c r="G77" i="70"/>
  <c r="G72" i="70"/>
  <c r="G60" i="70"/>
  <c r="G59" i="70"/>
  <c r="G58" i="70"/>
  <c r="G57" i="70"/>
  <c r="G44" i="70"/>
  <c r="G43" i="70"/>
  <c r="G42" i="70"/>
  <c r="G41" i="70"/>
  <c r="G40" i="70"/>
  <c r="G39" i="70"/>
  <c r="G38" i="70"/>
  <c r="G37" i="70"/>
  <c r="G36" i="70"/>
  <c r="G35" i="70"/>
  <c r="G34" i="70"/>
  <c r="G33" i="70"/>
  <c r="G31" i="70"/>
  <c r="G29" i="70"/>
  <c r="G28" i="70"/>
  <c r="G27" i="70"/>
  <c r="G21" i="70"/>
  <c r="G20" i="70"/>
  <c r="G19" i="70"/>
  <c r="G18" i="70"/>
  <c r="G17" i="70"/>
  <c r="G16" i="70"/>
  <c r="G15" i="70"/>
  <c r="G14" i="70"/>
  <c r="G13" i="70"/>
  <c r="G242" i="68"/>
  <c r="G241" i="68"/>
  <c r="G240" i="68"/>
  <c r="G239" i="68"/>
  <c r="G238" i="68"/>
  <c r="G237" i="68"/>
  <c r="G212" i="68"/>
  <c r="G211" i="68"/>
  <c r="G210" i="68"/>
  <c r="G209" i="68"/>
  <c r="G201" i="68"/>
  <c r="G199" i="68"/>
  <c r="G198" i="68"/>
  <c r="G197" i="68"/>
  <c r="G196" i="68"/>
  <c r="G195" i="68"/>
  <c r="G194" i="68"/>
  <c r="G193" i="68"/>
  <c r="G192" i="68"/>
  <c r="G191" i="68"/>
  <c r="G190" i="68"/>
  <c r="G189" i="68"/>
  <c r="G187" i="68"/>
  <c r="G185" i="68"/>
  <c r="G184" i="68"/>
  <c r="G183" i="68"/>
  <c r="G170" i="68"/>
  <c r="G169" i="68"/>
  <c r="G168" i="68"/>
  <c r="G167" i="68"/>
  <c r="G166" i="68"/>
  <c r="G165" i="68"/>
  <c r="G164" i="68"/>
  <c r="G158" i="68"/>
  <c r="G157" i="68"/>
  <c r="G156" i="68"/>
  <c r="G155" i="68"/>
  <c r="G154" i="68"/>
  <c r="G153" i="68"/>
  <c r="G152" i="68"/>
  <c r="G151" i="68"/>
  <c r="G150" i="68"/>
  <c r="G148" i="68"/>
  <c r="G147" i="68"/>
  <c r="G146" i="68"/>
  <c r="G143" i="68"/>
  <c r="G142" i="68"/>
  <c r="G140" i="68"/>
  <c r="G139" i="68"/>
  <c r="G138" i="68"/>
  <c r="G137" i="68"/>
  <c r="G136" i="68"/>
  <c r="G135" i="68"/>
  <c r="G123" i="68"/>
  <c r="G121" i="68"/>
  <c r="G118" i="68"/>
  <c r="G117" i="68"/>
  <c r="G116" i="68"/>
  <c r="G115" i="68"/>
  <c r="G114" i="68"/>
  <c r="G113" i="68"/>
  <c r="G112" i="68"/>
  <c r="G111" i="68"/>
  <c r="G110" i="68"/>
  <c r="G109" i="68"/>
  <c r="G108" i="68"/>
  <c r="G105" i="68"/>
  <c r="G104" i="68"/>
  <c r="G101" i="68"/>
  <c r="G100" i="68"/>
  <c r="G99" i="68"/>
  <c r="G96" i="68"/>
  <c r="G95" i="68"/>
  <c r="G94" i="68"/>
  <c r="G81" i="68"/>
  <c r="G80" i="68"/>
  <c r="G79" i="68"/>
  <c r="G78" i="68"/>
  <c r="G77" i="68"/>
  <c r="G75" i="68"/>
  <c r="G74" i="68"/>
  <c r="G73" i="68"/>
  <c r="G72" i="68"/>
  <c r="G71" i="68"/>
  <c r="G70" i="68"/>
  <c r="G69" i="68"/>
  <c r="G68" i="68"/>
  <c r="G67" i="68"/>
  <c r="G66" i="68"/>
  <c r="G64" i="68"/>
  <c r="G63" i="68"/>
  <c r="G62" i="68"/>
  <c r="G61" i="68"/>
  <c r="G59" i="68"/>
  <c r="G58" i="68"/>
  <c r="G57" i="68"/>
  <c r="G56" i="68"/>
  <c r="G55" i="68"/>
  <c r="G54" i="68"/>
  <c r="G53" i="68"/>
  <c r="G40" i="68"/>
  <c r="G29" i="68"/>
  <c r="G28" i="68"/>
  <c r="G27" i="68"/>
  <c r="G26" i="68"/>
  <c r="G25" i="68"/>
  <c r="G23" i="68"/>
  <c r="G22" i="68"/>
  <c r="G21" i="68"/>
  <c r="G20" i="68"/>
  <c r="G12" i="68"/>
  <c r="G11" i="68"/>
  <c r="AI84" i="84"/>
  <c r="AI82" i="90"/>
  <c r="E66" i="17"/>
  <c r="Q67" i="17"/>
  <c r="D21" i="50"/>
  <c r="F21" i="50"/>
  <c r="H21" i="50"/>
  <c r="J21" i="50"/>
  <c r="L21" i="50"/>
  <c r="N21" i="50"/>
  <c r="E27" i="48"/>
  <c r="G27" i="48"/>
  <c r="I27" i="48"/>
  <c r="K27" i="48"/>
  <c r="M27" i="48"/>
  <c r="O27" i="48"/>
  <c r="Q66" i="17"/>
  <c r="E63" i="17"/>
  <c r="E75" i="17"/>
  <c r="P21" i="50"/>
  <c r="Q27" i="48"/>
  <c r="M9" i="102"/>
  <c r="Q63" i="17"/>
  <c r="Q75" i="17"/>
  <c r="R43" i="100"/>
  <c r="Z43" i="62"/>
  <c r="N24" i="103"/>
  <c r="L24" i="103"/>
  <c r="K9" i="102"/>
  <c r="BC26" i="53"/>
  <c r="BA26" i="53"/>
  <c r="BC27" i="52"/>
  <c r="BA27" i="52"/>
  <c r="BC17" i="81"/>
  <c r="BB17" i="81"/>
  <c r="BA17" i="81"/>
  <c r="BC15" i="51"/>
  <c r="BA15" i="51"/>
  <c r="R43" i="101"/>
  <c r="P43" i="101"/>
  <c r="AS10" i="1"/>
  <c r="AQ10" i="1"/>
  <c r="E9" i="83"/>
  <c r="G9" i="83"/>
  <c r="E15" i="83"/>
  <c r="G15" i="83"/>
  <c r="E21" i="83"/>
  <c r="G21" i="83"/>
  <c r="E27" i="83"/>
  <c r="G27" i="83"/>
  <c r="E33" i="83"/>
  <c r="G33" i="83"/>
  <c r="E39" i="83"/>
  <c r="G39" i="83"/>
  <c r="E45" i="83"/>
  <c r="G45" i="83"/>
  <c r="E51" i="83"/>
  <c r="G51" i="83"/>
  <c r="E57" i="83"/>
  <c r="G57" i="83"/>
  <c r="E63" i="83"/>
  <c r="G63" i="83"/>
  <c r="E69" i="83"/>
  <c r="G69" i="83"/>
  <c r="E75" i="83"/>
  <c r="G75" i="83"/>
  <c r="T11" i="7"/>
  <c r="T12" i="7"/>
  <c r="Q11" i="6"/>
  <c r="Q12" i="6"/>
  <c r="AB12" i="5"/>
  <c r="AB13" i="5"/>
  <c r="T26" i="7"/>
  <c r="AB28" i="5"/>
  <c r="G82" i="83"/>
  <c r="E82" i="83"/>
  <c r="AI82" i="83"/>
  <c r="D24" i="103"/>
  <c r="F24" i="103"/>
  <c r="H24" i="103"/>
  <c r="J24" i="103"/>
  <c r="C9" i="102"/>
  <c r="E9" i="102"/>
  <c r="G9" i="102"/>
  <c r="I9" i="102"/>
  <c r="D23" i="101"/>
  <c r="F23" i="101"/>
  <c r="H23" i="101"/>
  <c r="J23" i="101"/>
  <c r="L23" i="101"/>
  <c r="N23" i="101"/>
  <c r="P23" i="101"/>
  <c r="R23" i="101"/>
  <c r="T23" i="101"/>
  <c r="V23" i="101"/>
  <c r="X23" i="101"/>
  <c r="Z23" i="101"/>
  <c r="AB23" i="101"/>
  <c r="AD23" i="101"/>
  <c r="AF23" i="101"/>
  <c r="AH23" i="101"/>
  <c r="D43" i="101"/>
  <c r="F43" i="101"/>
  <c r="H43" i="101"/>
  <c r="J43" i="101"/>
  <c r="L43" i="101"/>
  <c r="N43" i="101"/>
  <c r="D23" i="100"/>
  <c r="F23" i="100"/>
  <c r="H23" i="100"/>
  <c r="J23" i="100"/>
  <c r="L23" i="100"/>
  <c r="N23" i="100"/>
  <c r="P23" i="100"/>
  <c r="R23" i="100"/>
  <c r="T23" i="100"/>
  <c r="V23" i="100"/>
  <c r="X23" i="100"/>
  <c r="Z23" i="100"/>
  <c r="AB23" i="100"/>
  <c r="AD23" i="100"/>
  <c r="AF23" i="100"/>
  <c r="AH23" i="100"/>
  <c r="H43" i="100"/>
  <c r="J43" i="100"/>
  <c r="L43" i="100"/>
  <c r="N43" i="100"/>
  <c r="P43" i="100"/>
  <c r="C10" i="99"/>
  <c r="E10" i="99"/>
  <c r="G10" i="99"/>
  <c r="I10" i="99"/>
  <c r="K10" i="99"/>
  <c r="M10" i="99"/>
  <c r="O10" i="99"/>
  <c r="Q10" i="99"/>
  <c r="S10" i="99"/>
  <c r="U10" i="99"/>
  <c r="W10" i="99"/>
  <c r="Y10" i="99"/>
  <c r="AA10" i="99"/>
  <c r="AC10" i="99"/>
  <c r="AE10" i="99"/>
  <c r="AG10" i="99"/>
  <c r="C32" i="99"/>
  <c r="E32" i="99"/>
  <c r="G32" i="99"/>
  <c r="I32" i="99"/>
  <c r="K32" i="99"/>
  <c r="M32" i="99"/>
  <c r="O32" i="99"/>
  <c r="Y43" i="62"/>
  <c r="AY26" i="53"/>
  <c r="AY27" i="52"/>
  <c r="AY17" i="81"/>
  <c r="AY15" i="51"/>
  <c r="AO10" i="1"/>
  <c r="X43" i="62"/>
  <c r="AW26" i="53"/>
  <c r="AW27" i="52"/>
  <c r="AW17" i="81"/>
  <c r="AW15" i="51"/>
  <c r="AM10" i="1"/>
  <c r="AI21" i="79"/>
  <c r="W20" i="50"/>
  <c r="V43" i="62"/>
  <c r="AK10" i="1"/>
  <c r="W16" i="94"/>
  <c r="W15" i="94"/>
  <c r="W43" i="62"/>
  <c r="Q26" i="21"/>
  <c r="M20" i="19"/>
  <c r="L20" i="19"/>
  <c r="K20" i="19"/>
  <c r="U43" i="62"/>
  <c r="T43" i="62"/>
  <c r="AS26" i="53"/>
  <c r="AS27" i="52"/>
  <c r="AS17" i="81"/>
  <c r="AS15" i="51"/>
  <c r="AT15" i="51"/>
  <c r="AI10" i="1"/>
  <c r="Z21" i="89"/>
  <c r="H26" i="53"/>
  <c r="J26" i="53"/>
  <c r="K26" i="53"/>
  <c r="L26" i="53"/>
  <c r="M26" i="53"/>
  <c r="N26" i="53"/>
  <c r="O26" i="53"/>
  <c r="P26" i="53"/>
  <c r="Q26" i="53"/>
  <c r="R26" i="53"/>
  <c r="S26" i="53"/>
  <c r="T26" i="53"/>
  <c r="U26" i="53"/>
  <c r="V26" i="53"/>
  <c r="W26" i="53"/>
  <c r="X26" i="53"/>
  <c r="Y26" i="53"/>
  <c r="Z26" i="53"/>
  <c r="AA26" i="53"/>
  <c r="AB26" i="53"/>
  <c r="AC26" i="53"/>
  <c r="AD26" i="53"/>
  <c r="AE26" i="53"/>
  <c r="AF26" i="53"/>
  <c r="AG26" i="53"/>
  <c r="AH26" i="53"/>
  <c r="AI26" i="53"/>
  <c r="AJ26" i="53"/>
  <c r="AK26" i="53"/>
  <c r="AL26" i="53"/>
  <c r="AM26" i="53"/>
  <c r="AN26" i="53"/>
  <c r="AO26" i="53"/>
  <c r="AQ26" i="53"/>
  <c r="AR26" i="53"/>
  <c r="AU26" i="53"/>
  <c r="E26" i="53"/>
  <c r="I27" i="52"/>
  <c r="K27" i="52"/>
  <c r="M27" i="52"/>
  <c r="O27" i="52"/>
  <c r="Q27" i="52"/>
  <c r="S27" i="52"/>
  <c r="U27" i="52"/>
  <c r="W27" i="52"/>
  <c r="Y27" i="52"/>
  <c r="AA27" i="52"/>
  <c r="AC27" i="52"/>
  <c r="AE27" i="52"/>
  <c r="AG27" i="52"/>
  <c r="AI27" i="52"/>
  <c r="AK27" i="52"/>
  <c r="AM27" i="52"/>
  <c r="AO27" i="52"/>
  <c r="AQ27" i="52"/>
  <c r="AU27" i="52"/>
  <c r="G27" i="52"/>
  <c r="E27" i="52"/>
  <c r="I17" i="81"/>
  <c r="K17" i="81"/>
  <c r="M17" i="81"/>
  <c r="O17" i="81"/>
  <c r="Q17" i="81"/>
  <c r="S17" i="81"/>
  <c r="U17" i="81"/>
  <c r="W17" i="81"/>
  <c r="Y17" i="81"/>
  <c r="AA17" i="81"/>
  <c r="AC17" i="81"/>
  <c r="AE17" i="81"/>
  <c r="AG17" i="81"/>
  <c r="AI17" i="81"/>
  <c r="AK17" i="81"/>
  <c r="AM17" i="81"/>
  <c r="AO17" i="81"/>
  <c r="AQ17" i="81"/>
  <c r="AU17" i="81"/>
  <c r="G17" i="81"/>
  <c r="E17" i="81"/>
  <c r="G15" i="51"/>
  <c r="I15" i="51"/>
  <c r="K15" i="51"/>
  <c r="M15" i="51"/>
  <c r="O15" i="51"/>
  <c r="Q15" i="51"/>
  <c r="S15" i="51"/>
  <c r="U15" i="51"/>
  <c r="W15" i="51"/>
  <c r="Y15" i="51"/>
  <c r="AA15" i="51"/>
  <c r="AC15" i="51"/>
  <c r="AE15" i="51"/>
  <c r="AG15" i="51"/>
  <c r="AI15" i="51"/>
  <c r="AK15" i="51"/>
  <c r="AM15" i="51"/>
  <c r="AO15" i="51"/>
  <c r="AQ15" i="51"/>
  <c r="AU15" i="51"/>
  <c r="E15" i="51"/>
  <c r="AM85" i="84"/>
  <c r="S43" i="62"/>
  <c r="R43" i="62"/>
  <c r="AG10" i="1"/>
  <c r="AM88" i="84"/>
  <c r="AM87" i="84"/>
  <c r="AM86" i="84"/>
  <c r="BC53" i="84"/>
  <c r="BC52" i="84"/>
  <c r="AM84" i="84"/>
  <c r="BC51" i="83"/>
  <c r="BC50" i="83"/>
  <c r="AI19" i="80"/>
  <c r="AF27" i="80"/>
  <c r="AF20" i="79"/>
  <c r="AE10" i="1"/>
  <c r="Q43" i="62"/>
  <c r="P43" i="62"/>
  <c r="AC23" i="8"/>
  <c r="O43" i="62"/>
  <c r="N43" i="62"/>
  <c r="AC10" i="1"/>
  <c r="D24" i="62"/>
  <c r="E24" i="62"/>
  <c r="F24" i="62"/>
  <c r="G24" i="62"/>
  <c r="H24" i="62"/>
  <c r="I24" i="62"/>
  <c r="J24" i="62"/>
  <c r="K24" i="62"/>
  <c r="L24" i="62"/>
  <c r="M24" i="62"/>
  <c r="N24" i="62"/>
  <c r="O24" i="62"/>
  <c r="P24" i="62"/>
  <c r="Q24" i="62"/>
  <c r="R24" i="62"/>
  <c r="S24" i="62"/>
  <c r="T24" i="62"/>
  <c r="U24" i="62"/>
  <c r="V24" i="62"/>
  <c r="W24" i="62"/>
  <c r="X24" i="62"/>
  <c r="Y24" i="62"/>
  <c r="Z24" i="62"/>
  <c r="AA24" i="62"/>
  <c r="D43" i="62"/>
  <c r="E43" i="62"/>
  <c r="F43" i="62"/>
  <c r="G43" i="62"/>
  <c r="H43" i="62"/>
  <c r="I43" i="62"/>
  <c r="J43" i="62"/>
  <c r="K43" i="62"/>
  <c r="L43" i="62"/>
  <c r="M43" i="62"/>
  <c r="G13" i="53"/>
  <c r="G26" i="53"/>
  <c r="I13" i="53"/>
  <c r="I26" i="53"/>
  <c r="C10" i="1"/>
  <c r="E10" i="1"/>
  <c r="G10" i="1"/>
  <c r="I10" i="1"/>
  <c r="K10" i="1"/>
  <c r="M10" i="1"/>
  <c r="O10" i="1"/>
  <c r="Q10" i="1"/>
  <c r="S10" i="1"/>
  <c r="U10" i="1"/>
  <c r="W10" i="1"/>
  <c r="Y10" i="1"/>
  <c r="AA10" i="1"/>
  <c r="AF28" i="67"/>
  <c r="J14" i="71"/>
</calcChain>
</file>

<file path=xl/sharedStrings.xml><?xml version="1.0" encoding="utf-8"?>
<sst xmlns="http://schemas.openxmlformats.org/spreadsheetml/2006/main" count="12020" uniqueCount="1556">
  <si>
    <t>ACT.</t>
  </si>
  <si>
    <t>ACTIVIDAD  ECONÓMICA</t>
  </si>
  <si>
    <t>ETAPA DE SOLUCIÓN</t>
  </si>
  <si>
    <t>ORGANISMO  SINDICAL</t>
  </si>
  <si>
    <t>AÑOS</t>
  </si>
  <si>
    <t>3 AÑOS</t>
  </si>
  <si>
    <t>2 AÑOS</t>
  </si>
  <si>
    <t>4 AÑOS</t>
  </si>
  <si>
    <t>5 AÑOS</t>
  </si>
  <si>
    <t>N</t>
  </si>
  <si>
    <t>E.</t>
  </si>
  <si>
    <t xml:space="preserve"> SUMINISTRO DE  ELECTRICIDAD, GAS Y AGUA</t>
  </si>
  <si>
    <t>F.</t>
  </si>
  <si>
    <t>G.</t>
  </si>
  <si>
    <t>H.</t>
  </si>
  <si>
    <t>I.</t>
  </si>
  <si>
    <t xml:space="preserve"> TRANSPORTE, ALMACENAMIENTO Y COMUNICACIONES</t>
  </si>
  <si>
    <t>J.</t>
  </si>
  <si>
    <t>K.</t>
  </si>
  <si>
    <t>L.</t>
  </si>
  <si>
    <t>M.</t>
  </si>
  <si>
    <t>N.</t>
  </si>
  <si>
    <t>O.</t>
  </si>
  <si>
    <t xml:space="preserve">TOTAL </t>
  </si>
  <si>
    <t>ARBITRAJE</t>
  </si>
  <si>
    <t>CONCILIACION</t>
  </si>
  <si>
    <t>PROCESO</t>
  </si>
  <si>
    <t>EMPLEADOS</t>
  </si>
  <si>
    <t>OBREROS</t>
  </si>
  <si>
    <t>UNICO</t>
  </si>
  <si>
    <t>SINDICATO DE EMPLEADOS</t>
  </si>
  <si>
    <t>SINDICATO DE OBREROS</t>
  </si>
  <si>
    <t>DELEGADOS DE EMPLEADOS</t>
  </si>
  <si>
    <t>DELEGADOS DE OBREROS</t>
  </si>
  <si>
    <t>EXTRA PROCESO</t>
  </si>
  <si>
    <t>AREQUIPA</t>
  </si>
  <si>
    <t>LIMA</t>
  </si>
  <si>
    <t>OTROS</t>
  </si>
  <si>
    <t>DICTAMEN</t>
  </si>
  <si>
    <t>MESES</t>
  </si>
  <si>
    <t>ENERO</t>
  </si>
  <si>
    <t>TRABAJADORES</t>
  </si>
  <si>
    <t>EMPRESA</t>
  </si>
  <si>
    <t>ETAPAS</t>
  </si>
  <si>
    <t>(6)</t>
  </si>
  <si>
    <t>PLIEGOS DE RECLAMOS PRESENTADOS Y CONVENIOS COLECTIVOS REGISTRADOS POR AÑOS</t>
  </si>
  <si>
    <t>(4)</t>
  </si>
  <si>
    <t>(1)</t>
  </si>
  <si>
    <t>…Conclusión</t>
  </si>
  <si>
    <t xml:space="preserve">    .  (ACUERDO DE PARTES) *</t>
  </si>
  <si>
    <t xml:space="preserve">    .  (RESOL. DIRECTORAL) *</t>
  </si>
  <si>
    <t xml:space="preserve">    .  (RESOL. MINISTERIAL) *</t>
  </si>
  <si>
    <t>MINISTERIAL  *</t>
  </si>
  <si>
    <t xml:space="preserve">ACUERDOS DE PARTES </t>
  </si>
  <si>
    <t xml:space="preserve">NO INDICA </t>
  </si>
  <si>
    <t xml:space="preserve">Dict. </t>
  </si>
  <si>
    <t>2/</t>
  </si>
  <si>
    <t>TACNA</t>
  </si>
  <si>
    <t>Empleados / Obreros</t>
  </si>
  <si>
    <t xml:space="preserve"> - AUTORIDAD ADMINISTRATIVA           </t>
  </si>
  <si>
    <t xml:space="preserve">    DE TRABAJO</t>
  </si>
  <si>
    <t>1/</t>
  </si>
  <si>
    <t xml:space="preserve">FEBRERO </t>
  </si>
  <si>
    <t xml:space="preserve">ABRIL </t>
  </si>
  <si>
    <t xml:space="preserve">JUNIO </t>
  </si>
  <si>
    <t xml:space="preserve">JULIO </t>
  </si>
  <si>
    <t xml:space="preserve">SETIEMBRE </t>
  </si>
  <si>
    <t xml:space="preserve">OCTUBRE </t>
  </si>
  <si>
    <t xml:space="preserve">NOVIEMBRE </t>
  </si>
  <si>
    <t xml:space="preserve">DICIEMBRE </t>
  </si>
  <si>
    <t xml:space="preserve">LIMA METROPOLITANA </t>
  </si>
  <si>
    <t>TRANSPORTE, ALMACENAMIENTO  Y COMUNICACIONES</t>
  </si>
  <si>
    <t>ENSEÑANZA</t>
  </si>
  <si>
    <t>SERVICIOS SOCIALES Y DE SALUD</t>
  </si>
  <si>
    <t>CALLAO</t>
  </si>
  <si>
    <t>(3)</t>
  </si>
  <si>
    <t>(2)</t>
  </si>
  <si>
    <t>PIURA</t>
  </si>
  <si>
    <t>PRESENTADOS</t>
  </si>
  <si>
    <t xml:space="preserve"> </t>
  </si>
  <si>
    <t>-</t>
  </si>
  <si>
    <t xml:space="preserve"> - EXTRA PROCESO</t>
  </si>
  <si>
    <t xml:space="preserve"> -</t>
  </si>
  <si>
    <t xml:space="preserve"> - HUELGA</t>
  </si>
  <si>
    <t xml:space="preserve">    ARBITRAJE</t>
  </si>
  <si>
    <t>(9)</t>
  </si>
  <si>
    <t xml:space="preserve"> (3)</t>
  </si>
  <si>
    <t xml:space="preserve"> (2)</t>
  </si>
  <si>
    <t>LIMA METROPOLITANA</t>
  </si>
  <si>
    <t xml:space="preserve">                           DIRECCION REGIONAL DE TRABAJO Y PROMOCION DEL EMPLEO DE LIMA - CALLAO </t>
  </si>
  <si>
    <t xml:space="preserve">                            DIRECCION REGIONAL DE TRABAJO Y PROMOCION DEL EMPLEO DE LIMA - CALLAO </t>
  </si>
  <si>
    <t>M E S E S</t>
  </si>
  <si>
    <t xml:space="preserve">ENERO </t>
  </si>
  <si>
    <t>FEBRERO</t>
  </si>
  <si>
    <t>MARZO</t>
  </si>
  <si>
    <t>ABRIL</t>
  </si>
  <si>
    <t>MAYO</t>
  </si>
  <si>
    <t>JUNIO</t>
  </si>
  <si>
    <t>JULIO</t>
  </si>
  <si>
    <t>AGOSTO</t>
  </si>
  <si>
    <t>SETIEMBRE</t>
  </si>
  <si>
    <t>OCTUBRE</t>
  </si>
  <si>
    <t>NOVIEMBRE</t>
  </si>
  <si>
    <t xml:space="preserve">    .  (ARBITRAJE UNIPERSONAL) *</t>
  </si>
  <si>
    <t>PLIEGOS DE RECLAMOS PRESENTADOS Y CONVENIOS COLECTIVOS REGISTRADOS POR MESES</t>
  </si>
  <si>
    <t>O</t>
  </si>
  <si>
    <t>ARBITRAJE UNIPERSONAL *</t>
  </si>
  <si>
    <t>INFORME LABORAL</t>
  </si>
  <si>
    <t>SUMINISTRO DE ELÉCTRICIDAD, GAS Y AGUA</t>
  </si>
  <si>
    <t>CONSTRUCCIÓN</t>
  </si>
  <si>
    <t>TRANSPORTE, ALMACENAMIENTO Y COMUNICACIONES</t>
  </si>
  <si>
    <t>INTERMEDIACIÓN FINANCIERA,  AFP</t>
  </si>
  <si>
    <t>ICA</t>
  </si>
  <si>
    <t>TRUJILLO</t>
  </si>
  <si>
    <t xml:space="preserve">SOLUCIONADOS - REGISTRADOS  </t>
  </si>
  <si>
    <t>HUARAZ</t>
  </si>
  <si>
    <t xml:space="preserve">  HUELGA</t>
  </si>
  <si>
    <t>ARBITRAJE UNIPERSONAL</t>
  </si>
  <si>
    <t>CHIMBOTE</t>
  </si>
  <si>
    <t>HUACHO</t>
  </si>
  <si>
    <t>TALARA</t>
  </si>
  <si>
    <t>SULLANA</t>
  </si>
  <si>
    <t>PAITA</t>
  </si>
  <si>
    <t>PUCALLPA</t>
  </si>
  <si>
    <t>HUANCAVELICA</t>
  </si>
  <si>
    <t>CUSCO</t>
  </si>
  <si>
    <t xml:space="preserve"> OTRAS ACTIVID. DE SERV. COMUNITARIOS, SOC. Y PERS.</t>
  </si>
  <si>
    <t xml:space="preserve"> - NEGOCIACIÓN DIRECTA</t>
  </si>
  <si>
    <t xml:space="preserve"> - CONCILIACIÓN</t>
  </si>
  <si>
    <t>PLIEGOS DE RECLAMOS PRESENTADOS Y CONVENIOS COLECTIVOS REGISTRADOS POR MESES, SEGÚN ETAPAS DE SOLUCIÓN</t>
  </si>
  <si>
    <t xml:space="preserve">ACTIVIDAD ECONÓMICA </t>
  </si>
  <si>
    <t xml:space="preserve"> EXPLOTACIÓN DE MINAS Y CANTERAS</t>
  </si>
  <si>
    <t xml:space="preserve"> CONSTRUCCIÓN</t>
  </si>
  <si>
    <t xml:space="preserve"> INTERMEDIACIÓN FINANCIERA</t>
  </si>
  <si>
    <t>CONVENIOS COLECTIVOS REGISTRADOS POR ORGANIZACIÓN SINDICAL, SEGÚN ACTIVIDAD ECONÓMICA</t>
  </si>
  <si>
    <t>FEDERACIÓN</t>
  </si>
  <si>
    <t xml:space="preserve">SINDICATO ÚNICO </t>
  </si>
  <si>
    <t>CONVENIOS COLECTIVOS REGISTRADOS POR ETAPAS DE SOLUCIÓN, SEGÚN ORGANIZACIÓN SINDICAL</t>
  </si>
  <si>
    <t xml:space="preserve">ORGANIZACIÓN SINDICAL </t>
  </si>
  <si>
    <t>SINDICATO ÚNICO</t>
  </si>
  <si>
    <t xml:space="preserve">NEGOCIACIÓN DIRECTA </t>
  </si>
  <si>
    <t>CONCILIACIÓN</t>
  </si>
  <si>
    <t xml:space="preserve">ETAPAS DE SOLUCIÓN </t>
  </si>
  <si>
    <t>ETAPAS  DE  SOLUCIÓN</t>
  </si>
  <si>
    <t>NEGOCIACIÓN DIRECTA</t>
  </si>
  <si>
    <t>ETAPAS DE SOLUCIÓN</t>
  </si>
  <si>
    <t xml:space="preserve">RESOLUCIÓN DIRECTORAL </t>
  </si>
  <si>
    <t xml:space="preserve">RESOLUCIÓN MINISTERIAL </t>
  </si>
  <si>
    <t xml:space="preserve">LAUDOS ARBITRALES REGISTRADOS POR AÑOS, SEGÚN ACTIVIDAD ECONÓMICA </t>
  </si>
  <si>
    <t>DICTAMEN ECONÓMICO                                                                                                                                                LABORAL</t>
  </si>
  <si>
    <t>DICTAMEN ECONÓMICO LABORAL</t>
  </si>
  <si>
    <t>VALORIZACIÓN DE PLIEGOS DE RECLAMOS POR AÑOS, SEGÚN MESES</t>
  </si>
  <si>
    <t>LISTADO  Nº 01</t>
  </si>
  <si>
    <t>CLAÚSULA DE</t>
  </si>
  <si>
    <t>ECONÓ-</t>
  </si>
  <si>
    <t>ÚNICA POR</t>
  </si>
  <si>
    <t>ÚTILES</t>
  </si>
  <si>
    <t>TACIÓN</t>
  </si>
  <si>
    <t>CIÓN</t>
  </si>
  <si>
    <t xml:space="preserve"> DÍAS</t>
  </si>
  <si>
    <t>TÉRMINO</t>
  </si>
  <si>
    <t>ÚNICA VEZ</t>
  </si>
  <si>
    <t>TÉRMINO OBRA</t>
  </si>
  <si>
    <t>SOLUCIONADOS - REGISTRADOS   1/</t>
  </si>
  <si>
    <t xml:space="preserve"> SOLUCIONADOS - REGISTRADOS  1/  </t>
  </si>
  <si>
    <t>ABANCAY</t>
  </si>
  <si>
    <t>X/ESCALAS</t>
  </si>
  <si>
    <t xml:space="preserve"> INDUSTRIAS MANUFACTURERAS</t>
  </si>
  <si>
    <t xml:space="preserve"> COMERCIO POR MAYOR Y MENOR, REP. DE VEHÍC. AUTOM.</t>
  </si>
  <si>
    <t xml:space="preserve"> ADMINISTRACIÓN  PÚBLICA Y DEFENSA</t>
  </si>
  <si>
    <t xml:space="preserve"> COMERCIO POR MAYOR Y MENOR, REP. DE VEHÍCULOS, AUTOM.</t>
  </si>
  <si>
    <t xml:space="preserve"> ADMINISTRACIÓN PÚBLICA Y DEFENSA</t>
  </si>
  <si>
    <t xml:space="preserve"> SOLUCIONADOS - REGISTRADOS   1/ </t>
  </si>
  <si>
    <t>DELEGADOS EMPLEADOS Y OBREROS</t>
  </si>
  <si>
    <t xml:space="preserve">    .  (UNIPERSONAL) *</t>
  </si>
  <si>
    <t>DESIGNACIÓN</t>
  </si>
  <si>
    <t>SOLUCIÓN</t>
  </si>
  <si>
    <t>DE DÍAS</t>
  </si>
  <si>
    <t>SEGUNDO DICTAMEN ECONÓMICO LABORAL</t>
  </si>
  <si>
    <t>EXPLOTACIÓN DE MINAS Y CANTERAS</t>
  </si>
  <si>
    <t>INDUSTRIAS MANUFACTURERAS</t>
  </si>
  <si>
    <t>ADMINISTRACIÓN PÚBLICA Y DEFENSA</t>
  </si>
  <si>
    <t>OTRAS ACTIV. DE SERV. COMUNITARIOS, SOCIALES Y PERSONALES</t>
  </si>
  <si>
    <t xml:space="preserve"> SOLUCIONADOS - REGISTRADOS  </t>
  </si>
  <si>
    <t>ACTV.</t>
  </si>
  <si>
    <t>ORGANIS-</t>
  </si>
  <si>
    <t>ETAPA</t>
  </si>
  <si>
    <t>FECHA DE :</t>
  </si>
  <si>
    <t>AUMENTO GENERAL</t>
  </si>
  <si>
    <t>BONIFIC.</t>
  </si>
  <si>
    <t>OTRAS ASIGNACIONES Y/O BONIFICACIONES</t>
  </si>
  <si>
    <t>MO</t>
  </si>
  <si>
    <t>DE</t>
  </si>
  <si>
    <t>PRESEN-</t>
  </si>
  <si>
    <t>SOLU-</t>
  </si>
  <si>
    <t>NRO.</t>
  </si>
  <si>
    <t>VIGENCIA</t>
  </si>
  <si>
    <t>EMPLEADO</t>
  </si>
  <si>
    <t>OBRERO</t>
  </si>
  <si>
    <t xml:space="preserve"> SALVAGUARDA</t>
  </si>
  <si>
    <t>EXTRAORD.</t>
  </si>
  <si>
    <t>CIERRE</t>
  </si>
  <si>
    <t>ESPOSA</t>
  </si>
  <si>
    <t>HIJO</t>
  </si>
  <si>
    <t>FALLECIMIENTO</t>
  </si>
  <si>
    <t>ESCOLA-</t>
  </si>
  <si>
    <t>MOVI-</t>
  </si>
  <si>
    <t>REFRI-</t>
  </si>
  <si>
    <t>QUIN-</t>
  </si>
  <si>
    <t>UNI-</t>
  </si>
  <si>
    <t>TRABAJO</t>
  </si>
  <si>
    <t>HORAS</t>
  </si>
  <si>
    <t>MICA</t>
  </si>
  <si>
    <t>SINDICAL</t>
  </si>
  <si>
    <t>SOLUC.</t>
  </si>
  <si>
    <t xml:space="preserve">   INICIO</t>
  </si>
  <si>
    <t>(MENSUAL)</t>
  </si>
  <si>
    <t>(DIARIO)</t>
  </si>
  <si>
    <t>MENSUAL Y/O DIARIO</t>
  </si>
  <si>
    <t>PRODUCTIV.</t>
  </si>
  <si>
    <t>PLIEGO</t>
  </si>
  <si>
    <t>TRABAJADOR</t>
  </si>
  <si>
    <t>FAMILIA</t>
  </si>
  <si>
    <t>RIDAD</t>
  </si>
  <si>
    <t>LIDAD</t>
  </si>
  <si>
    <t>GERIO</t>
  </si>
  <si>
    <t>QUENIO</t>
  </si>
  <si>
    <t>FORME</t>
  </si>
  <si>
    <t xml:space="preserve"> ASEO</t>
  </si>
  <si>
    <t>NOCTURNO</t>
  </si>
  <si>
    <t>EXTRAS</t>
  </si>
  <si>
    <t>D-O</t>
  </si>
  <si>
    <t>ND</t>
  </si>
  <si>
    <t>CC</t>
  </si>
  <si>
    <t>Sí</t>
  </si>
  <si>
    <t>E/O</t>
  </si>
  <si>
    <t>NO INDICA</t>
  </si>
  <si>
    <t>30 JB</t>
  </si>
  <si>
    <t>D-E</t>
  </si>
  <si>
    <t>D-E/O</t>
  </si>
  <si>
    <t>Continúa…</t>
  </si>
  <si>
    <t>EP</t>
  </si>
  <si>
    <t xml:space="preserve"> AGRICULTURA, GANADERÍA, CAZA Y SILVICULTURA</t>
  </si>
  <si>
    <t>LAUDOS ARBITRALES REGISTRADOS POR AÑOS, SEGÚN DESIGNACIÓN DE ÁRBITROS</t>
  </si>
  <si>
    <t xml:space="preserve">LAUDOS ARBITRALES REGISTRADOS POR AÑOS, SEGÚN DESIGNACIÓN DE ÁRBITROS </t>
  </si>
  <si>
    <t>AGRICULTURA, GANADERÍA, CAZA Y SILVICULTURA</t>
  </si>
  <si>
    <t>…Continuación</t>
  </si>
  <si>
    <t>CHICLAYO</t>
  </si>
  <si>
    <t>D/LEY</t>
  </si>
  <si>
    <t>CONVENIOS COLECTIVOS REGISTRADOS POR ETAPAS DE SOLUCIÓN, SEGÚN ACTIVIDAD ECONÓMICA</t>
  </si>
  <si>
    <t xml:space="preserve">SEGUNDO DICTAMEN ECONÓMICO LABORAL </t>
  </si>
  <si>
    <t>SALVAGUARDA</t>
  </si>
  <si>
    <t>EXTRAOR.</t>
  </si>
  <si>
    <t>PRESIDENTE</t>
  </si>
  <si>
    <t xml:space="preserve"> INICIO</t>
  </si>
  <si>
    <t xml:space="preserve"> PLIEGO</t>
  </si>
  <si>
    <t>DE ASEO</t>
  </si>
  <si>
    <t>10% RMV</t>
  </si>
  <si>
    <t>LA OROYA</t>
  </si>
  <si>
    <t>DICIEMBRE</t>
  </si>
  <si>
    <t>TOTAL</t>
  </si>
  <si>
    <t>%</t>
  </si>
  <si>
    <t xml:space="preserve"> PRESENTADOS</t>
  </si>
  <si>
    <t>FUENTE      :  MINISTERIO DE TRABAJO Y PROMOCION SOCIAL</t>
  </si>
  <si>
    <t>A</t>
  </si>
  <si>
    <t>B</t>
  </si>
  <si>
    <t xml:space="preserve">EXTRA PROCESO </t>
  </si>
  <si>
    <t>ACUERDO DE PARTES *</t>
  </si>
  <si>
    <t xml:space="preserve">SINDICATO DE EMPLEADOS </t>
  </si>
  <si>
    <t xml:space="preserve">SINDICATO DE OBREROS </t>
  </si>
  <si>
    <t xml:space="preserve">DELEGADOS DE EMPLEADOS </t>
  </si>
  <si>
    <t xml:space="preserve">DELEGADOS DE OBREROS </t>
  </si>
  <si>
    <t>C</t>
  </si>
  <si>
    <t>D</t>
  </si>
  <si>
    <t xml:space="preserve"> ENSEÑANZA</t>
  </si>
  <si>
    <t>E</t>
  </si>
  <si>
    <t>F</t>
  </si>
  <si>
    <t>G</t>
  </si>
  <si>
    <t>H</t>
  </si>
  <si>
    <t xml:space="preserve"> HOTELES Y RESTAURANTES</t>
  </si>
  <si>
    <t>I</t>
  </si>
  <si>
    <t>J</t>
  </si>
  <si>
    <t>A.</t>
  </si>
  <si>
    <t>K</t>
  </si>
  <si>
    <t>B.</t>
  </si>
  <si>
    <t xml:space="preserve"> PESCA</t>
  </si>
  <si>
    <t>L</t>
  </si>
  <si>
    <t>C.</t>
  </si>
  <si>
    <t>M</t>
  </si>
  <si>
    <t>D.</t>
  </si>
  <si>
    <t xml:space="preserve"> ACTIV. INMOBILIARIAS, EMPRESARIALES Y DE ALQUILER</t>
  </si>
  <si>
    <t xml:space="preserve">    CIÓN DE  VEHÍCULOS AUTOMOTORES</t>
  </si>
  <si>
    <t>ACT</t>
  </si>
  <si>
    <t>ECO.</t>
  </si>
  <si>
    <t>PESCA</t>
  </si>
  <si>
    <t>COMERCIO AL POR MAYOR Y AL POR MENOR, REPARACIÓN DE VEHÍCULOS AUTOMITRIZ</t>
  </si>
  <si>
    <t>MESES / RAZÓN SOCIAL</t>
  </si>
  <si>
    <t>FUENTE  : MINISTERIO DE TRABAJO Y PROMOCIÓN DEL EMPLEO / OGETIC / OFICINA DE ESTADÍSTICA</t>
  </si>
  <si>
    <r>
      <t>E-</t>
    </r>
    <r>
      <rPr>
        <sz val="8"/>
        <rFont val="Arial"/>
        <family val="2"/>
      </rPr>
      <t>ELECTRICIDAD, GAS Y AGUA</t>
    </r>
  </si>
  <si>
    <t>UNIPERSONAL *</t>
  </si>
  <si>
    <t>CONVENIOS COLECTIVOS REGISTRADOS POR MESES, SEGÚN ACTIVIDAD  ECONÓMICA</t>
  </si>
  <si>
    <t>OTRAS ACTIVID. DE SERV. COMUNITARIOS, SOC. Y PERS.</t>
  </si>
  <si>
    <t>ACTIVIDAD ECONÓMICA</t>
  </si>
  <si>
    <t>APURÍMAC</t>
  </si>
  <si>
    <t xml:space="preserve">HUANCAVELICA </t>
  </si>
  <si>
    <t xml:space="preserve">HUÁNUCO </t>
  </si>
  <si>
    <t xml:space="preserve">CHINCHA </t>
  </si>
  <si>
    <t xml:space="preserve">PISCO </t>
  </si>
  <si>
    <t>JUNÍN</t>
  </si>
  <si>
    <t xml:space="preserve">HUANCAYO </t>
  </si>
  <si>
    <t xml:space="preserve">LA OROYA </t>
  </si>
  <si>
    <t>LA LIBERTAD</t>
  </si>
  <si>
    <t>LAMBAYEQUE</t>
  </si>
  <si>
    <t xml:space="preserve">MOQUEGUA </t>
  </si>
  <si>
    <t xml:space="preserve">PIURA </t>
  </si>
  <si>
    <t xml:space="preserve">PUNO </t>
  </si>
  <si>
    <t xml:space="preserve">UCAYALI </t>
  </si>
  <si>
    <t>UNIPERSONAL  *</t>
  </si>
  <si>
    <t>ILO</t>
  </si>
  <si>
    <t>PLIEGOS DE RECLAMOS PRESENTADOS Y CONVENIOS COLECTIVOS REGISTRADOS POR AÑOS, SEGÚN ETAPAS DE SOLUCIÓN</t>
  </si>
  <si>
    <t>VALORIZACIÓN DE PLIEGOS DE RECLAMOS, SEGÚN MESES</t>
  </si>
  <si>
    <t>VALORIZACIÓN DE PLIEGOS DE RECLAMOS, SEGÚN DIRECCIONES REGIONALES Y ZONAS DE TRABAJO</t>
  </si>
  <si>
    <t>ENTIDAD SOLICITANTE</t>
  </si>
  <si>
    <t>TRATO DIRECTO</t>
  </si>
  <si>
    <t>HUELGA</t>
  </si>
  <si>
    <t>VALORIZACIÓN DE PLIEGOS DE RECLAMOS, SEGÚN ACTIVIDAD ECONÓMICA</t>
  </si>
  <si>
    <t>ORGANIZACIÓN SINDICAL</t>
  </si>
  <si>
    <r>
      <t>B-</t>
    </r>
    <r>
      <rPr>
        <sz val="8"/>
        <rFont val="Arial"/>
        <family val="2"/>
      </rPr>
      <t>PESCA</t>
    </r>
  </si>
  <si>
    <r>
      <t>C-</t>
    </r>
    <r>
      <rPr>
        <sz val="8"/>
        <rFont val="Arial"/>
        <family val="2"/>
      </rPr>
      <t>EXPLOTACIÓN DE MINAS Y CANTERAS</t>
    </r>
  </si>
  <si>
    <r>
      <t>L-</t>
    </r>
    <r>
      <rPr>
        <sz val="8"/>
        <rFont val="Arial"/>
        <family val="2"/>
      </rPr>
      <t>ADMINISTRACIÓN PÚBLICA Y DEFENSA</t>
    </r>
  </si>
  <si>
    <r>
      <t>M-</t>
    </r>
    <r>
      <rPr>
        <sz val="8"/>
        <rFont val="Arial"/>
        <family val="2"/>
      </rPr>
      <t>ENSEÑANZA</t>
    </r>
  </si>
  <si>
    <r>
      <t>N-</t>
    </r>
    <r>
      <rPr>
        <sz val="8"/>
        <rFont val="Arial"/>
        <family val="2"/>
      </rPr>
      <t>SERVICIOS SOCIALES Y DE SALUD</t>
    </r>
  </si>
  <si>
    <t xml:space="preserve"> SOLUCIONADOS - REGISTRADOS</t>
  </si>
  <si>
    <t>º</t>
  </si>
  <si>
    <t xml:space="preserve">DIRECCIONES REGIONALES
ZONAS DE TRABAJO </t>
  </si>
  <si>
    <t>CONVENIOS COLECTIVOS REGISTRADOS POR MESES, SEGÚN ACTIVIDAD ECONÓMICA</t>
  </si>
  <si>
    <t>PERÚ</t>
  </si>
  <si>
    <t xml:space="preserve"> DIRECCIONES REGIONALES / ZONAS DE TRABAJO                                                                                                                                                                                                      RAZÓN SOCIAL</t>
  </si>
  <si>
    <t>NAZCA</t>
  </si>
  <si>
    <t>TARMA</t>
  </si>
  <si>
    <t>LIMA  METROPOLITANA</t>
  </si>
  <si>
    <t>DICTAMEN ECONÓMICO  LABORAL</t>
  </si>
  <si>
    <t>HOTELES Y RESTAURANTES</t>
  </si>
  <si>
    <t>ACTIVIDADES INMOBILIARIAS, EMPRESARIALES Y DE ALQUILER</t>
  </si>
  <si>
    <t>100% costo</t>
  </si>
  <si>
    <t>50% costo</t>
  </si>
  <si>
    <t>TECSUR  S.A.</t>
  </si>
  <si>
    <t xml:space="preserve">       E : EMPLEADOS</t>
  </si>
  <si>
    <t xml:space="preserve">       O : OBREROS</t>
  </si>
  <si>
    <t xml:space="preserve">      C  : CONCILIACIÓN</t>
  </si>
  <si>
    <t xml:space="preserve">     JB : JORNAL  BÁSICO</t>
  </si>
  <si>
    <t xml:space="preserve">    RB : REMUNERACIÓN BÁSICA</t>
  </si>
  <si>
    <t xml:space="preserve">    ND : NEGOCIACIÓN DIRECTA</t>
  </si>
  <si>
    <t>SAN RAMÓN</t>
  </si>
  <si>
    <t>LA  LIBERTAD</t>
  </si>
  <si>
    <t>MOQUEGUA</t>
  </si>
  <si>
    <t>UCAYALI</t>
  </si>
  <si>
    <t xml:space="preserve"> E  : EMPLEADOS</t>
  </si>
  <si>
    <t xml:space="preserve"> O  : OBREROS</t>
  </si>
  <si>
    <t xml:space="preserve"> M   : MENSUAL</t>
  </si>
  <si>
    <t xml:space="preserve">            RMV : REMUNERACIÓN MÍNIMA VITAL</t>
  </si>
  <si>
    <t xml:space="preserve"> ND  : NEGOCIACIÓN DIRECTA</t>
  </si>
  <si>
    <t xml:space="preserve"> CC  : CONVENIO COLECTIVO</t>
  </si>
  <si>
    <t xml:space="preserve"> ZONAS DE TRABAJO              </t>
  </si>
  <si>
    <t>RAZÓN SOCIAL</t>
  </si>
  <si>
    <t>LISTADO  Nº 03</t>
  </si>
  <si>
    <t xml:space="preserve">CLAÚSULA DE </t>
  </si>
  <si>
    <t>UNANIMIDAD</t>
  </si>
  <si>
    <t xml:space="preserve">NEGOCIACIÓN  DIRECTA </t>
  </si>
  <si>
    <t xml:space="preserve">EXTRA                                          PROCESO </t>
  </si>
  <si>
    <t>LISTADO  Nº 02</t>
  </si>
  <si>
    <t>LISTADO  Nº 04</t>
  </si>
  <si>
    <t>DELEGADOS EMPLEADOS / OBREROS</t>
  </si>
  <si>
    <t xml:space="preserve"> BONIFICACIONES Y/O ASIGNACIONES, SEGÚN DIRECCIONES REGIONALES / ZONAS DE TRABAJO Y RAZÓN SOCIAL</t>
  </si>
  <si>
    <t>LISTADO  Nº 09</t>
  </si>
  <si>
    <t>2011 *</t>
  </si>
  <si>
    <t>2012 *</t>
  </si>
  <si>
    <t>ACUERDO                                                         DE PARTES *</t>
  </si>
  <si>
    <t>TRIBUNAL ARBITRAL</t>
  </si>
  <si>
    <t>A-AGRICULTURA, GANADERÍA,CAZA</t>
  </si>
  <si>
    <t>H-HOTELES Y RESTAURANTES</t>
  </si>
  <si>
    <t>B-PESCA</t>
  </si>
  <si>
    <t>I-TRANSPORTE, ALMACENAMIENTO Y COMUNICACIONES</t>
  </si>
  <si>
    <t>C-EXPLOTACIÓN DE MINAS Y CANTERAS</t>
  </si>
  <si>
    <t>J-INTERMEDIACION FINANCIERA</t>
  </si>
  <si>
    <t>D-INDUSTRIA MANUFACTURERA</t>
  </si>
  <si>
    <t>K-ACTIVIDADES INMOBILIARIAS,EMPRESARIALES</t>
  </si>
  <si>
    <t>E-ELECTRICIDAD, GAS Y AGUA</t>
  </si>
  <si>
    <t>L-ADMINISTRACIÓN PÚBLICA Y DEFENSA</t>
  </si>
  <si>
    <t>F-CONSTRUCCIÓN</t>
  </si>
  <si>
    <t>M-ENSEÑANZA</t>
  </si>
  <si>
    <t>N-SERVICIOS SOCIALES Y DE SALUD</t>
  </si>
  <si>
    <t>O-OTRAS ACTIVIDADES DE SERVICIOS COMUNITARIOS</t>
  </si>
  <si>
    <t>ACTIVIDAD ECONÓMICA:</t>
  </si>
  <si>
    <t>Estudios Económicos Laborales</t>
  </si>
  <si>
    <t xml:space="preserve">Dictámenes </t>
  </si>
  <si>
    <t>75% costo</t>
  </si>
  <si>
    <t>ASOCIACIÓN DE ARMADORES DE NUEVAS EMBARCACIONES PESQUERAS - AANEP</t>
  </si>
  <si>
    <t xml:space="preserve">    EP  : EXTRA PROCESO</t>
  </si>
  <si>
    <t>TRUPAL  S.A.</t>
  </si>
  <si>
    <t xml:space="preserve">    SB : SUELDO Y/O SALARIO BÁSICO</t>
  </si>
  <si>
    <t>LISTADO  Nº 10</t>
  </si>
  <si>
    <t>EXPLOTACIÓN                                                                                                       DE MINAS Y CANTERAS</t>
  </si>
  <si>
    <t xml:space="preserve">INDUSTRIAS  MANUFACTURERAS </t>
  </si>
  <si>
    <t>SUMINISTRO DE ELECTRICIDAD,                                 GAS Y AGUA</t>
  </si>
  <si>
    <t>COMERCIO AL POR MAYOR                                                                                                                                              Y AL POR MENOR</t>
  </si>
  <si>
    <t>HOTELES  Y RESTAURANTES</t>
  </si>
  <si>
    <t>INTERMEDIACIÓN FINANCIERA</t>
  </si>
  <si>
    <t>OTRAS ACTIVIDADES DE SERV. COMUNITARIOS, SOC. Y PERS.</t>
  </si>
  <si>
    <t xml:space="preserve">TOTAL                                                    </t>
  </si>
  <si>
    <t>SOLUCIONADOS - REGISTRADOS 1/</t>
  </si>
  <si>
    <t>TOTALES</t>
  </si>
  <si>
    <t xml:space="preserve">CONCILIACIÓN </t>
  </si>
  <si>
    <t xml:space="preserve">    - NEGOCIACIÓN DIRECTA</t>
  </si>
  <si>
    <t xml:space="preserve">    - CONCILIACIÓN</t>
  </si>
  <si>
    <t xml:space="preserve">    - EXTRA PROCESO</t>
  </si>
  <si>
    <t xml:space="preserve">    - ARBITRAJE</t>
  </si>
  <si>
    <t>MESES                                                                              ETAPAS DE SOLUCIÓN</t>
  </si>
  <si>
    <t xml:space="preserve">ADMINISTRACIÓN PÚBLICA Y DEFENSA </t>
  </si>
  <si>
    <t>SERVICIOS SOCIALES 
Y DE SALUD</t>
  </si>
  <si>
    <t>ACTIVIDADES
INMOBILIARIAS,
EMPRESARIALES
Y DE ALQUILER</t>
  </si>
  <si>
    <t>SERVICIOS SOCIALES
Y DE SALUD</t>
  </si>
  <si>
    <t>CONVENIOS COLECTIVOS REGISTRADOS POR ACTIVIDAD ECONÓMICA, SEGÚN MESES Y ETAPAS DE SOLUCIÓN</t>
  </si>
  <si>
    <t>2013 *</t>
  </si>
  <si>
    <t>POTESTATIVO  *</t>
  </si>
  <si>
    <t xml:space="preserve">    .  (POTESTATIVO) *</t>
  </si>
  <si>
    <t>POTESTATIVO *</t>
  </si>
  <si>
    <t>POTESTATIVO</t>
  </si>
  <si>
    <t>8,00 x/día</t>
  </si>
  <si>
    <t>10,00 x/día</t>
  </si>
  <si>
    <t>3,00 x/día</t>
  </si>
  <si>
    <t>7,00 x/día</t>
  </si>
  <si>
    <t>1/, 2/</t>
  </si>
  <si>
    <t>4,50 x/día</t>
  </si>
  <si>
    <t>ASISTIÓ</t>
  </si>
  <si>
    <t>NO ASISTIÓ</t>
  </si>
  <si>
    <t xml:space="preserve"> REUNIONES DE EXTRA PROCESO, CONCILIACIÓN</t>
  </si>
  <si>
    <t>CONVENIOS COLECTIVOS REGISTRADOS, SEGÚN ACTIVIDAD  ECONÓMICA</t>
  </si>
  <si>
    <t xml:space="preserve">        1/    :  Incluye Pliegos de Reclamos presentados en años anteriores y solucionados a la fecha</t>
  </si>
  <si>
    <t xml:space="preserve">     Nota   :  ( ) sumandos</t>
  </si>
  <si>
    <t>CONVENIOS COLECTIVOS REGISTRADOS, SEGÚN ACTIVIDAD ECONÓMICA</t>
  </si>
  <si>
    <t xml:space="preserve">      1/      :  INCLUYE PLIEGOS DE RECLAMOS PRESENTADOS EN AÑOS ANTERIORES Y SOLUCIONADOS A LA FECHA</t>
  </si>
  <si>
    <t xml:space="preserve">        1/     :  Incluye Pliegos de Reclamos presentados en años anteriores y solucionados a la fecha</t>
  </si>
  <si>
    <t xml:space="preserve">Est. Lab.       : Estudios Económicos Laborales </t>
  </si>
  <si>
    <t>NOTA            : Los Dictamenes Económicos Laborales se emitieron a partir del año 1993</t>
  </si>
  <si>
    <t>6,00 x/día</t>
  </si>
  <si>
    <t>6,50 x/día</t>
  </si>
  <si>
    <t>1,50 x/día</t>
  </si>
  <si>
    <t>2,50 x/día</t>
  </si>
  <si>
    <t>3,50 x/día</t>
  </si>
  <si>
    <t>2,00 x/día</t>
  </si>
  <si>
    <t>7,20 x/día</t>
  </si>
  <si>
    <t xml:space="preserve">  SBM : SUELDO Y/O SALARIO BÁSICO MENSUAL </t>
  </si>
  <si>
    <t>1,00 x/día</t>
  </si>
  <si>
    <t>CHINCHA</t>
  </si>
  <si>
    <t>100,00 M</t>
  </si>
  <si>
    <t>1/,  2/</t>
  </si>
  <si>
    <t xml:space="preserve">                   BONIFICACIÓN COMPENSATORIA POR PRÓRROGA DE PLIEGO, CAPACITACIÓN, PRIMA TEXTIL, VALES DE ALIMENTOS, ETC.</t>
  </si>
  <si>
    <t>E     : EMPLEADOS</t>
  </si>
  <si>
    <t>O     : OBREROS</t>
  </si>
  <si>
    <t>ND  : NEGOCIACIÓN DIRECTA</t>
  </si>
  <si>
    <t xml:space="preserve">   PERÚ</t>
  </si>
  <si>
    <t xml:space="preserve">PLIEGOS DE RECLAMOS PRESENTADOS Y CONVENIOS COLECTIVOS REGISTRADOS,
SEGÚN DIRECCIONES REGIONALES Y ZONAS DE TRABAJO </t>
  </si>
  <si>
    <t>AUTORIDAD ADMINISTRATIVA
DE TRABAJO</t>
  </si>
  <si>
    <t xml:space="preserve">DESIGNACIÓN DE
ÁRBITROS </t>
  </si>
  <si>
    <t>DESIGNACIÓN DE
ÁRBITROS</t>
  </si>
  <si>
    <t xml:space="preserve">NEGOCIACIÓN
DIRECTA </t>
  </si>
  <si>
    <t>SEGUNDO
DICTAMEN</t>
  </si>
  <si>
    <t>INFORME
LABORAL</t>
  </si>
  <si>
    <t xml:space="preserve">Est.
Lab. </t>
  </si>
  <si>
    <t>REGISTRO DE ACCIONES REALIZADAS POR LA DIRECCIÓN DE PREVENCIÓN Y SOLUCIÓN
DE CONFLICTOS LABORALES Y RESPONSABILIDAD SOCIAL EMPRESARIAL LABORAL</t>
  </si>
  <si>
    <t>2014 *</t>
  </si>
  <si>
    <t>SATIPO</t>
  </si>
  <si>
    <t>SOLUCIONADO</t>
  </si>
  <si>
    <t>REUNIONES INFORMATIVAS</t>
  </si>
  <si>
    <t>G-COMERCIO AL POR MAYOR Y MENOR, REPARACIÓN DE VEHÍCULOS  AUTOMOTORES</t>
  </si>
  <si>
    <t>DICTÁMENES ECONÓMICOS LABORALES</t>
  </si>
  <si>
    <t xml:space="preserve"> REUNIONES  INFORMATIVAS </t>
  </si>
  <si>
    <t>5,00 x/día</t>
  </si>
  <si>
    <t>1 RM</t>
  </si>
  <si>
    <t>4,00 x/día</t>
  </si>
  <si>
    <t>MUNICIPALIDAD PROVINCIAL DE CHICLAYO</t>
  </si>
  <si>
    <t>PROPUESTA</t>
  </si>
  <si>
    <t xml:space="preserve">DECISIÓN </t>
  </si>
  <si>
    <t>FINAL</t>
  </si>
  <si>
    <t>TOMADA</t>
  </si>
  <si>
    <t xml:space="preserve">    ND    : NEGOCIACIÓN DIRECTA</t>
  </si>
  <si>
    <t>D-E : DELEGADO DE EMPLEADOS</t>
  </si>
  <si>
    <t xml:space="preserve"> E/O : EMPLEADOS / OBREROS (SINDICATO ÚNICO)</t>
  </si>
  <si>
    <t xml:space="preserve">                   MATRIMONIO, MATERNIDAD, LACTANCIA, AYUDA ECONÓMICA EXCEPCIONAL POR INCAPACIDAD PARCIAL Y/O PERMANENTE, BECA DE ESTUDIOS TRABAJADOR E HIJO,  SST,   ETC.</t>
  </si>
  <si>
    <t xml:space="preserve">RBM : REMUNERACIÓN BÁSICA MENSUAL </t>
  </si>
  <si>
    <t>LISTADO  Nº 11</t>
  </si>
  <si>
    <t>(D. S. N° 017-2012-TR,Art. 3°, inc: d)</t>
  </si>
  <si>
    <t xml:space="preserve">                   BONIFICACIÓN COMPENSATORIA POR PRÓRROGA DE PLIEGO, CAPACITACIÓN, PRIMA TEXTIL, VALES DE ALIMENTO, LICENCIAS POR FALLECIMIENTO, ONOMÁSTICO,  CTS, LICENCIA SINDICAL,</t>
  </si>
  <si>
    <t xml:space="preserve">   CC : CONVENIO COLECTIVO</t>
  </si>
  <si>
    <t>2015 *</t>
  </si>
  <si>
    <t>PAPELERA NACIONAL  S.A.</t>
  </si>
  <si>
    <t>7,50 x/día</t>
  </si>
  <si>
    <t>30 JBA</t>
  </si>
  <si>
    <t>11,00 x/día</t>
  </si>
  <si>
    <t>10 % RMV</t>
  </si>
  <si>
    <t>EXPORTADORA  EL SOL  S.A.C.</t>
  </si>
  <si>
    <t>3,60 x/día</t>
  </si>
  <si>
    <t xml:space="preserve">   UIT  : UNIDAD IMPOSITIVA TRIBUTARIA</t>
  </si>
  <si>
    <r>
      <t xml:space="preserve">    2/     </t>
    </r>
    <r>
      <rPr>
        <sz val="8"/>
        <rFont val="Arial"/>
        <family val="2"/>
      </rPr>
      <t xml:space="preserve">   : AMBAS PARTES ACUERDAN MANTENER EN VIGENCIA LOS BENEFICIOS Y/O  CONDICIONES OBTENIDOS EN PACTOS ANTERIORES, (RATIFICAN).</t>
    </r>
  </si>
  <si>
    <r>
      <t xml:space="preserve">    3/  </t>
    </r>
    <r>
      <rPr>
        <sz val="8"/>
        <rFont val="Arial"/>
        <family val="2"/>
      </rPr>
      <t xml:space="preserve">      : CRITERIO DE LA EMPRESA, PRÓRROGA DE INCREMENTOS, % DEL   I.P.C., GESTIONES CON EL MINISTERIO DE ECONÓMIA Y FINANZAS, NO. LEY DEL PRESUPUESTO.</t>
    </r>
  </si>
  <si>
    <r>
      <t xml:space="preserve">    4/ (%)</t>
    </r>
    <r>
      <rPr>
        <sz val="8"/>
        <rFont val="Arial"/>
        <family val="2"/>
      </rPr>
      <t xml:space="preserve">  : SUELDOS Y/O SALARIOS BÁSICOS VIGENTES A LA FECHA DEL OTORGAMIENTO DEL AUMENTO.</t>
    </r>
  </si>
  <si>
    <r>
      <t xml:space="preserve">    *      </t>
    </r>
    <r>
      <rPr>
        <sz val="8"/>
        <rFont val="Arial"/>
        <family val="2"/>
      </rPr>
      <t xml:space="preserve">  : COMPROMISO DE VIABILIZAR UNA NUEVA ESCALA REMUNERATIVA DEL PERSONAL, ADQUICISIÓN DE UNIFORMES, CAPACITACIÓN, ETC.</t>
    </r>
  </si>
  <si>
    <t>SAKANA DEL PERÚ  S.A.</t>
  </si>
  <si>
    <t xml:space="preserve">              E/O  : SINDICATO ÚNICO (EMPLEADO Y OBREROS)</t>
  </si>
  <si>
    <t xml:space="preserve">    Pjs. : PASAJES</t>
  </si>
  <si>
    <t>G-COMERCIO AL POR MAYOR Y MENOR, REPARACIÓN DE  VEHÍCULOS AUTOMOTORES</t>
  </si>
  <si>
    <t xml:space="preserve">    Nota   :  ( ) sumandos</t>
  </si>
  <si>
    <t xml:space="preserve">      *       : Designación de Árbitros </t>
  </si>
  <si>
    <t xml:space="preserve">Dict.              : Dictamenes </t>
  </si>
  <si>
    <t>2016 *</t>
  </si>
  <si>
    <t xml:space="preserve">        *       : Designación de Árbitros </t>
  </si>
  <si>
    <t>UNIVERSIDAD RICARDO PALMA</t>
  </si>
  <si>
    <t>100,00 a la RB</t>
  </si>
  <si>
    <t>LUZ DEL SUR  S.A.A.</t>
  </si>
  <si>
    <t>ASOCIACIÓN DEPORTIVA Y RECREACIONAL DE LOS TRABAJADORES DE ELECTROLIMA - ADERTEL</t>
  </si>
  <si>
    <t>30 RBD</t>
  </si>
  <si>
    <t>HILANDERÍA DE ALGODÓN PERUANO  S.A. HIALPESA</t>
  </si>
  <si>
    <t>ASOCIACIÓN COUNTRY CLUB EL BOSQUE</t>
  </si>
  <si>
    <t>COMERCIALIZADORA CANAN  S.A.C.</t>
  </si>
  <si>
    <t>LIMA CAUCHO S.A.</t>
  </si>
  <si>
    <t>INSTITUTO DE CIENCIAS Y HUMANIDADES</t>
  </si>
  <si>
    <t>FILASUR  S.A.</t>
  </si>
  <si>
    <t xml:space="preserve">      M  : MENSUAL</t>
  </si>
  <si>
    <t xml:space="preserve">  D-E : DELEGADO DE EMPLEADOS</t>
  </si>
  <si>
    <t xml:space="preserve">      R  : REMUNERACIÓN</t>
  </si>
  <si>
    <t xml:space="preserve">  D-O : DELEGADO DE OBREROS</t>
  </si>
  <si>
    <t xml:space="preserve">    HB : HABER BÁSICO</t>
  </si>
  <si>
    <t xml:space="preserve">    CC : CONVENIO COLECTIVO</t>
  </si>
  <si>
    <t xml:space="preserve">  EP  : EXTRA PROCESO</t>
  </si>
  <si>
    <t>UNIÓN ANDINA DE CEMENTOS  S.A.A.</t>
  </si>
  <si>
    <t>AGROINDUSTRIAL  LAREDO  S.A.A.</t>
  </si>
  <si>
    <t>EMPRESA AGRARIA CHIQUITOY S.A.</t>
  </si>
  <si>
    <t xml:space="preserve">             D-O  : DELEGADOS DE OBREROS</t>
  </si>
  <si>
    <t xml:space="preserve"> B   : BÁSICO</t>
  </si>
  <si>
    <t xml:space="preserve"> EP  : EXTRA PROCESO</t>
  </si>
  <si>
    <t>MAYORIA</t>
  </si>
  <si>
    <t>TEXTIL SAN RAMÓN  S.A.</t>
  </si>
  <si>
    <t>TRANSPORTES LINEA  S.A.</t>
  </si>
  <si>
    <t>7 AÑOS</t>
  </si>
  <si>
    <t xml:space="preserve">       E    : EMPLEADOS</t>
  </si>
  <si>
    <t xml:space="preserve"> ACTIVIDAD  ECONÓMICA</t>
  </si>
  <si>
    <t xml:space="preserve">     *         : NO INCLUYE  LA DIRECCIÓN REGIONAL DE TRABAJO Y PROMOCIÓN DEL EMPLEO DEL CALLAO</t>
  </si>
  <si>
    <t xml:space="preserve">       *       : Designación de Árbitros </t>
  </si>
  <si>
    <t>2017 *</t>
  </si>
  <si>
    <t>LORETO</t>
  </si>
  <si>
    <t>IQUITOS</t>
  </si>
  <si>
    <t>DIRECCIÓN GENERAL DE TRABAJO</t>
  </si>
  <si>
    <t>PASCO</t>
  </si>
  <si>
    <t>CERRO DE PASCO</t>
  </si>
  <si>
    <t>PESQUERA DIAMANTE  S.A.</t>
  </si>
  <si>
    <t>STAT KRAFT</t>
  </si>
  <si>
    <t>3,25 sobre JB</t>
  </si>
  <si>
    <t>1/,2/</t>
  </si>
  <si>
    <t>ENEL DISTRIBUCIÓN PERÚ S.A.A.</t>
  </si>
  <si>
    <t>TELEFÓNICA DEL PERÚ  S.A.A.</t>
  </si>
  <si>
    <t>PESQUERA HAYDUK  S.A.</t>
  </si>
  <si>
    <t>14,50 x/día</t>
  </si>
  <si>
    <t>COMPAÑÍA PESQUERA DEL PACÍFICO CENTRO  S.A.</t>
  </si>
  <si>
    <t>8,20 x/día</t>
  </si>
  <si>
    <t>15,00 x/día</t>
  </si>
  <si>
    <t>COMPAÑÍA DE SEGURIDAD PROSEGUR</t>
  </si>
  <si>
    <t xml:space="preserve">  RMV : REMUNERACIÓN MENSUAL VIGENTE</t>
  </si>
  <si>
    <t xml:space="preserve">      B  : BÁSICO</t>
  </si>
  <si>
    <t>INNOVA  AMBIENTAL  S.A.</t>
  </si>
  <si>
    <t>CLÍNICA MONTEFIORI S.A.C.</t>
  </si>
  <si>
    <t>CERÁMICA LIMA  S.A.</t>
  </si>
  <si>
    <t>CENTRO CULTURAL DINÁMICA</t>
  </si>
  <si>
    <t>1,30 sobre AR</t>
  </si>
  <si>
    <t>400,00 M</t>
  </si>
  <si>
    <t>ABRASIVOS  S.A.</t>
  </si>
  <si>
    <t>2,50 sobre RB</t>
  </si>
  <si>
    <t>2,30 x/día</t>
  </si>
  <si>
    <t>DISTRIBUIDORA  VEGA  S.A.  VEGASA</t>
  </si>
  <si>
    <t>CLUB NACIONAL</t>
  </si>
  <si>
    <t>2 RBM</t>
  </si>
  <si>
    <t>50,00 a la RB</t>
  </si>
  <si>
    <t>ASCENSORES  S.A.</t>
  </si>
  <si>
    <t>ITAL GRES INDUSTRIAL  S.A.C.</t>
  </si>
  <si>
    <t>10 000,00 al Sindicato</t>
  </si>
  <si>
    <t>ARIS INDUSTRIAL  S.A.</t>
  </si>
  <si>
    <t>120  RBD</t>
  </si>
  <si>
    <t>COMPAÑÍA CERVECERA  AMBEV  PERÚ  S.A.C.</t>
  </si>
  <si>
    <t>CLUB RESIDENCIAL LOS GIRASOLES DE HUAMPANÍ</t>
  </si>
  <si>
    <t>60,00 sobre RB</t>
  </si>
  <si>
    <t>1,75 x/día</t>
  </si>
  <si>
    <t>5,50 x/día</t>
  </si>
  <si>
    <t>75,00 sobre RB</t>
  </si>
  <si>
    <t>BOYLES BROS DIAMANTINA S.A.</t>
  </si>
  <si>
    <t xml:space="preserve"> JBD : JORNAL BÁSICO DIARIO</t>
  </si>
  <si>
    <t>HUÁNUCO</t>
  </si>
  <si>
    <t xml:space="preserve">DIRECCIONES REGIONALES / </t>
  </si>
  <si>
    <t>PISCO</t>
  </si>
  <si>
    <t>5,00 al JB</t>
  </si>
  <si>
    <t xml:space="preserve">CONSORCIO  MANPERAN </t>
  </si>
  <si>
    <t>8,50 x/día</t>
  </si>
  <si>
    <t>AGRO INDUSTRIAL PARAMONGA  S.A.A.</t>
  </si>
  <si>
    <t>4,00 sobre SBA</t>
  </si>
  <si>
    <t>KOMATSU  MITSUI  MAQUINARIAS PERÚ</t>
  </si>
  <si>
    <t>GRAÑA Y MONTERO PETROLERA  S.A.A.</t>
  </si>
  <si>
    <t>CONFIPETROL  ANDINA  S.A.</t>
  </si>
  <si>
    <t xml:space="preserve">  JBA : JORNAL BÁSICO ACTUAL</t>
  </si>
  <si>
    <t xml:space="preserve">                 BONIFICACIÓNES COMPENSATORIAS POR PRÓRROGA DE PLIEGO, RACIONAMIENTO, CAPACITACIÓN, PRIMA TEXTIL ETC.</t>
  </si>
  <si>
    <t>3 AÑOS, 11 MESES</t>
  </si>
  <si>
    <t xml:space="preserve">     O : OBREROS</t>
  </si>
  <si>
    <t xml:space="preserve">  ND : NEGOCIACIÓN DIRECTA</t>
  </si>
  <si>
    <t>E/O : SINDICATO ÚNICO (EMPLEADOS/OBREROS)</t>
  </si>
  <si>
    <t xml:space="preserve">                                                                                                                                                                                                       RAZÓN SOCIAL</t>
  </si>
  <si>
    <t xml:space="preserve">CONVENIOS COLECTIVOS SUSCRITOS EN EL AÑO 2016, CON PERÍODO DE VIGENCIA MAYOR A UN (1) AÑO,                                                                                                                                                                                                                                                                                                                                                                           SEGÚN  RAZÓN SOCIAL </t>
  </si>
  <si>
    <t>NESTLÉ  PERÚ  S.A.</t>
  </si>
  <si>
    <t>GESTIÓN DE SERVICIOS AMBIENTALES  S.A.C.</t>
  </si>
  <si>
    <t>F     : FEDERACIÓN</t>
  </si>
  <si>
    <t xml:space="preserve">                  A partir del año 2013 en adelante, no incluye Pliegos de Reclamos presentados y Convenios Colectivos registrados en el marco del D.S.Nº 017-2012-TR, Art. 3º,  inc.  d</t>
  </si>
  <si>
    <t xml:space="preserve">    .  (AUTO DIRECTORAL GENERAL) *</t>
  </si>
  <si>
    <t xml:space="preserve">    .  (ARBITRAJE OBLIGATORIO) *</t>
  </si>
  <si>
    <t xml:space="preserve"> - RESOLUCIÓN DIRECTORAL</t>
  </si>
  <si>
    <t xml:space="preserve"> - MEDIACIÓN</t>
  </si>
  <si>
    <t xml:space="preserve"> - AUTORIDAD ADMINISTRATIVA  DE TRABAJO        </t>
  </si>
  <si>
    <t xml:space="preserve">CONVENIOS COLECTIVOS  REGISTRADOS POR AÑOS, SEGÚN ACTIVIDAD ECONÓMICA </t>
  </si>
  <si>
    <t>PLIEGOS DE RECLAMOS PRESENTADOS Y CONVENIOS COLECTIVOS REGISTRADOS POR AÑOS, SEGÚN ETAPAS</t>
  </si>
  <si>
    <t>CONVENIOS COLECTIVOS REGISTRADOS POR ETAPAS DE SOLUCIÓN, SEGÚN DIRECCIONES REGIONALES</t>
  </si>
  <si>
    <t xml:space="preserve"> CONVENIOS COLECTIVOS REGISTRADOS POR AÑOS, SEGÚN ACTIVIDAD ECONÓMICA; DE CARÁCTER </t>
  </si>
  <si>
    <t>2018 *</t>
  </si>
  <si>
    <t xml:space="preserve"> - ARBITRAJE</t>
  </si>
  <si>
    <t xml:space="preserve">                                                                                       </t>
  </si>
  <si>
    <t>SAN PEDRO DE LLOC</t>
  </si>
  <si>
    <t>SAN MARTÍN</t>
  </si>
  <si>
    <t>TOCACHE</t>
  </si>
  <si>
    <t>TUMBES</t>
  </si>
  <si>
    <t>2018</t>
  </si>
  <si>
    <t>CORPORACIÓN  MIYASATO S.A.C.</t>
  </si>
  <si>
    <t>2,20 al B</t>
  </si>
  <si>
    <t>EMPRESA MUNICIPAL DE MERCADO S.A.  EMMSA</t>
  </si>
  <si>
    <t>6,5% al HBM</t>
  </si>
  <si>
    <t xml:space="preserve">FAMESA  EXPLOSIVOS  S.A.C. EXP. N° 29943-2018                                                                     </t>
  </si>
  <si>
    <t xml:space="preserve">FAMESA  EXPLOSIVOS  S.A.C. EXP. N° 29953-2018                                                                     </t>
  </si>
  <si>
    <t>2,50 sobre J D</t>
  </si>
  <si>
    <t>ASOCIACIÓN CULTURAL  DRAMA</t>
  </si>
  <si>
    <t>ASOCIACIÓN DEPORTIVA LOS INKAS GOLF CLUB</t>
  </si>
  <si>
    <t>3,00 sobre SBV</t>
  </si>
  <si>
    <t>10 ROV</t>
  </si>
  <si>
    <t>2,10 x/día</t>
  </si>
  <si>
    <t>VIDRIERA 28 DE JULIO  S.A.C.</t>
  </si>
  <si>
    <t>AUROQUÍMICA  S.A.C.</t>
  </si>
  <si>
    <t>4,00 sobre JD</t>
  </si>
  <si>
    <t>STAR PRINT  S.A.</t>
  </si>
  <si>
    <t>1,60 sobre JBDV</t>
  </si>
  <si>
    <t>80,00 en sus RBM</t>
  </si>
  <si>
    <t>CLUB  ESMERALDA</t>
  </si>
  <si>
    <t>1,00 sobre RB</t>
  </si>
  <si>
    <t>CREDITEX   S.A.   -  EXP. N° 206825-17</t>
  </si>
  <si>
    <t>42,00 sobre RBV</t>
  </si>
  <si>
    <t>1,40 sobre SBV</t>
  </si>
  <si>
    <t>CREDITEX   S.A.   -  EXP. N° 101598-16</t>
  </si>
  <si>
    <t>42,00 sobre RB</t>
  </si>
  <si>
    <t>1,40 sobre SB</t>
  </si>
  <si>
    <t>CREDITEX   S.A.   -  EXP. N° 133224-15</t>
  </si>
  <si>
    <t>45,00 sobre RB</t>
  </si>
  <si>
    <t>1,50 sobre SB</t>
  </si>
  <si>
    <t>SNACKS  AMÉRICA LATINA S.R.L.</t>
  </si>
  <si>
    <t>4,50 en su HB</t>
  </si>
  <si>
    <t xml:space="preserve">SUPERINTENDENCIA DE BANCA, SEGUROS Y ADMINISTRADORA PRIVADA DE FONDO DE PENSIONES </t>
  </si>
  <si>
    <t>ASOCIACIÓN EDUCATIVA ABDALA CARRILLO</t>
  </si>
  <si>
    <t>CISIL   S.A. EXP. N° 79300-2018</t>
  </si>
  <si>
    <t>CISIL   S.A. EXP. N° 79295-2018</t>
  </si>
  <si>
    <t>CISIL   S.A. EXP. N° 79294-2018</t>
  </si>
  <si>
    <t>ASOCIACIÓN PROMOTORA DE EDUCACIÓN INICIAL LA CASA AMARILLA  EXP. N° 79304-2018</t>
  </si>
  <si>
    <t>ASOCIACIÓN PROMOTORA DE EDUCACIÓN INICIAL LA CASA AMARILLA  EXP. N° 79303-2018</t>
  </si>
  <si>
    <t>ASOCIACIÓN CIVIL CONSULTORA EDUCATIVA TRANSFORMA</t>
  </si>
  <si>
    <t xml:space="preserve">UNIVERSIDAD DEL PACÍFICO </t>
  </si>
  <si>
    <t>LOS ANDES CORPORATIVOS S.A.C.</t>
  </si>
  <si>
    <t>82,00 en su RBM</t>
  </si>
  <si>
    <t>CONDUCTORES Y CABLES DEL PERÚ  S.A.C.</t>
  </si>
  <si>
    <t>YESO LA LIMEÑA  S.A.C.</t>
  </si>
  <si>
    <t>0,70 sobre su  R</t>
  </si>
  <si>
    <t>0,30 x/día</t>
  </si>
  <si>
    <t>COLEGIO DE INGENIEROS DEL PERÚ - CONSEJO DEPARTAMENTAL DE LIMA</t>
  </si>
  <si>
    <t>200,00 en la RB</t>
  </si>
  <si>
    <t>0,75 sobre SB</t>
  </si>
  <si>
    <t>INDUSTRIAL HILANDERA  S.A.C.</t>
  </si>
  <si>
    <t>52,80 sobre SB</t>
  </si>
  <si>
    <t>1,60 sobre SB</t>
  </si>
  <si>
    <t>SHERATON  LIMA HOTELY CONVENTION CENTER</t>
  </si>
  <si>
    <t>LOS ANDES SERVICIOS CORPORATIVOS  S.A.C.</t>
  </si>
  <si>
    <t>82,00 en sus RBM</t>
  </si>
  <si>
    <t>INMOBILIARIA E INVERSIONES SAN FERNANDO S.A.  LADRILLOS  LARK</t>
  </si>
  <si>
    <t>I.E.P. SOR QUERUBINA DE SAN PEDRO</t>
  </si>
  <si>
    <t>150,00 al B</t>
  </si>
  <si>
    <t>2,16 en la RB</t>
  </si>
  <si>
    <t>195 M</t>
  </si>
  <si>
    <t>OBRA SAN CAMILO</t>
  </si>
  <si>
    <t>54,55 a la RB</t>
  </si>
  <si>
    <t>CLÍNICA  JAVIER PRADO</t>
  </si>
  <si>
    <t>EDITORA PERÚ - EMPRESA PERUANA DE SERVICIOS EDITORIALES S.A.</t>
  </si>
  <si>
    <t>INDUSTRIAL ALPAMAYO   S.A.</t>
  </si>
  <si>
    <t>3,30 sobre HB</t>
  </si>
  <si>
    <t>ASOCIACIÓN DE OFICIALES DE LA POLICIA DE INVESTIGACIONES DEL PERÚ  - AOPIP</t>
  </si>
  <si>
    <t xml:space="preserve">1/, 2/     </t>
  </si>
  <si>
    <t>COSTEÑO ALIMENTOS  S.A.C.</t>
  </si>
  <si>
    <t>25 000,00 al Sindicato</t>
  </si>
  <si>
    <t>175,00 M</t>
  </si>
  <si>
    <t>PRODUCTOS  AVON  S.A.</t>
  </si>
  <si>
    <t xml:space="preserve">SINDICATO UNITARIO DE TRABAJADORES DE TELEFÓNICA DEL PERÚ S.A.  </t>
  </si>
  <si>
    <t>ASOCIACIÓN CIVIL CENTRO CULTURAL DEPORTIVO LIMA</t>
  </si>
  <si>
    <t>X/AÑOS DE SERVICIO</t>
  </si>
  <si>
    <t>1 SUELDO</t>
  </si>
  <si>
    <t>TUBERIAS Y GEOSISTERNAS DEL PERÚ  S.A.</t>
  </si>
  <si>
    <t>85,00 sobre RBM</t>
  </si>
  <si>
    <t>VSI INDUSTRIAL  S.A.C.</t>
  </si>
  <si>
    <t>CLUB  LAWN TENNIS DE LA EXPOSICIÓN</t>
  </si>
  <si>
    <t>A. W.  FABER CASTELL PERUANA  S.A.</t>
  </si>
  <si>
    <t>MEXICHEM  PERÚ  S.A.</t>
  </si>
  <si>
    <t>4,10 al JB</t>
  </si>
  <si>
    <t>2  UIT</t>
  </si>
  <si>
    <t>1  UIT</t>
  </si>
  <si>
    <t>80% costo</t>
  </si>
  <si>
    <t>MANUFACTURERA DE METALES Y ALUMINIO RECORD  S.A.</t>
  </si>
  <si>
    <t>171,00 al SB</t>
  </si>
  <si>
    <t>14.90 x/día</t>
  </si>
  <si>
    <t>INNOVA AMBIENTAL  S.A. GRUPO  SOLVI</t>
  </si>
  <si>
    <t>SÍ</t>
  </si>
  <si>
    <t>XIMESA   S.A.C.</t>
  </si>
  <si>
    <t>ARTESANIA LANERA ANDINA S.A.</t>
  </si>
  <si>
    <t>INDUSTRIAS DEL PAPEL  S.A.</t>
  </si>
  <si>
    <t>FUNDICIÓN CENTRAL S.A.</t>
  </si>
  <si>
    <t>5% sobre  RV</t>
  </si>
  <si>
    <t>B. BRAWN  MEDICAL  PERÚ S.A.</t>
  </si>
  <si>
    <t>4,00 sobre  SB</t>
  </si>
  <si>
    <t>GYM  S.A.</t>
  </si>
  <si>
    <t>16,23 x/día</t>
  </si>
  <si>
    <t>COMPAÑÍA MINERA E INDUSTRIAL SAGITARIO  S.A.</t>
  </si>
  <si>
    <t>1,00 sobre JBD</t>
  </si>
  <si>
    <t>JOCKEY CLUB DEL  PERÚ</t>
  </si>
  <si>
    <t>60%  RMVA</t>
  </si>
  <si>
    <t>14,00 x/día</t>
  </si>
  <si>
    <t>13,50 x/día</t>
  </si>
  <si>
    <t>2  RBM</t>
  </si>
  <si>
    <t>243,00  M</t>
  </si>
  <si>
    <t>TEXTIL EL AMAZONAS   S.A.</t>
  </si>
  <si>
    <t>CAFAE  Es SALUD "CLUB KORICANCHA Y KORIMAR"</t>
  </si>
  <si>
    <t>5 %</t>
  </si>
  <si>
    <t>CONCYSSA  S.A.</t>
  </si>
  <si>
    <t>INDUSTRIAS  TEAL  S.A.</t>
  </si>
  <si>
    <t>3,20sobre HBD</t>
  </si>
  <si>
    <t>YOBEL SUPPLY  CHAIN MANAGEMENT  S.A.</t>
  </si>
  <si>
    <t>90,00 sobre HBM</t>
  </si>
  <si>
    <t>3,00 sobre SBD</t>
  </si>
  <si>
    <t>CONCREMAX   S.A.</t>
  </si>
  <si>
    <t>ALGODONERA PERUANA  S.A.C.</t>
  </si>
  <si>
    <t>COMPAÑÍA INDUSTRIAL NUEVO MUNDO S.A.</t>
  </si>
  <si>
    <t>2,25 % sobre SB</t>
  </si>
  <si>
    <t>X 8</t>
  </si>
  <si>
    <t>2,25  % sobre  RM</t>
  </si>
  <si>
    <t>INDUSTRIAS PERUANAS DEL ACERO  S.A. - IPASA</t>
  </si>
  <si>
    <t>5 % sobre  RV</t>
  </si>
  <si>
    <t>X/Años de Serv.</t>
  </si>
  <si>
    <t xml:space="preserve">COLEGIO  SS.  CC.  RECOLETA </t>
  </si>
  <si>
    <t>1  RM</t>
  </si>
  <si>
    <t>60  % de la RMV</t>
  </si>
  <si>
    <t>14,20 x/día</t>
  </si>
  <si>
    <t>1,50 sobre JBDV</t>
  </si>
  <si>
    <t>3,40 sobre RBV</t>
  </si>
  <si>
    <t>YOBEL SCM COSTUME JEWELR  S.A.</t>
  </si>
  <si>
    <t>LEE FILTER  DEL PERÚ  S.A.</t>
  </si>
  <si>
    <t>9,00 x/día</t>
  </si>
  <si>
    <t>20 % SV</t>
  </si>
  <si>
    <t>41,25 sobre SB</t>
  </si>
  <si>
    <t>1,37 sobre JD</t>
  </si>
  <si>
    <t>3  SB</t>
  </si>
  <si>
    <t>4 PJS.</t>
  </si>
  <si>
    <t>INDUSTRIAL  HILANDERA  S.A.C.</t>
  </si>
  <si>
    <t>66,00 en su HB</t>
  </si>
  <si>
    <t>2,00 en su SB</t>
  </si>
  <si>
    <t>REAL  CLUB DE LIMA</t>
  </si>
  <si>
    <t>3,33 en su SB</t>
  </si>
  <si>
    <t>1 Sueldo</t>
  </si>
  <si>
    <t>208,00  M</t>
  </si>
  <si>
    <t>EMPRESA MUNICIPAL ADMINISTRADORA DE PEAJE DE LIMA S.A.  EMAPE  S.A.</t>
  </si>
  <si>
    <t>4 pjs  x/día</t>
  </si>
  <si>
    <t>15,77 x/día</t>
  </si>
  <si>
    <t xml:space="preserve">YOSHIMOTO HNOS. S.A. YOHERSA  </t>
  </si>
  <si>
    <t>2,00 sobre  RB</t>
  </si>
  <si>
    <t>ALGODONERA PERUANA  S.AC.</t>
  </si>
  <si>
    <t>TALMA  S.A.</t>
  </si>
  <si>
    <t>ASOCIACIÓN COUNTRY CLUB LA PLANICIE</t>
  </si>
  <si>
    <t>10 %</t>
  </si>
  <si>
    <t>LÍNEA  AMARILLA  S.A.C.</t>
  </si>
  <si>
    <t>50,00 sobre SB</t>
  </si>
  <si>
    <t>1,35 x/día</t>
  </si>
  <si>
    <t>0,58 x/día</t>
  </si>
  <si>
    <t xml:space="preserve">ADMINISTRADORA CLÍNICA RICARDO PALMA </t>
  </si>
  <si>
    <t>LINEA PLÁSTICA PERÚ  S.A.</t>
  </si>
  <si>
    <t>EURO PLAST  S.A.C.</t>
  </si>
  <si>
    <t>UNIVERSIDAD INCA GARCILASO DE LA VEGA</t>
  </si>
  <si>
    <t>COMPAÑÍA INDUSTRIAL NUEVO MUNDO S.A.  EXP. 228002 - 17</t>
  </si>
  <si>
    <t>2 % sobre SBV</t>
  </si>
  <si>
    <t>COMPAÑÍA INDUSTRIAL NUEVO MUNDO S.A.  EXP. 161067 - 16</t>
  </si>
  <si>
    <t>HILANDERIA ANDINA S.AC.</t>
  </si>
  <si>
    <t>1,20 a la RBD</t>
  </si>
  <si>
    <t>75,00 a las AR</t>
  </si>
  <si>
    <t>CORPORACIÓN PERUANA DE PRODUCTOS QUÍMICOS S.A. EXP. N° 101645-18</t>
  </si>
  <si>
    <t>1,60  sobre JB</t>
  </si>
  <si>
    <t xml:space="preserve">COLEGIO MARKHAM </t>
  </si>
  <si>
    <t>4,00 a los  HB</t>
  </si>
  <si>
    <t>INSTITUTO EDUCACIONAL FRANKLIN DELANO ROOSEVELT</t>
  </si>
  <si>
    <t>7,60 x/día</t>
  </si>
  <si>
    <t>UNIVERSIDAD  RICARDO PALMA</t>
  </si>
  <si>
    <t>35,00 M</t>
  </si>
  <si>
    <t>4,60 sobre  JB</t>
  </si>
  <si>
    <t>63% costo</t>
  </si>
  <si>
    <t>COMPAÑÍA UNIVERSAL TEXTIL  S.A. EXP. N° 91557-2016</t>
  </si>
  <si>
    <t>COMPAÑÍA UNIVERSAL TEXTIL  S.A. EXP. N° 132989-2017</t>
  </si>
  <si>
    <t>COMPAÑÍA UNIVERSAL TEXTIL  S.A. EXP. N° 128905-2018</t>
  </si>
  <si>
    <t>CORPORACIÓN PERUANA DE PRODUCTOS QUÍMICOS S.A. EXP. N° 99643-2018</t>
  </si>
  <si>
    <t>2,70 sobre JB</t>
  </si>
  <si>
    <t>SHOUGANG HIERRO PERÚ  S.A.A.</t>
  </si>
  <si>
    <t>144,00 en los SB y Según/Categoría</t>
  </si>
  <si>
    <t>6,40 x/día</t>
  </si>
  <si>
    <t>MOLITALIA  S.A.</t>
  </si>
  <si>
    <t>4,70 x/día</t>
  </si>
  <si>
    <t>COMERCIALIZADORA SALEM  S.A.C.</t>
  </si>
  <si>
    <t>40,00   al  SB</t>
  </si>
  <si>
    <t>UNIVERSIDAD DE LIMA</t>
  </si>
  <si>
    <t>4 pjs x/día</t>
  </si>
  <si>
    <t>SERVICIOS DE LOGÍSTICA EXPRESS  S.A.C.</t>
  </si>
  <si>
    <t>INSTITUCIÓN EDUCATIVA PARTICULAR SOR QUERUBINA DE SAN PEDRO</t>
  </si>
  <si>
    <t>2,50% al SBM</t>
  </si>
  <si>
    <t>10,20 x/día</t>
  </si>
  <si>
    <t>14,60  x/día</t>
  </si>
  <si>
    <t>SNAKS AMÉRICA LATINA  S.R.L.</t>
  </si>
  <si>
    <t>4,30 sobre RBD</t>
  </si>
  <si>
    <t xml:space="preserve">PIERI  PLAST  S.A.C. </t>
  </si>
  <si>
    <t>50 % costo</t>
  </si>
  <si>
    <t xml:space="preserve">ACCIONA AGUA  S.A. SUCURSAL PERUANA </t>
  </si>
  <si>
    <t>CLUB  NACIONAL</t>
  </si>
  <si>
    <t>7,30 x/día</t>
  </si>
  <si>
    <t>INVERSIONES COMINDUTRIA S.A.C.</t>
  </si>
  <si>
    <t xml:space="preserve">CLUB REGATAS  LIMA </t>
  </si>
  <si>
    <t>160,00 en la RBM</t>
  </si>
  <si>
    <t>2,40 x/día</t>
  </si>
  <si>
    <t>181,00  M</t>
  </si>
  <si>
    <t>QUIMICA SUIZA  S.A.</t>
  </si>
  <si>
    <t>METALÚRGICA PERUANA  S.A.</t>
  </si>
  <si>
    <t>3,40 al JB</t>
  </si>
  <si>
    <t>95% costo</t>
  </si>
  <si>
    <t>TELEFÓNICA INGENIERIA DE SEGUIDAD PERÚ  S.A.C.</t>
  </si>
  <si>
    <t>2,5 % sobre RBM</t>
  </si>
  <si>
    <t>QUAD  GRAPHICS  PERÚ  S.A.</t>
  </si>
  <si>
    <t>4,2% en sus RBM</t>
  </si>
  <si>
    <t>MEXICHEM  PERÚ S.A.</t>
  </si>
  <si>
    <t>4,10 al JBD</t>
  </si>
  <si>
    <t>2 UIT</t>
  </si>
  <si>
    <t>1,5  UIT</t>
  </si>
  <si>
    <t>80 % costo</t>
  </si>
  <si>
    <t>AGRICOLA LAS LLAMOZAS  S.A.</t>
  </si>
  <si>
    <t xml:space="preserve">CLUB TENNIS LAS TERRAZAS </t>
  </si>
  <si>
    <t>30,00 sobre SBV</t>
  </si>
  <si>
    <t>1,00 sobre SBV</t>
  </si>
  <si>
    <t>1,70 sobre SBV</t>
  </si>
  <si>
    <t xml:space="preserve">       B : BÁSICO</t>
  </si>
  <si>
    <r>
      <t xml:space="preserve">    1/  </t>
    </r>
    <r>
      <rPr>
        <sz val="8"/>
        <rFont val="Arial"/>
        <family val="2"/>
      </rPr>
      <t xml:space="preserve">        : FIESTAS PATRIAS,  VACACIONES, NAVIDAD, PRODUCCIÓN, BOTIQUÍN, NACIMIENTO DE HIJO,CATEGORIZACIÓN, BONIFICACIONES ESPECIALES, CAPACITACIÓN</t>
    </r>
  </si>
  <si>
    <t xml:space="preserve"> RBM: REMUNERACIÓN BÁSICA MENSUAL</t>
  </si>
  <si>
    <t xml:space="preserve">                       BONIFICACIÓN COMPENSATORIA POR PRÓRROGA DE PLIEGO, PRIMA TEXTIL, VALES DE ALIMENTO, BONIFICACIÓN DE CONSTRUCCIÓN CIVIL  ETC.</t>
  </si>
  <si>
    <t xml:space="preserve"> RBM : REMUNERACIÓN BÁSICA DIARIA</t>
  </si>
  <si>
    <t xml:space="preserve"> RMV : REMUNERACIÓN MÍNIMA VITAL</t>
  </si>
  <si>
    <t xml:space="preserve">  SBD : SUELDO Y/O SALARIO BÁSICO DIARIO</t>
  </si>
  <si>
    <t xml:space="preserve">    RM : REMUNERACIÓN MENSUAL</t>
  </si>
  <si>
    <t xml:space="preserve">  RBV : RMUNERACIÓN BÁSICA VIGENTE</t>
  </si>
  <si>
    <t xml:space="preserve"> HBM : HABER BÁSICO MENSUAL</t>
  </si>
  <si>
    <t xml:space="preserve">  SBV : SUELDO Y/O SALARIO BÁSICO VIGENTE</t>
  </si>
  <si>
    <t xml:space="preserve">  JBD : JORNAL BÁSICO DIARIO</t>
  </si>
  <si>
    <t xml:space="preserve">    RV : REMUNERACIÓN VIGENTE</t>
  </si>
  <si>
    <t xml:space="preserve"> HBD : HABER BÁSICA DIARIO</t>
  </si>
  <si>
    <t xml:space="preserve">    AR : ACTUAL REMUNERACIÓN</t>
  </si>
  <si>
    <t>JBDV : JORNAL BÁSICO DIARIO VIGENTE</t>
  </si>
  <si>
    <t>RMVA : REMUNERACIÓN MIINIMA VITAL ACTUAL</t>
  </si>
  <si>
    <t xml:space="preserve">  Pjs,  : PASAJES</t>
  </si>
  <si>
    <t xml:space="preserve">  E/O : SINDICATO ÚNICO (EMPLEADOS-OBREROS)</t>
  </si>
  <si>
    <t>ÁNCASH</t>
  </si>
  <si>
    <t>PESQUERA  HUAMACARE  S.A.</t>
  </si>
  <si>
    <t>X/Tonelada Métrica</t>
  </si>
  <si>
    <t>22,00 x/día</t>
  </si>
  <si>
    <t>TECNOLOGÍA DE ALIMENTOS S.A. - ASTILLEROS</t>
  </si>
  <si>
    <t xml:space="preserve">EMPRESA  SGP DEL PERÚ SRL. </t>
  </si>
  <si>
    <t>UNIVERSIDAD CATÓLICA LOS ANDES DE CHIMBOTE</t>
  </si>
  <si>
    <t>95,00 a la RBAM</t>
  </si>
  <si>
    <t>3,16 al SBD</t>
  </si>
  <si>
    <t>17,00 M</t>
  </si>
  <si>
    <t>EPS SEDA  CHIMBOTE  S.A.</t>
  </si>
  <si>
    <t>80,00 sobre SB</t>
  </si>
  <si>
    <t>2,66 sobre SB</t>
  </si>
  <si>
    <t>COMPAÑÍA MINERA SANTA LUISA S.A. EXP. N° 009-2018-NC</t>
  </si>
  <si>
    <t>4,65 sobre SB</t>
  </si>
  <si>
    <t>COMPAÑÍA MINERA SANTA LUISA S.A. EXP. N° 018-2018-NC</t>
  </si>
  <si>
    <t>150,00 sobre SB</t>
  </si>
  <si>
    <t>MARYLONS OPERADOR LOGISTICA  S.A..C.</t>
  </si>
  <si>
    <t>COMPAÑÍA MINERA BUENAVENTURA S.A.A. - UNIDAD ORCOPAMPA - PORACOTA</t>
  </si>
  <si>
    <t>144,90 sobre SB</t>
  </si>
  <si>
    <t>5,76 x/día</t>
  </si>
  <si>
    <t>0,85 x/hora</t>
  </si>
  <si>
    <t>EGASA - EMPRESA DE GENERACIÓN ELÉCTRICA DE AREQUIPA S.A.</t>
  </si>
  <si>
    <t>COMPAÑÍA MINERA  ARES  S.A.C. - UNIDAD ARCATA</t>
  </si>
  <si>
    <t>135,00 al HB</t>
  </si>
  <si>
    <t>4,50 al HB</t>
  </si>
  <si>
    <t>100 % costo</t>
  </si>
  <si>
    <t>MUNICIPALIDAD DISTRITAL DE SOCABAYA</t>
  </si>
  <si>
    <t>2019</t>
  </si>
  <si>
    <t>2020</t>
  </si>
  <si>
    <t>COMPAÑÍA MINERA BATEAS S.A.C. - CAYLLOMA</t>
  </si>
  <si>
    <t>3,50 al SB</t>
  </si>
  <si>
    <t>SOCIEDAD MINERA CERRO VERDE  S.A.A.</t>
  </si>
  <si>
    <t>X/Categorías 5% de las RB</t>
  </si>
  <si>
    <t>200,00 Trimestral</t>
  </si>
  <si>
    <t>Seguro de vida + 14 SBM</t>
  </si>
  <si>
    <t>IREN - SUR - INSTITUTO REGIONAL DE ENFERMEDADES NEOPLÁSICAS DEL SUR</t>
  </si>
  <si>
    <t>FÁBRICA DE CHOCOLATES LA IBÉRICA  S.A.</t>
  </si>
  <si>
    <t>3,95 en la RB</t>
  </si>
  <si>
    <t>12,60% de la RMV</t>
  </si>
  <si>
    <t>50,00 M</t>
  </si>
  <si>
    <t>UNIVERSIDAD CATÓLICA DE SANTA MARÍA</t>
  </si>
  <si>
    <t>5% sobre SB</t>
  </si>
  <si>
    <t>INCA  TOPS   S.A.  EXP. N° 028-2018</t>
  </si>
  <si>
    <t>INCA  TOPS   S.A.  EXP. N° 026-2018</t>
  </si>
  <si>
    <t>PAPELERA PANAMERICANA  S.A.</t>
  </si>
  <si>
    <t>CONGEMIN CONTRATISTAS GENERALES EN MINERIA  JM S.A.</t>
  </si>
  <si>
    <t>CLUB INTERNACIONAL  AREQUIPA  EXP. N° 029-2018</t>
  </si>
  <si>
    <t>INCA  TOPS   S.A.  EXP. N° 030-2018</t>
  </si>
  <si>
    <t>INCALPACA  TPX EXP. N° 031-2018</t>
  </si>
  <si>
    <t>9 % SB de acuerdo a Categorías y Escala</t>
  </si>
  <si>
    <t>10 % SB de acuerdo a Categorías y Escala</t>
  </si>
  <si>
    <t>1,70 x/día</t>
  </si>
  <si>
    <t>INCALPACA  TPX EXP. N° 019-2018</t>
  </si>
  <si>
    <t>CLUB INTERNACIONAL  AREQUIPA  EXP. N° 027-2018</t>
  </si>
  <si>
    <t>2 Pjs</t>
  </si>
  <si>
    <t>LADRILLERAS UNIDAS  S.A.</t>
  </si>
  <si>
    <t>60,00 al B</t>
  </si>
  <si>
    <t>2,00 al B</t>
  </si>
  <si>
    <t>4  J+1000 Piezas de ladrillo</t>
  </si>
  <si>
    <t>MICHELL Y COMPAÑÍA  S.A.</t>
  </si>
  <si>
    <t>ALIMENTOS PROCESADOS  S.A. - ALPROSA</t>
  </si>
  <si>
    <t>1,00 al B</t>
  </si>
  <si>
    <t>1,00x/día</t>
  </si>
  <si>
    <t>193,00 M</t>
  </si>
  <si>
    <t xml:space="preserve">MUNICIPALIDAD DISTRITAL DE YURA </t>
  </si>
  <si>
    <t>SEDA  HUÁNUCO  S.A.</t>
  </si>
  <si>
    <t>20 RMV</t>
  </si>
  <si>
    <t>17 RMV</t>
  </si>
  <si>
    <t>5 %  de la RM</t>
  </si>
  <si>
    <t>E.P.S. EMAPICA   S.A.C.</t>
  </si>
  <si>
    <t>Sí,  1 R</t>
  </si>
  <si>
    <t>VIÑA  OCUCAJE  S.A.</t>
  </si>
  <si>
    <t>COMPAÑÍA MINERA MILPO S.A.A. - UNIDAD CERRO LINDO   EXP. N° 014-2018</t>
  </si>
  <si>
    <t>5,70 sobre RBD</t>
  </si>
  <si>
    <t>13 % del IMD</t>
  </si>
  <si>
    <t>COMPAÑÍA MINERA MILPO S.A.A. - UNIDAD CERRO LINDO - CHAVIN TOPARA   EXP. N° 025-2017</t>
  </si>
  <si>
    <t>150,00 sobre  RB</t>
  </si>
  <si>
    <t>EMPRESA MUNICIPAL DE AGUA POTABLE Y ALCANTARILLADO DE PISCO  S.A.</t>
  </si>
  <si>
    <t>8 RP</t>
  </si>
  <si>
    <t>10 RMV</t>
  </si>
  <si>
    <t>600,00 M</t>
  </si>
  <si>
    <t>MINSUR - PLANTA PISCO (FUNDICIÓN Y REFINERIA)</t>
  </si>
  <si>
    <t>CONSORCIO CONSTRUCTOR DEL PUERTO DE SAN MARTÍN - OBRAS CIVILES DEL TERMINAL</t>
  </si>
  <si>
    <t>CREDITEX  S.A.</t>
  </si>
  <si>
    <t>34,50 sobre SBM</t>
  </si>
  <si>
    <t>1,15 sobre JBV</t>
  </si>
  <si>
    <t xml:space="preserve">515,00 Empleados,                400,00 Obreros      </t>
  </si>
  <si>
    <t xml:space="preserve">SEGURO de VIDA </t>
  </si>
  <si>
    <t>3,45 x/día</t>
  </si>
  <si>
    <t>VOLCAN COMPAÑÍA MINERA S.A.A.</t>
  </si>
  <si>
    <t>5,00 sobre SB</t>
  </si>
  <si>
    <t>SOCIEDADD MINERA  AUSTRIA DUVAZ  S.A.C.</t>
  </si>
  <si>
    <t>2,50 al JB</t>
  </si>
  <si>
    <t>MUNICIPALIDAD DISTRITAL DE PERENÉ</t>
  </si>
  <si>
    <t>2 S</t>
  </si>
  <si>
    <t>4 RT</t>
  </si>
  <si>
    <t>1 RT</t>
  </si>
  <si>
    <t>230,00 M</t>
  </si>
  <si>
    <t>5 % del HB</t>
  </si>
  <si>
    <t>AGRIBRANDS PURINA PERÚ  S.A.</t>
  </si>
  <si>
    <t>UNIVERSIDAD NACIONAL DE TRUJILLO</t>
  </si>
  <si>
    <t xml:space="preserve">EMPRESA COMUNAL DE PRESTACIÓN DE SERVICIOS MINEROS - LLACUABAMBA </t>
  </si>
  <si>
    <t>1,90 en la RB</t>
  </si>
  <si>
    <t>100 % Costo</t>
  </si>
  <si>
    <t xml:space="preserve">PROYECTO ESPECIAL CHAVIMOCHIC </t>
  </si>
  <si>
    <t>CHIMU  AGROPECUARIA S.A.   EXP. N° 003-2018</t>
  </si>
  <si>
    <t>2,20 sobre JD</t>
  </si>
  <si>
    <t>114,00 en la RBM</t>
  </si>
  <si>
    <t>PRODUCTOS AVÍCOLAS  CHICAMA  S.A.C.</t>
  </si>
  <si>
    <t>CLÍNICA PERUANO AMERICANA  S.A.</t>
  </si>
  <si>
    <t>MINERA LA ARENA  S.A.</t>
  </si>
  <si>
    <t>200,00 M</t>
  </si>
  <si>
    <t>20,00 x/día</t>
  </si>
  <si>
    <t>CAJA MUNICIPAL DE AHORRO Y CRÉDITO DE TRUJILLO  S.A.</t>
  </si>
  <si>
    <t>Sí al Sindicato</t>
  </si>
  <si>
    <t>COOPERATIVA DE AHORRO Y CRÉDITO LEÓN XIII LTDA. N° 520</t>
  </si>
  <si>
    <t>HIDRANDINA  S.A.</t>
  </si>
  <si>
    <t>CHIMU AGROPECUARIA   S.A.  EXP. N° 048 - 2018</t>
  </si>
  <si>
    <t>2,60  al JB</t>
  </si>
  <si>
    <t>MUNICIPALIDAD PROVINCIAL DE CHEPÉN</t>
  </si>
  <si>
    <t>4 Pjs. x/día</t>
  </si>
  <si>
    <t>MUNICIPALIDAD DISRITAL DE SUPE</t>
  </si>
  <si>
    <t>EMPRESA DE SERVICIOS MINEROS Y MANTENIMIENTO EN GENERAL S.R.L. -  SIMAREG</t>
  </si>
  <si>
    <t>15,00 M</t>
  </si>
  <si>
    <t>MUNICIPALIDAD DISTRITAL DE CHANCAY</t>
  </si>
  <si>
    <t>EMPRESA DE SERVICIOS ELECTRICOS MUNICIPALES DE PARAMONGA  S.A. - EMSEMSA</t>
  </si>
  <si>
    <t>KALIPZUS  SERVICEES  S.A.C.  EXP. N° 23-2017-NC</t>
  </si>
  <si>
    <t>COMPAÑÍA DE MINAS BUENAVENTURA  S.A.A. - UNIDAD UCHUCCHACUA</t>
  </si>
  <si>
    <t>144,90 sobre  JB</t>
  </si>
  <si>
    <t>5,56 x/día</t>
  </si>
  <si>
    <t>0,80 x/hora</t>
  </si>
  <si>
    <t>SOCIEDAD  SUIZO PERUANA DE EMBUTIDOS S.A. EXP. N° 32-2017 NC</t>
  </si>
  <si>
    <t>PESQUERA CARAL  S.A.</t>
  </si>
  <si>
    <t>1 RBM</t>
  </si>
  <si>
    <t>SERVICIOS ESPECIALES  PISCO  S.A. - SEPSA</t>
  </si>
  <si>
    <t>KALIPZUS  SERVICES  S.A.C.  EXP. N° 24-2017-NC</t>
  </si>
  <si>
    <t>EMPRSA MUNICIPAL DE AGUA POTABLE Y ALCANTARILLADO PATIVILCA</t>
  </si>
  <si>
    <t>120,00 a la RB</t>
  </si>
  <si>
    <t>4,00 a la JB</t>
  </si>
  <si>
    <t>EMPRESA AGRARIA AZUCARERA  ANDAHUASI  S.A.A.</t>
  </si>
  <si>
    <t>SOCIEDADD MINERA CORONA  S.A.</t>
  </si>
  <si>
    <t>5,50 sobre SB</t>
  </si>
  <si>
    <t>NOV. 2018</t>
  </si>
  <si>
    <t>PAN AMERICAN SILVER HUARON  S.A.</t>
  </si>
  <si>
    <t>4,00 al B</t>
  </si>
  <si>
    <t>1,40 x/noche</t>
  </si>
  <si>
    <t>SOCIEDAD MINERA EL BROCAL S.A.A.  EXP.  20-2017</t>
  </si>
  <si>
    <t>4,80 sobre JBA</t>
  </si>
  <si>
    <t>SOCIEDAD MINERA EL BROCAL S.A.A.  EXP.  19-2017</t>
  </si>
  <si>
    <t>4,20 sobre JBA</t>
  </si>
  <si>
    <t>COMPAÑÍA MINERA AUREX  S.A.</t>
  </si>
  <si>
    <t>EMPRESA ADMINISTRADORA  CERRO  S.A.C.</t>
  </si>
  <si>
    <t>2,15 sobre SB</t>
  </si>
  <si>
    <t>SOCIEDAD MINERA EL BROCAL S.A.A.  EXP.  21-2017</t>
  </si>
  <si>
    <t>144,00 sobre SBA</t>
  </si>
  <si>
    <t>COMPAÑÍA MINERA ATACOCHA  S.A.A.  EXP. N° 15 - 2017</t>
  </si>
  <si>
    <t>4,20 sobre JB</t>
  </si>
  <si>
    <t>COMPAÑÍA MINERA ATACOCHA  S.A.A.  EXP. N° 14 - 2017</t>
  </si>
  <si>
    <t>COMPAÑÍA MINERA ATACOCHA  S.A.A.  EXP. N° 13 - 2017</t>
  </si>
  <si>
    <t xml:space="preserve">MILPO  ANDINA  PERÚ  S.A.C. - UNIDAD MINERA EL PORVENIR EXP. N° 016-2017 </t>
  </si>
  <si>
    <t>5,40 sobre JBA</t>
  </si>
  <si>
    <t>3,05 x/día</t>
  </si>
  <si>
    <t xml:space="preserve">MILPO  ANDINA  PERÚ  S.A.C. -  EXP. N° 017-2017 </t>
  </si>
  <si>
    <t>162,00 sobre SBA</t>
  </si>
  <si>
    <t>91,50  M</t>
  </si>
  <si>
    <t>COMPAÑÍA  MINERA CHUNGAR  S.A.C.</t>
  </si>
  <si>
    <t>4,95 en JB</t>
  </si>
  <si>
    <t>EMPRESA MINERA  AYOR  S.A.C.</t>
  </si>
  <si>
    <t>CREDISCOTIA  FINANCIERA  S.A.</t>
  </si>
  <si>
    <t>130,00 en el SB</t>
  </si>
  <si>
    <t>4,33 en el SB</t>
  </si>
  <si>
    <t>189 000,00 al SINDICATO</t>
  </si>
  <si>
    <t>SUNSHINE EXPORT  S.A.C.</t>
  </si>
  <si>
    <t>2,00 sobre RM</t>
  </si>
  <si>
    <t>7 500,00 al SINDICATO</t>
  </si>
  <si>
    <t>Costo total</t>
  </si>
  <si>
    <t>SERVICIO  DE ADMINISTRACIÓN TRIBUTARIA DE PIURA - SATP</t>
  </si>
  <si>
    <t>SINDICATO ENERGÉTICO S.A.</t>
  </si>
  <si>
    <t>COOPERATIVA AGRARIA  APBOSMAM</t>
  </si>
  <si>
    <t>COOPERATIVA AGRARIA  DE PEQUEÑOS PRODUCTORES DE BANANO ORGANICO SAN ANTONIO DE PADUA  JIBITO</t>
  </si>
  <si>
    <t>3,72 al JBD</t>
  </si>
  <si>
    <t>ENEL GENERACIÓN  PIURA  S.A.</t>
  </si>
  <si>
    <t>IMI DEL PERÚ  S.A.</t>
  </si>
  <si>
    <t>OLYMPIC  PERÚ  INC. SUC. DEL PERÚ</t>
  </si>
  <si>
    <t>CPEVEN  SERVICIOS PETRÓLEROS  S.A.C.</t>
  </si>
  <si>
    <t xml:space="preserve">1/, 2/ </t>
  </si>
  <si>
    <t>PETREX   S.A.</t>
  </si>
  <si>
    <t>3 % de su RM</t>
  </si>
  <si>
    <t>7 RM</t>
  </si>
  <si>
    <t>25  Días laborables</t>
  </si>
  <si>
    <t>3 % al B</t>
  </si>
  <si>
    <t xml:space="preserve">DIVING DEL PERÚ  S.A.C.  </t>
  </si>
  <si>
    <t>110,00 sobre RB</t>
  </si>
  <si>
    <t>3,66 sobre RB</t>
  </si>
  <si>
    <t>PUNO</t>
  </si>
  <si>
    <t>EMPRESA GENERACIÓN ELÉCTRITRICA SAN GABAN  S.A.</t>
  </si>
  <si>
    <t>JULIACA</t>
  </si>
  <si>
    <t>ADMINISTRACIÓN DE EMPRESAS  S.A.C. - AESA</t>
  </si>
  <si>
    <t>48 000,00 al SINDICATO</t>
  </si>
  <si>
    <t>MINSUR  S.A.</t>
  </si>
  <si>
    <t>183,00 sobre SB</t>
  </si>
  <si>
    <t>6,10 sobre JB</t>
  </si>
  <si>
    <t>5,80 x/día</t>
  </si>
  <si>
    <t>INDUSTRIAS DEL PINO  S.A.</t>
  </si>
  <si>
    <t>2,10 sobre SB</t>
  </si>
  <si>
    <t>EMPRESA PRESTADORA DE SERVICIOS DE SANEAMIENTO DE TACNA - EPS TACNA EXP. N° 009-2018</t>
  </si>
  <si>
    <t>EMPRESA PRESTADORA DE SERVICIOS DE SANEAMIENTO DE TACNA - EPS TACNA EXP. S/N</t>
  </si>
  <si>
    <t>ELECTROSUR  S.A.</t>
  </si>
  <si>
    <t>SOUTHERN PERÚ COPPER CORPORATION</t>
  </si>
  <si>
    <t>5 % X/CATEGORIA</t>
  </si>
  <si>
    <t xml:space="preserve">Reajuste  anual </t>
  </si>
  <si>
    <t>3 %  Monto fijo</t>
  </si>
  <si>
    <t>477,62  M</t>
  </si>
  <si>
    <t>ZOFRATACNA</t>
  </si>
  <si>
    <t>EMPRESA DE GENERACIÓN ELÉCTRICA DEL SUR EGESUR  S.A.C.</t>
  </si>
  <si>
    <t>SERVICIO NACIONAL DE ÁREAS NATURALES - PROTEGIDAS POR EL ESTADO PERUANO - SERNANP</t>
  </si>
  <si>
    <t>COMERCIALIZADORA DEL HUALLAGA  S.A.C.</t>
  </si>
  <si>
    <t>PROYECTO ESPECIAL CORAH - MINISTERIO DEL INTERIOR</t>
  </si>
  <si>
    <t>MUNICIPALIDAD PROVINCIAL DE CORONEL PORTILLO</t>
  </si>
  <si>
    <t>CERVECERÍA  SAN  JUAN  S.A.</t>
  </si>
  <si>
    <t>5,00 en su JB</t>
  </si>
  <si>
    <t xml:space="preserve">   RM : REMUNERACIÓN  MENSUAL</t>
  </si>
  <si>
    <t xml:space="preserve"> F  : FEDERACIÓN</t>
  </si>
  <si>
    <t xml:space="preserve">   JD  : JORNAL  DIARIO</t>
  </si>
  <si>
    <r>
      <t xml:space="preserve">     1/    </t>
    </r>
    <r>
      <rPr>
        <sz val="8"/>
        <rFont val="Arial"/>
        <family val="2"/>
      </rPr>
      <t xml:space="preserve">    : FIESTAS PATRIAS,  VACACIONES, NAVIDAD, PRODUCCIÓN, BOTIQUÍN, NACIMIENTO DE HIJO,CATEGORIZACIÓN, BONO POR ESPECIALIDAD,</t>
    </r>
  </si>
  <si>
    <t xml:space="preserve">   RB  : REMUNERACIÓN BÁSICO </t>
  </si>
  <si>
    <t xml:space="preserve">             JBA : JORNAL BÁSICO ACTUAL</t>
  </si>
  <si>
    <t xml:space="preserve"> C   : CONCILIACIÓN</t>
  </si>
  <si>
    <t xml:space="preserve">   RP  : REMUNERACIÓN PERCIBIDA</t>
  </si>
  <si>
    <t xml:space="preserve">             SBA : SUELDO Y/O SALARIO BÁSICA ACTUAL</t>
  </si>
  <si>
    <r>
      <t xml:space="preserve">     2/       </t>
    </r>
    <r>
      <rPr>
        <sz val="8"/>
        <rFont val="Arial"/>
        <family val="2"/>
      </rPr>
      <t xml:space="preserve"> : AMBAS PARTES ACUERDAN MANTENER EN VIGENCIA LOS BENEFICIOS Y/O  CONDICIONES OBTENIDOS EN PACTOS ANTERIORES.</t>
    </r>
  </si>
  <si>
    <r>
      <t xml:space="preserve">     3/  </t>
    </r>
    <r>
      <rPr>
        <sz val="8"/>
        <rFont val="Arial"/>
        <family val="2"/>
      </rPr>
      <t xml:space="preserve">      : CRITERIO DE LA EMPRESA, PRÓRROGA DE INCREMENTOS, % DEL   I.P.C., PROBLEMAS DE CAÍDA DE PRECIO DEL PRODUCTO.</t>
    </r>
  </si>
  <si>
    <t xml:space="preserve">  RBD : REMUNERACIÓN BÁSICA DIARIA</t>
  </si>
  <si>
    <t xml:space="preserve">          RBAM : REMUNERACIÓN BÁSICA ACTUAL MENSUAL</t>
  </si>
  <si>
    <r>
      <t xml:space="preserve"> 4/ (%)     </t>
    </r>
    <r>
      <rPr>
        <sz val="8"/>
        <rFont val="Arial"/>
        <family val="2"/>
      </rPr>
      <t>: SUELDOS Y/O SALARIOS BÁSICOS VIGENTES A LA FECHA DEL OTORGAMIENTO DEL AUMENTO.</t>
    </r>
  </si>
  <si>
    <t xml:space="preserve">              UIT : UNIDAD IMPOSITIVA TRIBUTARIA</t>
  </si>
  <si>
    <t xml:space="preserve">   RBM :REMUNERACIÓN BÁSICA MENSUAL</t>
  </si>
  <si>
    <t xml:space="preserve">            SBD : SUELDO Y/O SALARIO BÁSICO DIARIO</t>
  </si>
  <si>
    <t xml:space="preserve">   IMD : INGRESO MÍNIMO DIARIO</t>
  </si>
  <si>
    <t xml:space="preserve">             JAV : JORNAL ACTUAL VIGENTE</t>
  </si>
  <si>
    <t>O-OTRAS ACTIVIDADES DE SERVICIOS COMUNITARIOS, SOCIALES Y PERSONALES</t>
  </si>
  <si>
    <t xml:space="preserve">  HB : HABER BÁSICO</t>
  </si>
  <si>
    <t xml:space="preserve">  SBM : SUELDO Y/O SALARIO BÁSICO MENSUAL</t>
  </si>
  <si>
    <t xml:space="preserve">        RMVA : REMUNERACIÓN MÍNIMA VITAL ACTUAL</t>
  </si>
  <si>
    <t xml:space="preserve">  RT : REMUNERACIÓN TOTAL</t>
  </si>
  <si>
    <t xml:space="preserve">        D-E/O : DELEGADOS DE EMPLEADOS Y OBREROS</t>
  </si>
  <si>
    <t xml:space="preserve">  JB  : JORNAL  BÁSICO</t>
  </si>
  <si>
    <t xml:space="preserve">        E : EMPLEADOS</t>
  </si>
  <si>
    <t xml:space="preserve">        O : OBREROS</t>
  </si>
  <si>
    <t xml:space="preserve">        HB : HABER BÁSICO</t>
  </si>
  <si>
    <t xml:space="preserve">  E/O  : EMPLEADOS Y OBREROS</t>
  </si>
  <si>
    <t xml:space="preserve">         SB  : SUELDO Y/O SALARIO BÁSICO</t>
  </si>
  <si>
    <t xml:space="preserve">          JB  : JORNAL  BÁSICO</t>
  </si>
  <si>
    <r>
      <t xml:space="preserve">    2/     </t>
    </r>
    <r>
      <rPr>
        <sz val="9"/>
        <rFont val="Arial"/>
        <family val="2"/>
      </rPr>
      <t xml:space="preserve">   : AMBAS PARTES ACUERDAN MANTENER EN VIGENCIA LOS BENEFICIOS Y/O  CONDICIONES OBTENIDOS EN PACTOS ANTERIORES.</t>
    </r>
  </si>
  <si>
    <t xml:space="preserve"> HBD  : HABER BÁSICO DIARIO</t>
  </si>
  <si>
    <t>RMV  : REMUNERACIÓN MÍNIMA VITAL</t>
  </si>
  <si>
    <r>
      <t xml:space="preserve">     1/  </t>
    </r>
    <r>
      <rPr>
        <sz val="9"/>
        <rFont val="Arial"/>
        <family val="2"/>
      </rPr>
      <t xml:space="preserve">      : FIESTAS PATRIAS,  VACACIONES, NAVIDAD, PRODUCCIÓN, BOTIQUÍN, NACIMIENTO DE HIJO,CATEGORIZACIÓN, BONIFICACIONES ESPECIALES (hijo excepcional, altura, 1° de mayo, etc.),</t>
    </r>
  </si>
  <si>
    <t>J-INTERMEDIACIÓN FINANCIERA</t>
  </si>
  <si>
    <t>D-INDUSTRIAS MANUFACTURERAS</t>
  </si>
  <si>
    <t>K-ACTIVIDADES INMOBILIARIAS, EMPRESARIALES</t>
  </si>
  <si>
    <r>
      <t xml:space="preserve">      2/  </t>
    </r>
    <r>
      <rPr>
        <sz val="9"/>
        <rFont val="Arial"/>
        <family val="2"/>
      </rPr>
      <t xml:space="preserve">     :  AMBAS PARTES ACUERDAN MANTENER EN VIGENCIA LOS BENEFICIOS Y/O  CONDICIONES OBTENIDOS EN PACTOS ANTERIORES.</t>
    </r>
  </si>
  <si>
    <t>RMT : REMUNERACIÓN MENSUAL TOTAL</t>
  </si>
  <si>
    <t xml:space="preserve">  RBV : REMUNERACIÓN  BÁSICA VIGENTE</t>
  </si>
  <si>
    <t xml:space="preserve">  RMV : REMUNERACIÓN  MINIMO VITAL</t>
  </si>
  <si>
    <t xml:space="preserve">   SBM :SUELDO Y/O SALARIO BÁSICO MENSUAL</t>
  </si>
  <si>
    <t xml:space="preserve">  O     : OBREROS</t>
  </si>
  <si>
    <t xml:space="preserve">   E     : EMPLEADOS</t>
  </si>
  <si>
    <t xml:space="preserve">  ND  : NEGOCIACIÓN DIRECTA</t>
  </si>
  <si>
    <t xml:space="preserve">CONVENIOS COLECTIVOS SUSCRITOS EN EL AÑO 2017, CON PERÍODO DE VIGENCIA MAYOR A UN (1) AÑO,                                                                                                                                                                                                                                                                                                                                                                           SEGÚN  RAZÓN SOCIAL </t>
  </si>
  <si>
    <t xml:space="preserve">   C     : CONCILIACIÓN</t>
  </si>
  <si>
    <t>CUADRO Nº 12</t>
  </si>
  <si>
    <t>CUADRO  N° 13</t>
  </si>
  <si>
    <t>CUADRO Nº 14</t>
  </si>
  <si>
    <t>CUADRO Nº 15</t>
  </si>
  <si>
    <t>CUADRO  Nº 16</t>
  </si>
  <si>
    <t>CUADRO  N° 17</t>
  </si>
  <si>
    <t>CUADRO N° 18</t>
  </si>
  <si>
    <t>CUADRO N° 19</t>
  </si>
  <si>
    <t>CUADRO Nº 20</t>
  </si>
  <si>
    <t>CUADRO  N° 21</t>
  </si>
  <si>
    <t>CUADRO  N° 22</t>
  </si>
  <si>
    <t>CUADRO Nº 23</t>
  </si>
  <si>
    <t>CUADRO  N° 24</t>
  </si>
  <si>
    <t>CUADRO Nº 25</t>
  </si>
  <si>
    <t>CUADRO  N° 26</t>
  </si>
  <si>
    <t>CUADRO  N° 27</t>
  </si>
  <si>
    <t>CUADRO  N° 28</t>
  </si>
  <si>
    <t>CUADRO Nº 29</t>
  </si>
  <si>
    <t>CUADRO Nº 30</t>
  </si>
  <si>
    <t>CUADRO Nº 31</t>
  </si>
  <si>
    <t>CUADRO Nº 32</t>
  </si>
  <si>
    <t>CUADRO Nº 33</t>
  </si>
  <si>
    <t>CUADRO  N° 34</t>
  </si>
  <si>
    <t>CUADRO Nº 35</t>
  </si>
  <si>
    <t>CUADRO Nº 36</t>
  </si>
  <si>
    <t>CUADRO  Nº 37</t>
  </si>
  <si>
    <t>CUADRO  N°38</t>
  </si>
  <si>
    <t>CUADRO N° 39</t>
  </si>
  <si>
    <t>CUADRO N° 40</t>
  </si>
  <si>
    <t>CUADRO  N° 41</t>
  </si>
  <si>
    <t>CUADRO  N° 42</t>
  </si>
  <si>
    <t>CUADRO Nº 43</t>
  </si>
  <si>
    <t>CUADRO  Nº 44</t>
  </si>
  <si>
    <t>CUADRO  N° 45</t>
  </si>
  <si>
    <t>CUADRO Nº 46</t>
  </si>
  <si>
    <t>CUADRO N° 47</t>
  </si>
  <si>
    <t>GRÁFICO Nº 06</t>
  </si>
  <si>
    <t>GRÁFICO   N° 07</t>
  </si>
  <si>
    <t>GRÁFICO Nº 08</t>
  </si>
  <si>
    <t>GRÁFICO  N° 09</t>
  </si>
  <si>
    <t>GRÁFICO  Nº 10</t>
  </si>
  <si>
    <t>GRÁFICO  Nº 11</t>
  </si>
  <si>
    <t>PLIEGOS DE RECLAMOS PRESENTADOS Y CONVENIOS COLECTIVOS REGISTRADOS POR MESES, SEGÚN ETAPAS DE SOLUCIÓN;
DE CARÁCTER SUPRAREGIONAL, NACIONAL ( D.S. N° 017-2012-TR, Art. 3°, inc.d)</t>
  </si>
  <si>
    <t>CONVENIOS COLECTIVOS REGISTRADOS POR MESES, SEGÚN ACTIVIDAD  ECONÓMICA;
DE CARÁCTER SUPRAREGIONAL, NACIONAL  (D.S. N° 017-2012-TR, Art. 3°, inc.d)</t>
  </si>
  <si>
    <t>CONVENIOS COLECTIVOS REGISTRADOS POR ETAPAS DE SOLUCIÓN, SEGÚN ACTIVIDAD ECONÓMICA;  DE CARÁCTER SUPRAREGIONAL,                                                                                                                                                                    NACIONAL  (D.S. N° 017-2012-TR, Art. 3°, inc.d)</t>
  </si>
  <si>
    <t>CONVENIOS COLECTIVOS REGISTRADOS POR ORGANIZACIÓN SINDICAL, SEGÚN ACTIVIDAD ECONÓMICA;
DE CARÁCTER SUPRAREGIONAL, NACIONAL  (D.S. N° 017-2012-TR, Art. 3°, inc.d)</t>
  </si>
  <si>
    <t>CONVENIOS COLECTIVOS REGISTRADOS POR ETAPAS DE SOLUCIÓN, SEGÚN ORGANIZACIÓN SINDICAL; 
DE CARÁCTER SUPRAREGIONAL, NACIONAL  (D.S. N° 017-2012-TR, Art. 3°, inc.d)</t>
  </si>
  <si>
    <t>CONVENIOS COLECTIVOS REGISTRADOS POR ACTIVIDAD ECONÓMICA, SEGÚN MESES Y ETAPAS DE SOLUCIÓN;
DE CARÁCTER SUPRAREGIONAL, NACIONAL  (D.S. N° 017-2012-TR, Art. 3°, inc.d)</t>
  </si>
  <si>
    <t xml:space="preserve">  DE SOLUCIÓN; DE CARÁCTER SUPRAREGIONAL, NACIONAL ( D.S. N° 017-2012-TR, Art. 3°, inc.d)</t>
  </si>
  <si>
    <t xml:space="preserve">   SUPRAREGIONAL, NACIONAL ( D.S. N° 017-2012-TR, Art. 3°, inc.d)</t>
  </si>
  <si>
    <t>CONVENIOS COLECTIVOS REGISTRADOS POR CATEGORÍA OCUPACIONAL, ETAPAS DE SOLUCIÓN, VIGENCIA, CONDICIONES  REMUNERATIVAS (SOLES S/.), BONIFICACIONES Y/O ASIGNACIONES,                                                                                                                                                                                                                                                        SEGÚN MESES Y RAZON SOCIAL</t>
  </si>
  <si>
    <t xml:space="preserve">CONVENIOS COLECTIVOS REGISTRADOS POR CATEGORÍA OCUPACIONAL, ETAPAS DE SOLUCIÓN, VIGENCIA, CONDICIONES REMUNERATIVAS (SOLES S/.), </t>
  </si>
  <si>
    <t xml:space="preserve"> LAUDOS ARBITRALES REGISTRADOS POR CATEGORIA OCUPACIONAL,  VIGENCIA, CONDICIONES REMUNERATIVAS (SOLES S/.), BONIFICACIONES Y/O ASIGNACIONES,  SEGÚN MESES Y RAZÓN SOCIAL                                                                                                                                                                                                                                                                                                                                                                                                                                                                                          </t>
  </si>
  <si>
    <t>CONVENIOS COLECTIVOS REGISTRADOS POR CATEGORÍA OCUPACIONAL, ETAPAS DE SOLUCIÓN, VIGENCIA, CONDICIONES  REMUNERATIVAS (SOLES S/.), BONIFICACIONES Y/O ASIGNACIONES,
SEGÚN MESES Y RAZÓN SOCIAL;  DE CARÁCTER SUPRAREGIONAL, NACIONAL  (D.S. N° 017-2012-TR, Art. 3°, inc.d)</t>
  </si>
  <si>
    <t xml:space="preserve">CONVENIOS COLECTIVOS SUSCRITOS EN EL AÑO 2015, CON PERÍODO DE VIGENCIA MAYOR A UN (1) AÑO,                                                                                                                                                                                                                                                                                                                                                           SEGÚN DIRECCIONES REGIONALES / ZONAS DE TRABAJO Y RAZÓN SOCIAL </t>
  </si>
  <si>
    <t xml:space="preserve">CONVENIOS COLECTIVOS SUSCRITOS EN EL AÑO 2016, CON PERÍODO DE VIGENCIA MAYOR A UN (1) AÑO,                                                                                                                                                                                         SEGÚN DIRECCIONES REGIONALES / ZONAS DE TRABAJO Y RAZÓN SOCIAL </t>
  </si>
  <si>
    <t xml:space="preserve">CONVENIOS COLECTIVOS SUSCRITOS EN EL AÑO 2017, CON PERÍODO DE VIGENCIA MAYOR A UN (1) AÑO,                                                                                                                                                                                         SEGÚN DIRECCIONES REGIONALES / ZONAS DE TRABAJO Y RAZÓN SOCIAL </t>
  </si>
  <si>
    <t>DIRECCIONES REGIONALES / ZONAS DE TRABAJO
                                                                                                                                                                                                       RAZÓN SOCIAL</t>
  </si>
  <si>
    <r>
      <t xml:space="preserve">1995  -  19 </t>
    </r>
    <r>
      <rPr>
        <b/>
        <vertAlign val="superscript"/>
        <sz val="16"/>
        <rFont val="Arial"/>
        <family val="2"/>
      </rPr>
      <t>2/</t>
    </r>
  </si>
  <si>
    <r>
      <t xml:space="preserve">1995  -  19 </t>
    </r>
    <r>
      <rPr>
        <b/>
        <vertAlign val="superscript"/>
        <sz val="18"/>
        <rFont val="Arial"/>
        <family val="2"/>
      </rPr>
      <t>2/</t>
    </r>
  </si>
  <si>
    <t xml:space="preserve">1997  -  19 </t>
  </si>
  <si>
    <t>1993 - 19</t>
  </si>
  <si>
    <t>2019 *</t>
  </si>
  <si>
    <t xml:space="preserve"> 1993 -  19</t>
  </si>
  <si>
    <t>2013  -  19</t>
  </si>
  <si>
    <t>VALORIZACIÓN DE PLIEGOS DE RECLAMOS, SEGÚN ENTIDAD SOLICITANTE
2019</t>
  </si>
  <si>
    <t>VALORIZACIÓN DE PLIEGOS DE RECLAMOS, SEGÚN ETAPAS DE  NEGOCIACIÓN COLECTIVA EN QUE FUE SOLICITADA 
2019</t>
  </si>
  <si>
    <t>DISTRIBUIDORA VEGA S.A</t>
  </si>
  <si>
    <t>5% RM</t>
  </si>
  <si>
    <t>20% de JD</t>
  </si>
  <si>
    <t>120% por hijo</t>
  </si>
  <si>
    <t>50% x/día</t>
  </si>
  <si>
    <t>INDUSTRIAS TEAL S.A</t>
  </si>
  <si>
    <t>3,50 en su HB</t>
  </si>
  <si>
    <t>3,40 x/día</t>
  </si>
  <si>
    <t>1 sobre RB</t>
  </si>
  <si>
    <t>INDUSTRIAS DEL PAPEL S.A</t>
  </si>
  <si>
    <t>CORPORACIÓN DE INDUSTRIAS PLÁSTICAS S.A</t>
  </si>
  <si>
    <t>36 de RB</t>
  </si>
  <si>
    <t>0,60 x/día</t>
  </si>
  <si>
    <t>MINISTERIO DE TRANSPORTES Y COMUNICACIONES</t>
  </si>
  <si>
    <t>FUNDICIÓN CENTRAL S.A</t>
  </si>
  <si>
    <t>11,0 x/día</t>
  </si>
  <si>
    <t>2,20 x/día</t>
  </si>
  <si>
    <t>2 RMB</t>
  </si>
  <si>
    <t>6,0 x/día</t>
  </si>
  <si>
    <t>HIPODROMO DE MONTERRICO</t>
  </si>
  <si>
    <t>CONGRESO DE LA REPÚBLICA</t>
  </si>
  <si>
    <t>20,0 x/día</t>
  </si>
  <si>
    <t>EMPRESA PERUANA DE SERVICIOS EDITORIALES S.A</t>
  </si>
  <si>
    <t>4,30  sobre RB</t>
  </si>
  <si>
    <t>CORPORACIÓN CERÁMICA S.A-106335-19</t>
  </si>
  <si>
    <t>1,20  sobre RB</t>
  </si>
  <si>
    <t>HILANDERIA ANDINA S.A.C</t>
  </si>
  <si>
    <t>XP</t>
  </si>
  <si>
    <t>1,00  sobre RB</t>
  </si>
  <si>
    <t>APURIMAC</t>
  </si>
  <si>
    <t>COMPAÑÍA MINERA ARES S.A.C</t>
  </si>
  <si>
    <t>0,70 x/hora</t>
  </si>
  <si>
    <t>CAMANÁ</t>
  </si>
  <si>
    <t>CENTURY MINING PERÚ S.A.C</t>
  </si>
  <si>
    <t>CAJAMARCA</t>
  </si>
  <si>
    <t xml:space="preserve">1,00 diario </t>
  </si>
  <si>
    <t>20% de JB</t>
  </si>
  <si>
    <t>150 RB</t>
  </si>
  <si>
    <t>11 % RMV</t>
  </si>
  <si>
    <t>EMPRESA PRESTADORA DE SERVICIOS SEDA CAJAMARCA</t>
  </si>
  <si>
    <t>1 UIT</t>
  </si>
  <si>
    <t>SAN MARTIN CONTRATISTAS GENERALES</t>
  </si>
  <si>
    <t>MUNICIPALIDAD DISTRITAL DE CELENDIN</t>
  </si>
  <si>
    <t>MUNICIPALIDAD PROVINCIAL DE CAJAMARCA</t>
  </si>
  <si>
    <t>EPS SEDA HUÁNUCO S.A</t>
  </si>
  <si>
    <t>COMPANIA MINERA RAURA S.A</t>
  </si>
  <si>
    <t>6,10</t>
  </si>
  <si>
    <t>SOCIEDAD AGRICOLA DROKASA S.A</t>
  </si>
  <si>
    <t>AGRICOLA CHAPI S.A</t>
  </si>
  <si>
    <t>CASA CHICA S.A.C</t>
  </si>
  <si>
    <t>PROYECTO ESPECIAL TAMBO CCARACOCHA</t>
  </si>
  <si>
    <t>INDUSTRIA PERUANA DEL ACERO S.A</t>
  </si>
  <si>
    <t>5%</t>
  </si>
  <si>
    <t>PESQUERA CENTINELA S.A.C</t>
  </si>
  <si>
    <t>COOPERATIVA DE AHORRO Y CRÉDITO LA ESPERANZA DE MARCONA</t>
  </si>
  <si>
    <t>31/06/2020</t>
  </si>
  <si>
    <t>255 al RB</t>
  </si>
  <si>
    <t>SHOUGANG GENERACIÓN ELÉCTRICA S.A.A</t>
  </si>
  <si>
    <t>DE/O</t>
  </si>
  <si>
    <t>SHOUGANG HIERRO PERÚ S.A.A</t>
  </si>
  <si>
    <t>FABRICA DE TEJUDOS PISCO S.A.C</t>
  </si>
  <si>
    <t>1,20 sobre JD</t>
  </si>
  <si>
    <t>24.3 mensual</t>
  </si>
  <si>
    <t>CORPORACIÓN ACEROS AREQUIPA S.A</t>
  </si>
  <si>
    <t>4,90 sobre SB</t>
  </si>
  <si>
    <t>91.0 mensual</t>
  </si>
  <si>
    <t>46.00 mensual</t>
  </si>
  <si>
    <t>93.00 mensual</t>
  </si>
  <si>
    <t>31 JB</t>
  </si>
  <si>
    <t>ALBIS S.A</t>
  </si>
  <si>
    <t>JUNTA DE USUARIOS DEL SECTOR HIDRAULICO MENOR JEQUETEPEQUE CLASE A</t>
  </si>
  <si>
    <t>4 UIT</t>
  </si>
  <si>
    <t>2.5 UIT</t>
  </si>
  <si>
    <t>200.0 mensual</t>
  </si>
  <si>
    <t>.</t>
  </si>
  <si>
    <t>ELECTROSUR S.A</t>
  </si>
  <si>
    <t>AUSTRAL GROUP S.A.A</t>
  </si>
  <si>
    <t>COMPAÑÍA MINERA ATACOCHA  S.A.A.  EXP. N° 016-2018</t>
  </si>
  <si>
    <t>AYOR S.A.C</t>
  </si>
  <si>
    <t>COMPAÑÍA  MINERA CHUNGAR  S.A.C. EXP.  N° 006-2019</t>
  </si>
  <si>
    <t>SOCIEDAD MINERA EL BROCAL S.A.A.  EXP.  N° 028-2018</t>
  </si>
  <si>
    <t>SOCIEDAD MINERA EL BROCAL S.A.A.  EXP.  027-2018</t>
  </si>
  <si>
    <t>BOYLES BROS DIAMANTINA S.A. - Exp. N° 213816-2019</t>
  </si>
  <si>
    <t>BOYLES BROS DIAMANTINA S.A. - Exp. N° 186727-2019</t>
  </si>
  <si>
    <t>CORPORACIÓN CERÁMICA S.A - Exp. N°98364-2015</t>
  </si>
  <si>
    <t>CORPORACIÓN CERÁMICA S.A - Exp. N° 001021-2017</t>
  </si>
  <si>
    <t>CORPORACIÓN CERÁMICA S.A - Exp. N° 001014-2018</t>
  </si>
  <si>
    <t>CORPORACIÓN CERÁMICA S.A - Exp. N° 83701-2019</t>
  </si>
  <si>
    <t>CORPORACIÓN CERÁMICA S.A - Exp. N° 001035-2019</t>
  </si>
  <si>
    <t>EPS MOQUEGUA S.A-EXP. N° 001-2019</t>
  </si>
  <si>
    <t>EPS MOQUEGUA S.A-EXP. N° 014-2018</t>
  </si>
  <si>
    <t>4,30 en JB</t>
  </si>
  <si>
    <t>4,00 en SB</t>
  </si>
  <si>
    <t>260.0 mensual</t>
  </si>
  <si>
    <t>5,00 en JB</t>
  </si>
  <si>
    <t>32,00 mensual</t>
  </si>
  <si>
    <t>10% de RMV</t>
  </si>
  <si>
    <t>4,80 en JB</t>
  </si>
  <si>
    <t>150 sobre SB</t>
  </si>
  <si>
    <t>SINDICATO ENERGÉTICO S.A. EXP. N° 018-2019</t>
  </si>
  <si>
    <t>3/</t>
  </si>
  <si>
    <t>COOPERATIVA AGRARIA DE PEQUEÑOS PRODUCTORES DE BANANO ORGÁNICO SAN ANTONIO DE PADUA</t>
  </si>
  <si>
    <t>0,60 sobre JD</t>
  </si>
  <si>
    <t>6.00 x/día</t>
  </si>
  <si>
    <t>ANDALUCITA S.A. EXP. N° 012-2018</t>
  </si>
  <si>
    <t>ANDALUCITA S.A. EXP. N° 014-2019</t>
  </si>
  <si>
    <t>CPEVEN  SERVICIOS PETRÓLEROS  S.A.C. EXP.N° 026-2018</t>
  </si>
  <si>
    <t>IMI DEL PERÚ  S.A. EXP. N°010-2018</t>
  </si>
  <si>
    <t>IMI DEL PERÚ  S.A. EXP. N°016-2018</t>
  </si>
  <si>
    <t xml:space="preserve">PETREX   S.A. </t>
  </si>
  <si>
    <t>3%  de RM</t>
  </si>
  <si>
    <t>3%  de SM</t>
  </si>
  <si>
    <t>7 remuneraciones</t>
  </si>
  <si>
    <t>342.0 mensual</t>
  </si>
  <si>
    <t>EPS DE SANEAMIENTO DE TACNA</t>
  </si>
  <si>
    <t>FERROCARRIL CENTRAL ANDINO S.A</t>
  </si>
  <si>
    <t>150.0 mensual</t>
  </si>
  <si>
    <t>INSTITUTO CULTURAL PERUANO NORTEAMERICANO</t>
  </si>
  <si>
    <t xml:space="preserve">E </t>
  </si>
  <si>
    <t>60.00 sobre RB</t>
  </si>
  <si>
    <t>2.00 sobre SB</t>
  </si>
  <si>
    <t>APM TERMINALS CALLAO S.A</t>
  </si>
  <si>
    <t>100.00 sobre RB</t>
  </si>
  <si>
    <t>10.00 x/día</t>
  </si>
  <si>
    <t>INSPECTORATE SERVICES PERU S.A.C</t>
  </si>
  <si>
    <t>3.00 x/día</t>
  </si>
  <si>
    <t>3.30 x/día</t>
  </si>
  <si>
    <t>TIENDAS POR DEPARTAMENTO RIPLEY S.A</t>
  </si>
  <si>
    <t>105.0 mensual</t>
  </si>
  <si>
    <t>15.0 mensual</t>
  </si>
  <si>
    <t>SENATI</t>
  </si>
  <si>
    <t>190.00 sobre RB</t>
  </si>
  <si>
    <t>84.50 mensual</t>
  </si>
  <si>
    <t>8.75 x/día</t>
  </si>
  <si>
    <t>LIMA AIRPORT PARTNERS S.R.L</t>
  </si>
  <si>
    <t>SERVICIOS MULTIMEDIA S.A.C</t>
  </si>
  <si>
    <t>CONFIPETROL ANDINA S.A</t>
  </si>
  <si>
    <t>1.5% sobre RB</t>
  </si>
  <si>
    <t>1.5% sobre SB</t>
  </si>
  <si>
    <t>PROSEGURIDAD S.A</t>
  </si>
  <si>
    <t>COMPAÑÍA MINERA ANTAPACCAY S.A</t>
  </si>
  <si>
    <t>4.9% sobre RB</t>
  </si>
  <si>
    <t>CAMARA PERUANA DE LA CONSTRUCCIÓN</t>
  </si>
  <si>
    <t>8.00 x/día</t>
  </si>
  <si>
    <t>4.90 sobre SB</t>
  </si>
  <si>
    <t>87.00 mensual</t>
  </si>
  <si>
    <t>44.00 mensual</t>
  </si>
  <si>
    <t>PETROLERA TRANSOCEANICA S.A</t>
  </si>
  <si>
    <t>MINSUR S.A - UNIDAD SAN RAFAEL</t>
  </si>
  <si>
    <t>183.00 sobre RB</t>
  </si>
  <si>
    <t>6.10 sobre JB</t>
  </si>
  <si>
    <t>23.00 mensual</t>
  </si>
  <si>
    <t>6.20 x/día</t>
  </si>
  <si>
    <t>PESQUERA DIAMANTE S.A</t>
  </si>
  <si>
    <t>150.00 sobre RB</t>
  </si>
  <si>
    <t>4.50 x/día</t>
  </si>
  <si>
    <t>CORPORACIÓN LINDLEY S.A</t>
  </si>
  <si>
    <t>INTRADEVCO INDUSTRIAL S.A</t>
  </si>
  <si>
    <t>27(05/2021</t>
  </si>
  <si>
    <t>4.00 sobre RB</t>
  </si>
  <si>
    <t>EMPRESA NACIONAL DE LA COCA S.A</t>
  </si>
  <si>
    <t>DEFENSORIA DEL PUEBLO</t>
  </si>
  <si>
    <t>ELECTROCENTRO S.A</t>
  </si>
  <si>
    <t>LAIVE S.A</t>
  </si>
  <si>
    <t>3.20 sobre JB</t>
  </si>
  <si>
    <t>ELECTRONORTE S.A - REGIONAL CHICLAYO</t>
  </si>
  <si>
    <t>TRUPAL S.A</t>
  </si>
  <si>
    <t>131  sobre RB</t>
  </si>
  <si>
    <t>ELECTRONOROESTE S.A</t>
  </si>
  <si>
    <t>DEFENSE S.A</t>
  </si>
  <si>
    <t>CLUB REGATAS LIMA</t>
  </si>
  <si>
    <t>52.50 mensual</t>
  </si>
  <si>
    <t>45.00 mensual</t>
  </si>
  <si>
    <t>´181 mensual</t>
  </si>
  <si>
    <t>INTENDENCIA NACIONAL DE BOMBEROS DEL PERU</t>
  </si>
  <si>
    <t>TECHINT S.A.C</t>
  </si>
  <si>
    <t>YOBEL SCM LOGISTICS S.A</t>
  </si>
  <si>
    <t>1.00 x/día</t>
  </si>
  <si>
    <t>FERREYROS S.A</t>
  </si>
  <si>
    <t>80.00 mensual</t>
  </si>
  <si>
    <t>70.00 mensual</t>
  </si>
  <si>
    <t>13.00 x/día</t>
  </si>
  <si>
    <t>COGORNO S.A</t>
  </si>
  <si>
    <t>15% de RMV</t>
  </si>
  <si>
    <t>5.30 x/día</t>
  </si>
  <si>
    <t>8.30 x/día</t>
  </si>
  <si>
    <t>Si</t>
  </si>
  <si>
    <t>1/,3/</t>
  </si>
  <si>
    <t>SOUTHERN PERU COPPER CORPORATION</t>
  </si>
  <si>
    <t>5% sobre RB</t>
  </si>
  <si>
    <t>15.00 x/día</t>
  </si>
  <si>
    <t>LATAM AIRLINES PERU S.A. EXP-N° 028-2019</t>
  </si>
  <si>
    <t>180.00 mensual</t>
  </si>
  <si>
    <t>LATAM AIRLINES PERU S.A. EXP-N° 435-2019</t>
  </si>
  <si>
    <t>SANDVIK DEL PERU S.A</t>
  </si>
  <si>
    <t>4.2% sobre la RB</t>
  </si>
  <si>
    <t>CORPORACIÓN PERUANA DE PRODUCTOS QUÍMICOS</t>
  </si>
  <si>
    <t>MINERA YANACOCHA S.R.L</t>
  </si>
  <si>
    <t>C.F.G. INVESTMENT S.A.C. EXP. N° 194-2019</t>
  </si>
  <si>
    <t>C.F.G. INVESTMENT S.A.C. EXP. N° 269-2019</t>
  </si>
  <si>
    <t>SAN FERNANDO S.A</t>
  </si>
  <si>
    <t xml:space="preserve">FUENTE : MINISTERIO DE TRABAJO Y PROMOCIÓN DEL EMPLEO </t>
  </si>
  <si>
    <t>Dirección Regional de Trabajo y Promoción del Empleo de Lima Metropolitana</t>
  </si>
  <si>
    <t>Nota :  ( ) sumandos</t>
  </si>
  <si>
    <t>Dirección de Prevención y Solución de Conflictos - Sub Dirección de Negociaciones Colectivas</t>
  </si>
  <si>
    <t xml:space="preserve">           * Designación de Árbitros </t>
  </si>
  <si>
    <t xml:space="preserve">   1/  :  Incluye Pliegos de Reclamos presentados en años anteriores y solucionados a la fecha</t>
  </si>
  <si>
    <t xml:space="preserve">ELABORADO: OGETIC / OFICINA DE ESTADISTICA </t>
  </si>
  <si>
    <t xml:space="preserve">          </t>
  </si>
  <si>
    <t xml:space="preserve">Nota :   * Designación de Árbitros </t>
  </si>
  <si>
    <t xml:space="preserve">Nota :     * Designación de Árbitros </t>
  </si>
  <si>
    <t xml:space="preserve">FUENTE  : MINISTERIO DE TRABAJO Y PROMOCIÓN DEL EMPLEO </t>
  </si>
  <si>
    <t>Dirección y/o Gerencias Regionales y Zonas de Trabajo y Promoción del Empleo</t>
  </si>
  <si>
    <t>Direccción de Prevención y Solución de Conflictos</t>
  </si>
  <si>
    <t>Elaborado: OGETIC-Oficina de Estadística</t>
  </si>
  <si>
    <t xml:space="preserve">     Nota   :   *  Designación de Árbitros </t>
  </si>
  <si>
    <t>YURIMAGUAS</t>
  </si>
  <si>
    <t>MOYOBAMBA</t>
  </si>
  <si>
    <t>JUANJUI</t>
  </si>
  <si>
    <t>TARAPOTO</t>
  </si>
  <si>
    <t>ANCASH</t>
  </si>
  <si>
    <t xml:space="preserve">LIMA   </t>
  </si>
  <si>
    <t xml:space="preserve">TACNA </t>
  </si>
  <si>
    <t>1997 -  2019</t>
  </si>
  <si>
    <t xml:space="preserve">Dirección General de Trabajo </t>
  </si>
  <si>
    <t>Dirección de Prevención y Solución de Conflictos Laborales y RSE</t>
  </si>
  <si>
    <t>CALIDDA - GAS NATURAL S.A</t>
  </si>
  <si>
    <t>CERÁMICOS SAN JUAN S.A.C</t>
  </si>
  <si>
    <t>COMPAÑÍA INDUSTRIAL ROMASA S.A.C</t>
  </si>
  <si>
    <t>TEXTIL SAN RAMON S.A</t>
  </si>
  <si>
    <t>6 RB</t>
  </si>
  <si>
    <t xml:space="preserve">FUENTE: MINISTERIO DE TRABAJO Y PROMOCIÓN DEL EMPLEO </t>
  </si>
  <si>
    <t>DIRECCIÓN DE PREVENCIÓN Y SOLUCIÓN DE CONFLICTOS Y RSE</t>
  </si>
  <si>
    <t>G-COMERCIO AL POR MAYOR Y MENOR, REPARACIÓN DE  VEHICULOS AUTOMOTORES</t>
  </si>
  <si>
    <t>A. AGRICULTURA, GANADERIA, CAZA</t>
  </si>
  <si>
    <t>F. CONSTRUCCIÓN</t>
  </si>
  <si>
    <t>FUENTE  : MINISTERIO DE TRABAJO Y PROMOCIÓN DEL EMPLEO</t>
  </si>
  <si>
    <r>
      <t xml:space="preserve">  NOTA   : </t>
    </r>
    <r>
      <rPr>
        <sz val="10"/>
        <rFont val="Arial"/>
      </rPr>
      <t>Las Condiciones Remunerativas, Condiciones de Trabajo y Otros Beneficios han sido publicados en el Anuario Estadístico 2015 por corresponder al inicio de la vigencia</t>
    </r>
  </si>
  <si>
    <t>Dirección General de Trabajo</t>
  </si>
  <si>
    <t>Direccción de Prevención y Solución de Conflictos y RSE</t>
  </si>
  <si>
    <t xml:space="preserve">CONVENIOS COLECTIVOS SUSCRITOS EN EL AÑO 2018, CON PERÍODO DE VIGENCIA MAYOR A UN (1) AÑO,                                                                                                                                                                                         SEGÚN DIRECCIONES REGIONALES / ZONAS DE TRABAJO Y RAZÓN SOCIAL </t>
  </si>
  <si>
    <t>MUNICIPALIDAD DISTRITAL DE YURA</t>
  </si>
  <si>
    <t>SOCIEDAD MINERA CERRO VERDE S.A.A</t>
  </si>
  <si>
    <t>MINERA LA ARENA S.A</t>
  </si>
  <si>
    <t>CHIMU AGROPECUARIA S.A</t>
  </si>
  <si>
    <t>PROYECTO ESPECIAL CHAVIMOCHIC</t>
  </si>
  <si>
    <t>AGRIBRANDS PURINA PERU S.A</t>
  </si>
  <si>
    <t>FAMESA EXPOSIVOS S.A.C</t>
  </si>
  <si>
    <t>CERAMICA LIMA S.A</t>
  </si>
  <si>
    <t>UNIVERSIDAD DEL PACIFICO</t>
  </si>
  <si>
    <t>CLINICA JAVIER PRADO</t>
  </si>
  <si>
    <t>2 AÑOS 3 MESES</t>
  </si>
  <si>
    <t>INDUSTRIAL ALPAMAYO S.A</t>
  </si>
  <si>
    <t>SINDICATO UNICO DE TRABAJADORES DE TELEFONICA DEL PERU S.A</t>
  </si>
  <si>
    <t>A.W. FABER CASTELL PERUANA S.A</t>
  </si>
  <si>
    <t>XIMESA S.A.C</t>
  </si>
  <si>
    <t>CAFAE ESSALUD  CLUB KORICANCHA Y KORIMAR</t>
  </si>
  <si>
    <t>1 AÑO 4 MESES</t>
  </si>
  <si>
    <t>ENEL DISTRIBUCIÓN PERU S.A.A</t>
  </si>
  <si>
    <t>COMPAÑÍA CERVECERA AMBEV PERU S.A.C</t>
  </si>
  <si>
    <t>LINEA PLASTICA PERU S.A</t>
  </si>
  <si>
    <t>2 AÑOS 9 MESES</t>
  </si>
  <si>
    <t>ADMINISTRADORA CLINICA RICARDO PALMA</t>
  </si>
  <si>
    <t>UNION ANDINA DE CEMENTOS S.A.A</t>
  </si>
  <si>
    <t>NESTLE PERU S.A</t>
  </si>
  <si>
    <t>PIERI PLAST S.A.C</t>
  </si>
  <si>
    <t>2 AÑOS 6 MESES</t>
  </si>
  <si>
    <t>MOLITALIA S.A</t>
  </si>
  <si>
    <t>FILASUR S.A</t>
  </si>
  <si>
    <t xml:space="preserve">METALURGICA  PERUANA </t>
  </si>
  <si>
    <t>INVERSIONES COMINDUSTRIA S.A.C</t>
  </si>
  <si>
    <t>QUIMICA SUIZA S.A</t>
  </si>
  <si>
    <t>EMPRESA AGRARIA AZUCARERA ANDAHUASI S.A.A</t>
  </si>
  <si>
    <t>SOCIEDAD MINERA EL BROCAL S.A.A</t>
  </si>
  <si>
    <t>SAKANA DEL PERU S.A</t>
  </si>
  <si>
    <t>ENEL GENERACIÓN PIURA S.A</t>
  </si>
  <si>
    <t>GRAÑA Y MONTERO PETROLERA S.A.A</t>
  </si>
  <si>
    <t>CERVECERIA SAN JUAN S.A</t>
  </si>
  <si>
    <t>PROYECTO ESPECIAL CORAH</t>
  </si>
  <si>
    <r>
      <rPr>
        <b/>
        <sz val="8"/>
        <rFont val="Arial"/>
        <family val="2"/>
      </rPr>
      <t>O</t>
    </r>
    <r>
      <rPr>
        <sz val="8"/>
        <rFont val="Arial"/>
        <family val="2"/>
      </rPr>
      <t>-OTRAS ACTIVIDADES DE SERVICIOS COMUNITARIOS, SOCIALES Y PERSONALES</t>
    </r>
  </si>
  <si>
    <t>D-O : DELEGADO OBREROS</t>
  </si>
  <si>
    <t>TELEFONICA DEL PERU S.A.A</t>
  </si>
  <si>
    <t>BANCO FALABELLA S.A</t>
  </si>
  <si>
    <t>COMCREMAX S.A</t>
  </si>
  <si>
    <t>NAVIERA  TRANSOCEANICA</t>
  </si>
  <si>
    <t>RED DE ENERGIA DEL PERU S.A</t>
  </si>
  <si>
    <t>ENEL DISTRIBUCION PERU S.A.A</t>
  </si>
  <si>
    <t>LA</t>
  </si>
  <si>
    <t>TRANSPORTE CRUZ DEL SUR S.A.C</t>
  </si>
  <si>
    <t>04&amp;06/2020</t>
  </si>
  <si>
    <r>
      <t>NOTA   :</t>
    </r>
    <r>
      <rPr>
        <sz val="10"/>
        <rFont val="Arial"/>
      </rPr>
      <t xml:space="preserve"> Las Condiciones Remunerativas, Condiciones de Trabajo y Otros Beneficios han sido publicados en el Anuario Estadístico 2017 por corresponder al inicio de la vigencia</t>
    </r>
  </si>
  <si>
    <t>LA   : LAUDO ARBITRAL</t>
  </si>
  <si>
    <t xml:space="preserve">   Nota:      *   Designación de Árbitros</t>
  </si>
  <si>
    <t xml:space="preserve">  FUENTE : MINISTERIO DE TRABAJO Y PROMOCIÓN DEL EMPLEO </t>
  </si>
  <si>
    <t xml:space="preserve">  Dirección y/o Gerencias Regionales y Zonas de Trabajo y Promoción del Empleo</t>
  </si>
  <si>
    <t xml:space="preserve">  Direccción de Prevención y Solución de Conflictos</t>
  </si>
  <si>
    <t xml:space="preserve">  ELABORADO: OGETIC / OFICINA DE ESTADISTICA </t>
  </si>
  <si>
    <t>V</t>
  </si>
  <si>
    <r>
      <t xml:space="preserve">        2/     :  No incluye Pliegos de Reclamos presentados y Convenios Colectivos registrados en el marco del D.S.Nº 017-2012-TR, Art. 3º, inc.</t>
    </r>
    <r>
      <rPr>
        <b/>
        <sz val="10"/>
        <color theme="0"/>
        <rFont val="Arial"/>
        <family val="2"/>
      </rPr>
      <t>'</t>
    </r>
    <r>
      <rPr>
        <b/>
        <sz val="10"/>
        <rFont val="Arial"/>
        <family val="2"/>
      </rPr>
      <t>d</t>
    </r>
  </si>
  <si>
    <t xml:space="preserve">    *   : NO INCLUYE  LA DIRECCIÓN REGIONAL DE TRABAJO Y PROMOCIÓN DEL EMPLEO DEL CALLAO</t>
  </si>
  <si>
    <t>D-E/O : DELEGADDO DE EMPLEADOS-OBREROS</t>
  </si>
  <si>
    <t>G-COMERCIO AL POR MAYOR Y MENOR, REPARA-</t>
  </si>
  <si>
    <t xml:space="preserve">    CIÓN DE  VEHICULOS AUTOMOTORES</t>
  </si>
  <si>
    <t>LISTADO  Nº 05</t>
  </si>
  <si>
    <t>LISTADO  Nº 06</t>
  </si>
  <si>
    <t>LISTADO  Nº 07</t>
  </si>
  <si>
    <t>LISTADO  Nº 08</t>
  </si>
  <si>
    <t xml:space="preserve">CONVENIOS COLECTIVOS SUSCRITOS EN EL AÑO 2018, CON PERÍODO DE VIGENCIA MAYOR A UN (1) AÑO,                                                                                                                                                                                                                                                                                                                                                                           SEGÚN  RAZÓN SOCIAL </t>
  </si>
  <si>
    <t>Dirección General de Trabajo - dirección de Políticas y Normativa de Trabajo</t>
  </si>
  <si>
    <t>JUNIN</t>
  </si>
  <si>
    <t>HUANCAYO</t>
  </si>
  <si>
    <t>LIMA PROVINCIA</t>
  </si>
  <si>
    <t>SUPRA REGIONAL/NACIONAL</t>
  </si>
  <si>
    <t xml:space="preserve">   DIRECCION GENERAL DE TRABAJO</t>
  </si>
  <si>
    <t xml:space="preserve">    SERVIR</t>
  </si>
  <si>
    <t>LIAM PROVINCIA</t>
  </si>
  <si>
    <t xml:space="preserve">LA LIBERTAD </t>
  </si>
  <si>
    <t xml:space="preserve">        2/     :  No incluye Pliegos de Reclamos presentados y Convenios Colectivos registrados en el marco del D.S.Nº 017-2012-TR, Art. 3º, inc.'d</t>
  </si>
  <si>
    <r>
      <t xml:space="preserve">        2/     :  No incluye Pliegos de Reclamos presentados y Convenios Colectivos registrados en el marco del D.S.Nº 017-2012-TR, Art. 3º, inc.</t>
    </r>
    <r>
      <rPr>
        <sz val="10"/>
        <color theme="0"/>
        <rFont val="Arial"/>
        <family val="2"/>
      </rPr>
      <t>'</t>
    </r>
    <r>
      <rPr>
        <sz val="10"/>
        <rFont val="Arial"/>
      </rPr>
      <t>d</t>
    </r>
  </si>
  <si>
    <r>
      <t xml:space="preserve">     1/    </t>
    </r>
    <r>
      <rPr>
        <sz val="9"/>
        <rFont val="Arial"/>
        <family val="2"/>
      </rPr>
      <t xml:space="preserve">    : FIESTAS PATRIAS,  VACACIONES, NAVIDAD, PRODUCCIÓN, BOTIQUÍN, NACIMIENTO DE HIJO,CATEGORIZACIÓN, BONO POR ESPECIALIDAD,</t>
    </r>
  </si>
  <si>
    <r>
      <t xml:space="preserve">NOTA   : </t>
    </r>
    <r>
      <rPr>
        <sz val="10"/>
        <rFont val="Arial"/>
      </rPr>
      <t>Las Condiciones Remunerativas, Condiciones de Trabajo y Otros Beneficios han sido publicados en el Anuario Estadístico 2016 por corresponder al inicio de la vigencia</t>
    </r>
  </si>
  <si>
    <r>
      <t>NOTA       :</t>
    </r>
    <r>
      <rPr>
        <sz val="10"/>
        <rFont val="Arial"/>
      </rPr>
      <t xml:space="preserve"> Las Condiciones Remunerativas, Condiciones de Trabajo y Otros Beneficios han sido publicados en el Anuario Estadístico 2017 por corresponder al inicio de la vigencia</t>
    </r>
  </si>
  <si>
    <r>
      <t>NOTA   :</t>
    </r>
    <r>
      <rPr>
        <sz val="10"/>
        <rFont val="Arial"/>
      </rPr>
      <t xml:space="preserve"> Las Condiciones Remunerativas, Condiciones de Trabajo y Otros Beneficios han sido publicados en el Anuario Estadístico 2016 por corresponder al inicio de la vigencia</t>
    </r>
  </si>
  <si>
    <t>ACTIVIDAD  ECONÓMICA:</t>
  </si>
  <si>
    <r>
      <t>NOTA       :</t>
    </r>
    <r>
      <rPr>
        <sz val="10"/>
        <rFont val="Arial"/>
      </rPr>
      <t xml:space="preserve"> Las Condiciones Remunerativas, Condiciones de Trabajo y Otros Beneficios han sido publicados en el Anuario Estadístico 2018 por corresponder al inicio de la vigencia</t>
    </r>
  </si>
  <si>
    <t>NOTA   : Las Condiciones Remunerativas, Condiciones de Trabajo y Otros Beneficios han sido publicados en el Anuario Estadístico 2018 por corresponder al inicio de la vigencia</t>
  </si>
  <si>
    <t xml:space="preserve">ELABORADO: OGETIC / OFICINA DE ESTADÍSTICA </t>
  </si>
  <si>
    <t>ESCOLARIDAD</t>
  </si>
  <si>
    <t>MOVILIDAD</t>
  </si>
  <si>
    <t>REFRIGERIO</t>
  </si>
  <si>
    <t>QUINQUENIO</t>
  </si>
  <si>
    <t>UNIFORME</t>
  </si>
  <si>
    <t>ÚTILES ASEO</t>
  </si>
  <si>
    <t>TRABAJO NOCTURNO</t>
  </si>
  <si>
    <t>CLAÚSULA DE  SALVAGUARDA MENSUAL Y/O DIARIO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</si>
</sst>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1" formatCode="_ * #,##0_ ;_ * \-#,##0_ ;_ * &quot;-&quot;_ ;_ @_ "/>
    <numFmt numFmtId="43" formatCode="_ * #,##0.00_ ;_ * \-#,##0.00_ ;_ * &quot;-&quot;??_ ;_ @_ "/>
    <numFmt numFmtId="164" formatCode="_-* #,##0_-;\-* #,##0_-;_-* &quot;-&quot;_-;_-@_-"/>
    <numFmt numFmtId="165" formatCode="_-* #,##0.00_-;\-* #,##0.00_-;_-* &quot;-&quot;??_-;_-@_-"/>
    <numFmt numFmtId="166" formatCode="_(* #,##0_);_(* \(#,##0\);_(* &quot;-&quot;_);_(@_)"/>
    <numFmt numFmtId="167" formatCode="_(* #,##0.00_);_(* \(#,##0.00\);_(* &quot;-&quot;??_);_(@_)"/>
    <numFmt numFmtId="168" formatCode="_-* #,##0_-;\-* #,##0_-;_-* &quot;-&quot;??_-;_-@_-"/>
    <numFmt numFmtId="169" formatCode="_ * #,##0_ ;_ * \-#,##0_ ;_ * &quot;-&quot;??_ ;_ @_ "/>
    <numFmt numFmtId="170" formatCode="00"/>
    <numFmt numFmtId="171" formatCode="#,##0_ ;\-#,##0\ "/>
  </numFmts>
  <fonts count="116" x14ac:knownFonts="1">
    <font>
      <sz val="10"/>
      <name val="Arial"/>
    </font>
    <font>
      <sz val="11"/>
      <color theme="1"/>
      <name val="Calibri"/>
      <family val="2"/>
      <scheme val="minor"/>
    </font>
    <font>
      <b/>
      <sz val="10"/>
      <name val="Arial"/>
      <family val="2"/>
    </font>
    <font>
      <sz val="10"/>
      <name val="Arial"/>
      <family val="2"/>
    </font>
    <font>
      <b/>
      <sz val="11"/>
      <name val="Arial"/>
      <family val="2"/>
    </font>
    <font>
      <sz val="11"/>
      <name val="Arial"/>
      <family val="2"/>
    </font>
    <font>
      <b/>
      <sz val="10"/>
      <name val="Arial"/>
      <family val="2"/>
    </font>
    <font>
      <sz val="8"/>
      <name val="Arial"/>
      <family val="2"/>
    </font>
    <font>
      <b/>
      <sz val="9"/>
      <name val="Arial"/>
      <family val="2"/>
    </font>
    <font>
      <b/>
      <sz val="10.5"/>
      <name val="Arial"/>
      <family val="2"/>
    </font>
    <font>
      <sz val="9"/>
      <name val="Arial"/>
      <family val="2"/>
    </font>
    <font>
      <sz val="10"/>
      <name val="Arial"/>
      <family val="2"/>
    </font>
    <font>
      <b/>
      <sz val="7"/>
      <name val="Arial"/>
      <family val="2"/>
    </font>
    <font>
      <sz val="7"/>
      <name val="Arial"/>
      <family val="2"/>
    </font>
    <font>
      <b/>
      <sz val="11"/>
      <name val="Arial"/>
      <family val="2"/>
    </font>
    <font>
      <b/>
      <sz val="12"/>
      <name val="Arial"/>
      <family val="2"/>
    </font>
    <font>
      <sz val="8"/>
      <name val="Arial"/>
      <family val="2"/>
    </font>
    <font>
      <sz val="6"/>
      <name val="Arial"/>
      <family val="2"/>
    </font>
    <font>
      <b/>
      <sz val="9"/>
      <name val="Arial"/>
      <family val="2"/>
    </font>
    <font>
      <b/>
      <sz val="8"/>
      <name val="Arial"/>
      <family val="2"/>
    </font>
    <font>
      <sz val="7.5"/>
      <name val="Arial"/>
      <family val="2"/>
    </font>
    <font>
      <sz val="10.5"/>
      <name val="Arial"/>
      <family val="2"/>
    </font>
    <font>
      <b/>
      <sz val="10.5"/>
      <name val="Arial"/>
      <family val="2"/>
    </font>
    <font>
      <sz val="12"/>
      <name val="Arial"/>
      <family val="2"/>
    </font>
    <font>
      <b/>
      <sz val="14"/>
      <name val="Arial"/>
      <family val="2"/>
    </font>
    <font>
      <sz val="14"/>
      <name val="Arial"/>
      <family val="2"/>
    </font>
    <font>
      <sz val="14"/>
      <name val="Arial Black"/>
      <family val="2"/>
    </font>
    <font>
      <sz val="12"/>
      <name val="Arial"/>
      <family val="2"/>
    </font>
    <font>
      <b/>
      <sz val="12"/>
      <name val="Arial"/>
      <family val="2"/>
    </font>
    <font>
      <b/>
      <sz val="16"/>
      <name val="Arial"/>
      <family val="2"/>
    </font>
    <font>
      <b/>
      <sz val="15"/>
      <name val="Arial"/>
      <family val="2"/>
    </font>
    <font>
      <sz val="16"/>
      <name val="Arial"/>
      <family val="2"/>
    </font>
    <font>
      <sz val="11"/>
      <name val="Arial"/>
      <family val="2"/>
    </font>
    <font>
      <sz val="10"/>
      <color indexed="9"/>
      <name val="Arial"/>
      <family val="2"/>
    </font>
    <font>
      <b/>
      <sz val="14"/>
      <name val="Arial"/>
      <family val="2"/>
    </font>
    <font>
      <sz val="14"/>
      <name val="Arial"/>
      <family val="2"/>
    </font>
    <font>
      <sz val="8"/>
      <name val="Courier"/>
      <family val="3"/>
    </font>
    <font>
      <sz val="8.5"/>
      <name val="Arial"/>
      <family val="2"/>
    </font>
    <font>
      <b/>
      <sz val="16"/>
      <name val="Arial"/>
      <family val="2"/>
    </font>
    <font>
      <sz val="10"/>
      <name val="Courier"/>
      <family val="3"/>
    </font>
    <font>
      <b/>
      <sz val="18"/>
      <name val="Arial"/>
      <family val="2"/>
    </font>
    <font>
      <b/>
      <sz val="8.5"/>
      <name val="Arial"/>
      <family val="2"/>
    </font>
    <font>
      <sz val="10"/>
      <color theme="0" tint="-0.34998626667073579"/>
      <name val="Arial"/>
      <family val="2"/>
    </font>
    <font>
      <b/>
      <sz val="12"/>
      <color theme="0" tint="-0.34998626667073579"/>
      <name val="Arial"/>
      <family val="2"/>
    </font>
    <font>
      <b/>
      <sz val="11"/>
      <color theme="0" tint="-0.34998626667073579"/>
      <name val="Arial"/>
      <family val="2"/>
    </font>
    <font>
      <b/>
      <sz val="9"/>
      <color theme="0" tint="-0.34998626667073579"/>
      <name val="Arial"/>
      <family val="2"/>
    </font>
    <font>
      <b/>
      <sz val="10.5"/>
      <color theme="0" tint="-0.34998626667073579"/>
      <name val="Arial"/>
      <family val="2"/>
    </font>
    <font>
      <sz val="12"/>
      <color theme="0" tint="-0.34998626667073579"/>
      <name val="Arial"/>
      <family val="2"/>
    </font>
    <font>
      <sz val="10.5"/>
      <color theme="0" tint="-0.34998626667073579"/>
      <name val="Arial"/>
      <family val="2"/>
    </font>
    <font>
      <sz val="10"/>
      <color theme="0"/>
      <name val="Arial"/>
      <family val="2"/>
    </font>
    <font>
      <b/>
      <sz val="10"/>
      <color theme="0"/>
      <name val="Arial"/>
      <family val="2"/>
    </font>
    <font>
      <sz val="10.5"/>
      <color theme="0"/>
      <name val="Arial"/>
      <family val="2"/>
    </font>
    <font>
      <sz val="12"/>
      <color theme="0"/>
      <name val="Arial"/>
      <family val="2"/>
    </font>
    <font>
      <sz val="11"/>
      <color theme="0"/>
      <name val="Arial"/>
      <family val="2"/>
    </font>
    <font>
      <sz val="9"/>
      <name val="Courier"/>
      <family val="3"/>
    </font>
    <font>
      <sz val="10"/>
      <name val="Arial"/>
      <family val="2"/>
    </font>
    <font>
      <sz val="18"/>
      <name val="Arial"/>
      <family val="2"/>
    </font>
    <font>
      <sz val="10"/>
      <color theme="0" tint="-0.499984740745262"/>
      <name val="Arial"/>
      <family val="2"/>
    </font>
    <font>
      <sz val="10.5"/>
      <color theme="0" tint="-0.499984740745262"/>
      <name val="Arial"/>
      <family val="2"/>
    </font>
    <font>
      <sz val="14"/>
      <color theme="0" tint="-0.499984740745262"/>
      <name val="Arial"/>
      <family val="2"/>
    </font>
    <font>
      <b/>
      <sz val="14"/>
      <color theme="0" tint="-0.499984740745262"/>
      <name val="Arial"/>
      <family val="2"/>
    </font>
    <font>
      <b/>
      <sz val="7"/>
      <color theme="0" tint="-0.499984740745262"/>
      <name val="Arial"/>
      <family val="2"/>
    </font>
    <font>
      <b/>
      <sz val="22"/>
      <name val="Arial"/>
      <family val="2"/>
    </font>
    <font>
      <sz val="9"/>
      <color rgb="FFFF0000"/>
      <name val="Arial"/>
      <family val="2"/>
    </font>
    <font>
      <sz val="10"/>
      <color rgb="FFFF0000"/>
      <name val="Arial"/>
      <family val="2"/>
    </font>
    <font>
      <b/>
      <sz val="10.5"/>
      <color rgb="FFFF0000"/>
      <name val="Arial"/>
      <family val="2"/>
    </font>
    <font>
      <sz val="10.5"/>
      <color rgb="FFFF0000"/>
      <name val="Arial"/>
      <family val="2"/>
    </font>
    <font>
      <b/>
      <sz val="9"/>
      <color rgb="FFFF0000"/>
      <name val="Arial"/>
      <family val="2"/>
    </font>
    <font>
      <b/>
      <sz val="11"/>
      <color rgb="FFFF0000"/>
      <name val="Arial"/>
      <family val="2"/>
    </font>
    <font>
      <sz val="12"/>
      <color rgb="FFFF0000"/>
      <name val="Arial"/>
      <family val="2"/>
    </font>
    <font>
      <b/>
      <sz val="10"/>
      <color rgb="FFFF0000"/>
      <name val="Arial"/>
      <family val="2"/>
    </font>
    <font>
      <b/>
      <sz val="12"/>
      <color rgb="FFFF0000"/>
      <name val="Arial"/>
      <family val="2"/>
    </font>
    <font>
      <sz val="11"/>
      <color rgb="FFFF0000"/>
      <name val="Arial"/>
      <family val="2"/>
    </font>
    <font>
      <b/>
      <sz val="14"/>
      <color rgb="FFFF0000"/>
      <name val="Arial"/>
      <family val="2"/>
    </font>
    <font>
      <b/>
      <sz val="16"/>
      <color rgb="FFFF0000"/>
      <name val="Arial"/>
      <family val="2"/>
    </font>
    <font>
      <b/>
      <sz val="8"/>
      <color rgb="FFFF0000"/>
      <name val="Arial"/>
      <family val="2"/>
    </font>
    <font>
      <sz val="16"/>
      <color rgb="FFFF0000"/>
      <name val="Arial"/>
      <family val="2"/>
    </font>
    <font>
      <b/>
      <u/>
      <sz val="16"/>
      <color rgb="FFFF0000"/>
      <name val="Arial"/>
      <family val="2"/>
    </font>
    <font>
      <sz val="10"/>
      <color rgb="FFC00000"/>
      <name val="Arial"/>
      <family val="2"/>
    </font>
    <font>
      <b/>
      <sz val="10"/>
      <color rgb="FFC00000"/>
      <name val="Arial"/>
      <family val="2"/>
    </font>
    <font>
      <sz val="10.5"/>
      <color rgb="FFC00000"/>
      <name val="Arial"/>
      <family val="2"/>
    </font>
    <font>
      <sz val="12"/>
      <color rgb="FFC00000"/>
      <name val="Arial"/>
      <family val="2"/>
    </font>
    <font>
      <sz val="11"/>
      <color rgb="FFC00000"/>
      <name val="Arial"/>
      <family val="2"/>
    </font>
    <font>
      <sz val="10"/>
      <color theme="5"/>
      <name val="Arial"/>
      <family val="2"/>
    </font>
    <font>
      <sz val="12"/>
      <color theme="5"/>
      <name val="Arial"/>
      <family val="2"/>
    </font>
    <font>
      <b/>
      <sz val="12"/>
      <color theme="5"/>
      <name val="Arial"/>
      <family val="2"/>
    </font>
    <font>
      <sz val="11"/>
      <color theme="5"/>
      <name val="Arial"/>
      <family val="2"/>
    </font>
    <font>
      <b/>
      <sz val="10"/>
      <color theme="5"/>
      <name val="Arial"/>
      <family val="2"/>
    </font>
    <font>
      <b/>
      <sz val="14"/>
      <color theme="5"/>
      <name val="Arial"/>
      <family val="2"/>
    </font>
    <font>
      <sz val="14"/>
      <color theme="5"/>
      <name val="Arial"/>
      <family val="2"/>
    </font>
    <font>
      <sz val="14"/>
      <color rgb="FFFF0000"/>
      <name val="Arial"/>
      <family val="2"/>
    </font>
    <font>
      <b/>
      <sz val="13"/>
      <name val="Arial"/>
      <family val="2"/>
    </font>
    <font>
      <sz val="13"/>
      <name val="Arial"/>
      <family val="2"/>
    </font>
    <font>
      <b/>
      <sz val="18"/>
      <color rgb="FFFF0000"/>
      <name val="Arial"/>
      <family val="2"/>
    </font>
    <font>
      <sz val="18"/>
      <color rgb="FFFF0000"/>
      <name val="Arial"/>
      <family val="2"/>
    </font>
    <font>
      <b/>
      <sz val="20"/>
      <name val="Arial"/>
      <family val="2"/>
    </font>
    <font>
      <b/>
      <sz val="16"/>
      <color theme="0"/>
      <name val="Arial"/>
      <family val="2"/>
    </font>
    <font>
      <sz val="16"/>
      <color theme="0"/>
      <name val="Arial"/>
      <family val="2"/>
    </font>
    <font>
      <b/>
      <vertAlign val="superscript"/>
      <sz val="16"/>
      <name val="Arial"/>
      <family val="2"/>
    </font>
    <font>
      <b/>
      <vertAlign val="superscript"/>
      <sz val="18"/>
      <name val="Arial"/>
      <family val="2"/>
    </font>
    <font>
      <b/>
      <sz val="12"/>
      <color theme="0"/>
      <name val="Arial"/>
    </font>
    <font>
      <b/>
      <sz val="13"/>
      <color theme="0"/>
      <name val="Arial"/>
    </font>
    <font>
      <sz val="13"/>
      <color theme="0"/>
      <name val="Arial"/>
    </font>
    <font>
      <b/>
      <sz val="14"/>
      <color theme="0"/>
      <name val="Arial"/>
    </font>
    <font>
      <sz val="14"/>
      <color theme="0"/>
      <name val="Arial"/>
    </font>
    <font>
      <b/>
      <sz val="10.5"/>
      <color theme="0"/>
      <name val="Arial"/>
    </font>
    <font>
      <b/>
      <sz val="11"/>
      <color theme="0"/>
      <name val="Arial"/>
      <family val="2"/>
    </font>
    <font>
      <b/>
      <sz val="12"/>
      <color theme="0"/>
      <name val="Arial"/>
      <family val="2"/>
    </font>
    <font>
      <b/>
      <sz val="14"/>
      <color theme="0"/>
      <name val="Arial"/>
      <family val="2"/>
    </font>
    <font>
      <b/>
      <sz val="18"/>
      <color theme="0"/>
      <name val="Arial"/>
      <family val="2"/>
    </font>
    <font>
      <sz val="14"/>
      <color theme="0"/>
      <name val="Arial"/>
      <family val="2"/>
    </font>
    <font>
      <b/>
      <sz val="13"/>
      <color theme="0"/>
      <name val="Arial"/>
      <family val="2"/>
    </font>
    <font>
      <b/>
      <sz val="8"/>
      <color theme="0"/>
      <name val="Arial"/>
      <family val="2"/>
    </font>
    <font>
      <b/>
      <sz val="9"/>
      <color theme="0"/>
      <name val="Arial"/>
      <family val="2"/>
    </font>
    <font>
      <sz val="18"/>
      <color theme="0"/>
      <name val="Arial"/>
      <family val="2"/>
    </font>
    <font>
      <sz val="9"/>
      <color theme="0"/>
      <name val="Arial"/>
      <family val="2"/>
    </font>
  </fonts>
  <fills count="8">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FC3F4C"/>
        <bgColor indexed="64"/>
      </patternFill>
    </fill>
    <fill>
      <patternFill patternType="solid">
        <fgColor theme="0" tint="-0.14999847407452621"/>
        <bgColor indexed="64"/>
      </patternFill>
    </fill>
  </fills>
  <borders count="104">
    <border>
      <left/>
      <right/>
      <top/>
      <bottom/>
      <diagonal/>
    </border>
    <border>
      <left/>
      <right/>
      <top style="medium">
        <color auto="1"/>
      </top>
      <bottom/>
      <diagonal/>
    </border>
    <border>
      <left style="medium">
        <color auto="1"/>
      </left>
      <right/>
      <top/>
      <bottom/>
      <diagonal/>
    </border>
    <border>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style="medium">
        <color theme="0" tint="-0.14999847407452621"/>
      </left>
      <right/>
      <top/>
      <bottom/>
      <diagonal/>
    </border>
    <border>
      <left style="medium">
        <color theme="0" tint="-0.14999847407452621"/>
      </left>
      <right style="medium">
        <color theme="0" tint="-0.14999847407452621"/>
      </right>
      <top/>
      <bottom/>
      <diagonal/>
    </border>
    <border>
      <left style="medium">
        <color theme="0" tint="-0.14999847407452621"/>
      </left>
      <right style="medium">
        <color theme="0" tint="-0.14999847407452621"/>
      </right>
      <top/>
      <bottom style="medium">
        <color theme="0" tint="-0.14999847407452621"/>
      </bottom>
      <diagonal/>
    </border>
    <border>
      <left style="medium">
        <color theme="0" tint="-0.14999847407452621"/>
      </left>
      <right/>
      <top/>
      <bottom style="medium">
        <color theme="0" tint="-0.14999847407452621"/>
      </bottom>
      <diagonal/>
    </border>
    <border>
      <left/>
      <right/>
      <top/>
      <bottom style="medium">
        <color theme="0" tint="-0.14999847407452621"/>
      </bottom>
      <diagonal/>
    </border>
    <border>
      <left/>
      <right style="medium">
        <color theme="0" tint="-0.14999847407452621"/>
      </right>
      <top/>
      <bottom style="medium">
        <color theme="0" tint="-0.14999847407452621"/>
      </bottom>
      <diagonal/>
    </border>
    <border>
      <left style="medium">
        <color theme="0"/>
      </left>
      <right style="medium">
        <color theme="0"/>
      </right>
      <top style="medium">
        <color theme="0"/>
      </top>
      <bottom style="medium">
        <color theme="0"/>
      </bottom>
      <diagonal/>
    </border>
    <border>
      <left style="medium">
        <color theme="0"/>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bottom style="medium">
        <color theme="0"/>
      </bottom>
      <diagonal/>
    </border>
    <border>
      <left style="medium">
        <color theme="0"/>
      </left>
      <right/>
      <top/>
      <bottom style="medium">
        <color theme="0" tint="-0.14999847407452621"/>
      </bottom>
      <diagonal/>
    </border>
    <border>
      <left/>
      <right style="medium">
        <color theme="0"/>
      </right>
      <top/>
      <bottom style="medium">
        <color theme="0" tint="-0.14999847407452621"/>
      </bottom>
      <diagonal/>
    </border>
    <border>
      <left/>
      <right/>
      <top/>
      <bottom style="medium">
        <color theme="0"/>
      </bottom>
      <diagonal/>
    </border>
    <border>
      <left style="medium">
        <color theme="0"/>
      </left>
      <right/>
      <top/>
      <bottom/>
      <diagonal/>
    </border>
    <border>
      <left/>
      <right style="medium">
        <color theme="0"/>
      </right>
      <top/>
      <bottom/>
      <diagonal/>
    </border>
    <border>
      <left/>
      <right style="medium">
        <color theme="0" tint="-0.14999847407452621"/>
      </right>
      <top/>
      <bottom/>
      <diagonal/>
    </border>
    <border>
      <left/>
      <right style="medium">
        <color theme="0" tint="-0.14999847407452621"/>
      </right>
      <top style="medium">
        <color theme="0" tint="-0.14999847407452621"/>
      </top>
      <bottom style="medium">
        <color theme="0" tint="-0.14999847407452621"/>
      </bottom>
      <diagonal/>
    </border>
    <border>
      <left/>
      <right style="medium">
        <color theme="0" tint="-0.14999847407452621"/>
      </right>
      <top style="medium">
        <color theme="0" tint="-0.14999847407452621"/>
      </top>
      <bottom/>
      <diagonal/>
    </border>
    <border>
      <left style="medium">
        <color theme="0" tint="-0.14999847407452621"/>
      </left>
      <right/>
      <top style="medium">
        <color theme="0" tint="-0.14999847407452621"/>
      </top>
      <bottom style="medium">
        <color theme="0" tint="-0.14999847407452621"/>
      </bottom>
      <diagonal/>
    </border>
    <border>
      <left/>
      <right/>
      <top style="medium">
        <color theme="0" tint="-0.14999847407452621"/>
      </top>
      <bottom style="medium">
        <color theme="0" tint="-0.14999847407452621"/>
      </bottom>
      <diagonal/>
    </border>
    <border>
      <left/>
      <right/>
      <top style="medium">
        <color theme="0"/>
      </top>
      <bottom/>
      <diagonal/>
    </border>
    <border>
      <left/>
      <right/>
      <top style="medium">
        <color theme="0" tint="-0.14999847407452621"/>
      </top>
      <bottom/>
      <diagonal/>
    </border>
    <border>
      <left style="medium">
        <color theme="0"/>
      </left>
      <right style="medium">
        <color theme="0"/>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diagonal/>
    </border>
    <border>
      <left/>
      <right style="thin">
        <color theme="0"/>
      </right>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style="thin">
        <color theme="0"/>
      </top>
      <bottom style="medium">
        <color theme="0" tint="-0.14999847407452621"/>
      </bottom>
      <diagonal/>
    </border>
    <border>
      <left/>
      <right style="thin">
        <color theme="0"/>
      </right>
      <top style="thin">
        <color theme="0"/>
      </top>
      <bottom style="medium">
        <color theme="0" tint="-0.14999847407452621"/>
      </bottom>
      <diagonal/>
    </border>
    <border>
      <left style="medium">
        <color theme="0" tint="-0.14999847407452621"/>
      </left>
      <right/>
      <top style="medium">
        <color theme="0" tint="-0.14999847407452621"/>
      </top>
      <bottom/>
      <diagonal/>
    </border>
    <border>
      <left style="medium">
        <color theme="0"/>
      </left>
      <right/>
      <top style="medium">
        <color theme="0"/>
      </top>
      <bottom style="medium">
        <color theme="0" tint="-0.14999847407452621"/>
      </bottom>
      <diagonal/>
    </border>
    <border>
      <left/>
      <right style="medium">
        <color theme="0"/>
      </right>
      <top style="medium">
        <color theme="0"/>
      </top>
      <bottom style="medium">
        <color theme="0" tint="-0.14999847407452621"/>
      </bottom>
      <diagonal/>
    </border>
    <border>
      <left/>
      <right/>
      <top style="medium">
        <color theme="0"/>
      </top>
      <bottom style="medium">
        <color theme="0" tint="-0.14999847407452621"/>
      </bottom>
      <diagonal/>
    </border>
    <border>
      <left/>
      <right/>
      <top/>
      <bottom style="thin">
        <color theme="0"/>
      </bottom>
      <diagonal/>
    </border>
    <border>
      <left/>
      <right/>
      <top style="thin">
        <color theme="0"/>
      </top>
      <bottom/>
      <diagonal/>
    </border>
    <border>
      <left style="thin">
        <color theme="0"/>
      </left>
      <right/>
      <top/>
      <bottom style="medium">
        <color theme="0" tint="-0.14999847407452621"/>
      </bottom>
      <diagonal/>
    </border>
    <border>
      <left/>
      <right/>
      <top style="medium">
        <color theme="0"/>
      </top>
      <bottom style="medium">
        <color theme="0"/>
      </bottom>
      <diagonal/>
    </border>
    <border>
      <left/>
      <right/>
      <top style="thin">
        <color theme="0"/>
      </top>
      <bottom style="thin">
        <color theme="0"/>
      </bottom>
      <diagonal/>
    </border>
    <border>
      <left style="medium">
        <color theme="0" tint="-0.14996795556505021"/>
      </left>
      <right/>
      <top style="medium">
        <color theme="0" tint="-0.14996795556505021"/>
      </top>
      <bottom/>
      <diagonal/>
    </border>
    <border>
      <left/>
      <right/>
      <top style="medium">
        <color theme="0" tint="-0.14996795556505021"/>
      </top>
      <bottom/>
      <diagonal/>
    </border>
    <border>
      <left/>
      <right style="medium">
        <color theme="0" tint="-0.14996795556505021"/>
      </right>
      <top style="medium">
        <color theme="0" tint="-0.14996795556505021"/>
      </top>
      <bottom/>
      <diagonal/>
    </border>
    <border>
      <left style="medium">
        <color theme="0" tint="-0.14996795556505021"/>
      </left>
      <right/>
      <top/>
      <bottom/>
      <diagonal/>
    </border>
    <border>
      <left/>
      <right style="medium">
        <color theme="0" tint="-0.14996795556505021"/>
      </right>
      <top/>
      <bottom/>
      <diagonal/>
    </border>
    <border>
      <left style="medium">
        <color theme="0" tint="-0.14996795556505021"/>
      </left>
      <right/>
      <top/>
      <bottom style="medium">
        <color theme="0" tint="-0.14996795556505021"/>
      </bottom>
      <diagonal/>
    </border>
    <border>
      <left/>
      <right/>
      <top/>
      <bottom style="medium">
        <color theme="0" tint="-0.14996795556505021"/>
      </bottom>
      <diagonal/>
    </border>
    <border>
      <left/>
      <right style="medium">
        <color theme="0" tint="-0.14996795556505021"/>
      </right>
      <top/>
      <bottom style="medium">
        <color theme="0" tint="-0.14996795556505021"/>
      </bottom>
      <diagonal/>
    </border>
    <border>
      <left/>
      <right/>
      <top/>
      <bottom style="medium">
        <color theme="0" tint="-0.14993743705557422"/>
      </bottom>
      <diagonal/>
    </border>
    <border>
      <left style="medium">
        <color theme="0" tint="-0.14993743705557422"/>
      </left>
      <right/>
      <top style="medium">
        <color theme="0" tint="-0.14996795556505021"/>
      </top>
      <bottom/>
      <diagonal/>
    </border>
    <border>
      <left style="medium">
        <color theme="0" tint="-0.14993743705557422"/>
      </left>
      <right/>
      <top/>
      <bottom/>
      <diagonal/>
    </border>
    <border>
      <left style="medium">
        <color theme="0" tint="-0.14993743705557422"/>
      </left>
      <right/>
      <top/>
      <bottom style="medium">
        <color theme="0" tint="-0.14993743705557422"/>
      </bottom>
      <diagonal/>
    </border>
    <border>
      <left/>
      <right style="medium">
        <color theme="0" tint="-0.14993743705557422"/>
      </right>
      <top style="medium">
        <color theme="0" tint="-0.14996795556505021"/>
      </top>
      <bottom/>
      <diagonal/>
    </border>
    <border>
      <left/>
      <right style="medium">
        <color theme="0" tint="-0.14993743705557422"/>
      </right>
      <top/>
      <bottom/>
      <diagonal/>
    </border>
    <border>
      <left style="medium">
        <color theme="0" tint="-0.14993743705557422"/>
      </left>
      <right/>
      <top/>
      <bottom style="medium">
        <color theme="0" tint="-0.14996795556505021"/>
      </bottom>
      <diagonal/>
    </border>
    <border>
      <left/>
      <right style="medium">
        <color theme="0" tint="-0.14993743705557422"/>
      </right>
      <top/>
      <bottom style="medium">
        <color theme="0" tint="-0.14996795556505021"/>
      </bottom>
      <diagonal/>
    </border>
    <border>
      <left style="medium">
        <color theme="0"/>
      </left>
      <right/>
      <top style="medium">
        <color theme="0" tint="-0.14996795556505021"/>
      </top>
      <bottom/>
      <diagonal/>
    </border>
    <border>
      <left/>
      <right style="medium">
        <color theme="0"/>
      </right>
      <top style="medium">
        <color theme="0" tint="-0.14996795556505021"/>
      </top>
      <bottom/>
      <diagonal/>
    </border>
    <border>
      <left style="medium">
        <color theme="0"/>
      </left>
      <right style="medium">
        <color theme="0"/>
      </right>
      <top style="medium">
        <color theme="0"/>
      </top>
      <bottom style="medium">
        <color theme="0" tint="-0.14996795556505021"/>
      </bottom>
      <diagonal/>
    </border>
    <border>
      <left style="medium">
        <color theme="0"/>
      </left>
      <right style="medium">
        <color theme="0"/>
      </right>
      <top/>
      <bottom style="medium">
        <color theme="0" tint="-0.14996795556505021"/>
      </bottom>
      <diagonal/>
    </border>
    <border>
      <left style="medium">
        <color theme="0"/>
      </left>
      <right style="medium">
        <color theme="0"/>
      </right>
      <top/>
      <bottom/>
      <diagonal/>
    </border>
    <border>
      <left/>
      <right style="medium">
        <color theme="0" tint="-0.14993743705557422"/>
      </right>
      <top style="medium">
        <color theme="0"/>
      </top>
      <bottom/>
      <diagonal/>
    </border>
    <border>
      <left style="medium">
        <color theme="0" tint="-0.14996795556505021"/>
      </left>
      <right/>
      <top style="medium">
        <color theme="0" tint="-0.14993743705557422"/>
      </top>
      <bottom/>
      <diagonal/>
    </border>
    <border>
      <left/>
      <right style="medium">
        <color theme="0" tint="-0.14993743705557422"/>
      </right>
      <top style="medium">
        <color theme="0" tint="-0.14993743705557422"/>
      </top>
      <bottom/>
      <diagonal/>
    </border>
    <border>
      <left style="medium">
        <color theme="0" tint="-0.14996795556505021"/>
      </left>
      <right/>
      <top/>
      <bottom style="medium">
        <color theme="0" tint="-0.14993743705557422"/>
      </bottom>
      <diagonal/>
    </border>
    <border>
      <left/>
      <right style="medium">
        <color theme="0" tint="-0.14993743705557422"/>
      </right>
      <top/>
      <bottom style="medium">
        <color theme="0" tint="-0.14993743705557422"/>
      </bottom>
      <diagonal/>
    </border>
    <border>
      <left style="medium">
        <color theme="0" tint="-4.9989318521683403E-2"/>
      </left>
      <right/>
      <top style="medium">
        <color theme="0" tint="-4.9989318521683403E-2"/>
      </top>
      <bottom/>
      <diagonal/>
    </border>
    <border>
      <left/>
      <right/>
      <top style="medium">
        <color theme="0" tint="-4.9989318521683403E-2"/>
      </top>
      <bottom/>
      <diagonal/>
    </border>
    <border>
      <left/>
      <right style="medium">
        <color theme="0" tint="-4.9989318521683403E-2"/>
      </right>
      <top style="medium">
        <color theme="0" tint="-4.9989318521683403E-2"/>
      </top>
      <bottom/>
      <diagonal/>
    </border>
    <border>
      <left style="medium">
        <color theme="0" tint="-4.9989318521683403E-2"/>
      </left>
      <right/>
      <top/>
      <bottom/>
      <diagonal/>
    </border>
    <border>
      <left/>
      <right style="medium">
        <color theme="0" tint="-4.9989318521683403E-2"/>
      </right>
      <top/>
      <bottom/>
      <diagonal/>
    </border>
    <border>
      <left style="medium">
        <color theme="0" tint="-4.9989318521683403E-2"/>
      </left>
      <right/>
      <top/>
      <bottom style="medium">
        <color theme="0" tint="-4.9989318521683403E-2"/>
      </bottom>
      <diagonal/>
    </border>
    <border>
      <left/>
      <right/>
      <top/>
      <bottom style="medium">
        <color theme="0" tint="-4.9989318521683403E-2"/>
      </bottom>
      <diagonal/>
    </border>
    <border>
      <left/>
      <right style="medium">
        <color theme="0" tint="-4.9989318521683403E-2"/>
      </right>
      <top/>
      <bottom style="medium">
        <color theme="0" tint="-4.9989318521683403E-2"/>
      </bottom>
      <diagonal/>
    </border>
    <border>
      <left style="medium">
        <color theme="0"/>
      </left>
      <right/>
      <top/>
      <bottom style="medium">
        <color theme="0" tint="-0.14996795556505021"/>
      </bottom>
      <diagonal/>
    </border>
    <border>
      <left style="medium">
        <color theme="0" tint="-0.14993743705557422"/>
      </left>
      <right style="medium">
        <color theme="0" tint="-0.14993743705557422"/>
      </right>
      <top style="medium">
        <color theme="0" tint="-0.14996795556505021"/>
      </top>
      <bottom/>
      <diagonal/>
    </border>
    <border>
      <left style="medium">
        <color theme="0" tint="-0.14993743705557422"/>
      </left>
      <right style="medium">
        <color theme="0" tint="-0.14993743705557422"/>
      </right>
      <top/>
      <bottom/>
      <diagonal/>
    </border>
    <border>
      <left style="medium">
        <color theme="0" tint="-0.14993743705557422"/>
      </left>
      <right style="medium">
        <color theme="0" tint="-0.14993743705557422"/>
      </right>
      <top/>
      <bottom style="medium">
        <color theme="0" tint="-0.14996795556505021"/>
      </bottom>
      <diagonal/>
    </border>
    <border>
      <left style="medium">
        <color theme="0" tint="-0.14993743705557422"/>
      </left>
      <right style="medium">
        <color theme="0" tint="-0.14996795556505021"/>
      </right>
      <top style="medium">
        <color theme="0" tint="-0.14996795556505021"/>
      </top>
      <bottom/>
      <diagonal/>
    </border>
    <border>
      <left style="medium">
        <color theme="0" tint="-0.14993743705557422"/>
      </left>
      <right style="medium">
        <color theme="0" tint="-0.14996795556505021"/>
      </right>
      <top/>
      <bottom/>
      <diagonal/>
    </border>
    <border>
      <left style="medium">
        <color theme="0" tint="-0.14993743705557422"/>
      </left>
      <right style="medium">
        <color theme="0" tint="-0.14996795556505021"/>
      </right>
      <top/>
      <bottom style="medium">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s>
  <cellStyleXfs count="5">
    <xf numFmtId="0" fontId="0" fillId="0" borderId="0"/>
    <xf numFmtId="41" fontId="3" fillId="0" borderId="0" applyFont="0" applyFill="0" applyBorder="0" applyAlignment="0" applyProtection="0"/>
    <xf numFmtId="165" fontId="3" fillId="0" borderId="0" applyFont="0" applyFill="0" applyBorder="0" applyAlignment="0" applyProtection="0"/>
    <xf numFmtId="43" fontId="55" fillId="0" borderId="0" applyFont="0" applyFill="0" applyBorder="0" applyAlignment="0" applyProtection="0"/>
    <xf numFmtId="0" fontId="1" fillId="0" borderId="0"/>
  </cellStyleXfs>
  <cellXfs count="1852">
    <xf numFmtId="0" fontId="0" fillId="0" borderId="0" xfId="0"/>
    <xf numFmtId="0" fontId="4" fillId="0" borderId="0" xfId="0" applyFont="1" applyAlignment="1">
      <alignment horizontal="center" vertical="center"/>
    </xf>
    <xf numFmtId="0" fontId="0" fillId="0" borderId="0" xfId="0" applyAlignment="1">
      <alignment vertical="center"/>
    </xf>
    <xf numFmtId="0" fontId="23" fillId="0" borderId="0" xfId="0" applyFont="1" applyAlignment="1">
      <alignment vertical="center"/>
    </xf>
    <xf numFmtId="0" fontId="15" fillId="0" borderId="0" xfId="0" applyFont="1" applyAlignment="1">
      <alignment vertical="center"/>
    </xf>
    <xf numFmtId="0" fontId="23" fillId="0" borderId="0" xfId="0" applyFont="1" applyAlignment="1">
      <alignment horizontal="centerContinuous" vertical="center"/>
    </xf>
    <xf numFmtId="0" fontId="15" fillId="0" borderId="0" xfId="0" applyFont="1" applyAlignment="1">
      <alignment horizontal="centerContinuous" vertical="center"/>
    </xf>
    <xf numFmtId="0" fontId="25" fillId="0" borderId="0" xfId="0" applyFont="1" applyAlignment="1">
      <alignment vertical="center"/>
    </xf>
    <xf numFmtId="0" fontId="11" fillId="0" borderId="0" xfId="0" applyFont="1" applyAlignment="1">
      <alignment vertical="center"/>
    </xf>
    <xf numFmtId="41" fontId="0" fillId="0" borderId="0" xfId="0" applyNumberFormat="1" applyAlignment="1">
      <alignment vertical="center"/>
    </xf>
    <xf numFmtId="0" fontId="19" fillId="0" borderId="0" xfId="0" applyFont="1" applyAlignment="1">
      <alignment vertical="center"/>
    </xf>
    <xf numFmtId="0" fontId="7" fillId="0" borderId="0" xfId="0" applyFont="1" applyAlignment="1">
      <alignment vertical="center"/>
    </xf>
    <xf numFmtId="0" fontId="10" fillId="0" borderId="0" xfId="0" applyFont="1" applyAlignment="1">
      <alignment vertical="center"/>
    </xf>
    <xf numFmtId="0" fontId="20" fillId="0" borderId="0" xfId="0" applyFont="1" applyAlignment="1">
      <alignment vertical="center"/>
    </xf>
    <xf numFmtId="0" fontId="6" fillId="0" borderId="0" xfId="0" applyFont="1" applyAlignment="1">
      <alignment horizontal="center" vertical="center"/>
    </xf>
    <xf numFmtId="0" fontId="6" fillId="0" borderId="0" xfId="0" applyFont="1" applyAlignment="1">
      <alignment vertical="center"/>
    </xf>
    <xf numFmtId="0" fontId="20" fillId="0" borderId="0" xfId="0" quotePrefix="1" applyFont="1" applyAlignment="1">
      <alignment horizontal="left" vertical="center"/>
    </xf>
    <xf numFmtId="0" fontId="17" fillId="0" borderId="0" xfId="0" applyFont="1" applyAlignment="1">
      <alignment vertical="center"/>
    </xf>
    <xf numFmtId="0" fontId="0" fillId="0" borderId="0" xfId="0" applyAlignment="1">
      <alignment horizontal="centerContinuous" vertical="center"/>
    </xf>
    <xf numFmtId="41" fontId="7" fillId="0" borderId="0" xfId="0" applyNumberFormat="1" applyFont="1" applyAlignment="1">
      <alignment vertical="center"/>
    </xf>
    <xf numFmtId="0" fontId="0" fillId="0" borderId="0" xfId="0" applyAlignment="1">
      <alignment horizontal="left" vertical="center"/>
    </xf>
    <xf numFmtId="0" fontId="23" fillId="0" borderId="0" xfId="0" applyFont="1" applyAlignment="1">
      <alignment horizontal="left" vertical="center"/>
    </xf>
    <xf numFmtId="0" fontId="6" fillId="0" borderId="0" xfId="0" applyFont="1" applyAlignment="1">
      <alignment horizontal="centerContinuous" vertical="center"/>
    </xf>
    <xf numFmtId="0" fontId="15" fillId="0" borderId="0" xfId="0" applyFont="1" applyAlignment="1">
      <alignment horizontal="left" vertical="center"/>
    </xf>
    <xf numFmtId="0" fontId="2" fillId="0" borderId="0" xfId="0" applyFont="1" applyAlignment="1">
      <alignment vertical="center"/>
    </xf>
    <xf numFmtId="0" fontId="19" fillId="0" borderId="0" xfId="0" quotePrefix="1" applyFont="1" applyAlignment="1">
      <alignment horizontal="left" vertical="center"/>
    </xf>
    <xf numFmtId="0" fontId="18" fillId="0" borderId="0" xfId="0" applyFont="1" applyAlignment="1">
      <alignment vertical="center"/>
    </xf>
    <xf numFmtId="2" fontId="0" fillId="0" borderId="0" xfId="0" applyNumberFormat="1" applyAlignment="1">
      <alignment vertical="center"/>
    </xf>
    <xf numFmtId="0" fontId="24" fillId="0" borderId="0" xfId="0" applyFont="1" applyAlignment="1">
      <alignment horizontal="centerContinuous" vertical="center"/>
    </xf>
    <xf numFmtId="0" fontId="5" fillId="0" borderId="0" xfId="0" applyFont="1" applyAlignment="1">
      <alignment vertical="center"/>
    </xf>
    <xf numFmtId="0" fontId="9" fillId="0" borderId="0" xfId="0" applyFont="1" applyAlignment="1">
      <alignment vertical="center"/>
    </xf>
    <xf numFmtId="0" fontId="11" fillId="0" borderId="0" xfId="0" applyFont="1" applyAlignment="1">
      <alignment horizontal="center" vertical="center"/>
    </xf>
    <xf numFmtId="0" fontId="8" fillId="0" borderId="0" xfId="0" applyFont="1" applyAlignment="1">
      <alignment vertical="center"/>
    </xf>
    <xf numFmtId="41" fontId="5" fillId="0" borderId="0" xfId="0" applyNumberFormat="1" applyFont="1" applyAlignment="1">
      <alignment horizontal="right" vertical="center"/>
    </xf>
    <xf numFmtId="0" fontId="16" fillId="0" borderId="0" xfId="0" applyFont="1" applyAlignment="1">
      <alignment vertical="center"/>
    </xf>
    <xf numFmtId="0" fontId="21" fillId="0" borderId="0" xfId="0" applyFont="1" applyAlignment="1">
      <alignment horizontal="center" vertical="center"/>
    </xf>
    <xf numFmtId="1" fontId="4" fillId="0" borderId="0" xfId="0" applyNumberFormat="1" applyFont="1" applyAlignment="1">
      <alignment horizontal="right" vertical="center"/>
    </xf>
    <xf numFmtId="0" fontId="9" fillId="0" borderId="0" xfId="0" applyFont="1" applyAlignment="1">
      <alignment horizontal="center" vertical="center"/>
    </xf>
    <xf numFmtId="0" fontId="21" fillId="0" borderId="0" xfId="0" applyFont="1" applyAlignment="1">
      <alignment horizontal="centerContinuous" vertical="center"/>
    </xf>
    <xf numFmtId="0" fontId="9" fillId="0" borderId="0" xfId="0" applyFont="1" applyAlignment="1">
      <alignment horizontal="centerContinuous" vertical="center"/>
    </xf>
    <xf numFmtId="1" fontId="4" fillId="0" borderId="0" xfId="0" applyNumberFormat="1" applyFont="1" applyAlignment="1">
      <alignment horizontal="centerContinuous" vertical="center"/>
    </xf>
    <xf numFmtId="0" fontId="22" fillId="0" borderId="0" xfId="0" applyFont="1" applyAlignment="1">
      <alignment horizontal="centerContinuous" vertical="center"/>
    </xf>
    <xf numFmtId="1" fontId="14" fillId="0" borderId="0" xfId="0" applyNumberFormat="1" applyFont="1" applyAlignment="1">
      <alignment horizontal="centerContinuous" vertical="center"/>
    </xf>
    <xf numFmtId="0" fontId="22" fillId="0" borderId="0" xfId="0" applyFont="1" applyAlignment="1">
      <alignment horizontal="center" vertical="center"/>
    </xf>
    <xf numFmtId="1" fontId="4" fillId="0" borderId="0" xfId="0" applyNumberFormat="1" applyFont="1" applyAlignment="1">
      <alignment horizontal="center" vertical="center"/>
    </xf>
    <xf numFmtId="0" fontId="12" fillId="0" borderId="0" xfId="0" applyFont="1" applyAlignment="1">
      <alignment vertical="center"/>
    </xf>
    <xf numFmtId="0" fontId="13" fillId="0" borderId="0" xfId="0" applyFont="1" applyAlignment="1">
      <alignment vertical="center"/>
    </xf>
    <xf numFmtId="0" fontId="0" fillId="0" borderId="0" xfId="0" applyAlignment="1">
      <alignment vertical="center" textRotation="180"/>
    </xf>
    <xf numFmtId="0" fontId="27" fillId="0" borderId="0" xfId="0" applyFont="1" applyAlignment="1">
      <alignment vertical="center"/>
    </xf>
    <xf numFmtId="0" fontId="28" fillId="0" borderId="0" xfId="0" applyFont="1" applyAlignment="1">
      <alignment vertical="center"/>
    </xf>
    <xf numFmtId="0" fontId="27" fillId="0" borderId="0" xfId="0" applyFont="1" applyAlignment="1">
      <alignment horizontal="centerContinuous" vertical="center"/>
    </xf>
    <xf numFmtId="0" fontId="7" fillId="0" borderId="0" xfId="0" applyFont="1" applyAlignment="1">
      <alignment horizontal="center" vertical="center"/>
    </xf>
    <xf numFmtId="49" fontId="26" fillId="0" borderId="0" xfId="0" applyNumberFormat="1" applyFont="1" applyAlignment="1">
      <alignment horizontal="left" vertical="center" textRotation="180"/>
    </xf>
    <xf numFmtId="41" fontId="21" fillId="0" borderId="0" xfId="0" applyNumberFormat="1" applyFont="1" applyAlignment="1">
      <alignment horizontal="center" vertical="center"/>
    </xf>
    <xf numFmtId="0" fontId="2" fillId="0" borderId="0" xfId="0" applyFont="1" applyAlignment="1">
      <alignment horizontal="left" vertical="center"/>
    </xf>
    <xf numFmtId="3" fontId="4" fillId="0" borderId="0" xfId="0" applyNumberFormat="1" applyFont="1" applyAlignment="1">
      <alignment horizontal="center" vertical="center"/>
    </xf>
    <xf numFmtId="0" fontId="17" fillId="0" borderId="0" xfId="0" applyFont="1" applyAlignment="1">
      <alignment horizontal="center" vertical="center"/>
    </xf>
    <xf numFmtId="1" fontId="0" fillId="0" borderId="0" xfId="0" applyNumberFormat="1" applyAlignment="1">
      <alignment vertical="center"/>
    </xf>
    <xf numFmtId="1" fontId="9" fillId="0" borderId="0" xfId="0" applyNumberFormat="1" applyFont="1" applyAlignment="1">
      <alignment horizontal="center" vertical="center"/>
    </xf>
    <xf numFmtId="0" fontId="25" fillId="0" borderId="0" xfId="0" applyFont="1" applyAlignment="1">
      <alignment horizontal="centerContinuous" vertical="center"/>
    </xf>
    <xf numFmtId="0" fontId="21" fillId="0" borderId="0" xfId="0" applyFont="1" applyAlignment="1">
      <alignment vertical="center"/>
    </xf>
    <xf numFmtId="49" fontId="30" fillId="0" borderId="0" xfId="0" applyNumberFormat="1" applyFont="1" applyAlignment="1">
      <alignment vertical="center" textRotation="180"/>
    </xf>
    <xf numFmtId="41" fontId="23" fillId="0" borderId="0" xfId="0" applyNumberFormat="1" applyFont="1" applyAlignment="1">
      <alignment horizontal="right" vertical="center"/>
    </xf>
    <xf numFmtId="41" fontId="25" fillId="0" borderId="0" xfId="0" applyNumberFormat="1" applyFont="1" applyAlignment="1">
      <alignment horizontal="right" vertical="center"/>
    </xf>
    <xf numFmtId="41" fontId="25" fillId="0" borderId="0" xfId="0" quotePrefix="1" applyNumberFormat="1" applyFont="1" applyAlignment="1">
      <alignment horizontal="right" vertical="center"/>
    </xf>
    <xf numFmtId="41" fontId="15" fillId="0" borderId="0" xfId="0" applyNumberFormat="1" applyFont="1" applyAlignment="1">
      <alignment horizontal="center" vertical="center"/>
    </xf>
    <xf numFmtId="41" fontId="23" fillId="0" borderId="0" xfId="0" applyNumberFormat="1" applyFont="1" applyAlignment="1">
      <alignment horizontal="center" vertical="center"/>
    </xf>
    <xf numFmtId="0" fontId="4" fillId="0" borderId="0" xfId="0" applyFont="1" applyAlignment="1">
      <alignment vertical="center"/>
    </xf>
    <xf numFmtId="0" fontId="25" fillId="0" borderId="0" xfId="0" applyFont="1" applyAlignment="1">
      <alignment horizontal="center" vertical="center"/>
    </xf>
    <xf numFmtId="0" fontId="29" fillId="0" borderId="0" xfId="0" applyFont="1" applyAlignment="1">
      <alignment horizontal="centerContinuous" vertical="center"/>
    </xf>
    <xf numFmtId="0" fontId="31" fillId="0" borderId="0" xfId="0" applyFont="1" applyAlignment="1">
      <alignment horizontal="centerContinuous" vertical="center"/>
    </xf>
    <xf numFmtId="0" fontId="33" fillId="0" borderId="0" xfId="0" applyFont="1" applyAlignment="1">
      <alignment vertical="center"/>
    </xf>
    <xf numFmtId="0" fontId="7" fillId="0" borderId="0" xfId="0" applyFont="1" applyAlignment="1">
      <alignment vertical="center" wrapText="1"/>
    </xf>
    <xf numFmtId="41" fontId="15" fillId="0" borderId="0" xfId="0" applyNumberFormat="1" applyFont="1" applyAlignment="1">
      <alignment horizontal="right" vertical="center"/>
    </xf>
    <xf numFmtId="41" fontId="23" fillId="0" borderId="0" xfId="0" quotePrefix="1" applyNumberFormat="1" applyFont="1" applyAlignment="1">
      <alignment horizontal="right" vertical="center"/>
    </xf>
    <xf numFmtId="41" fontId="15" fillId="0" borderId="2" xfId="0" applyNumberFormat="1" applyFont="1" applyBorder="1" applyAlignment="1">
      <alignment horizontal="right" vertical="center"/>
    </xf>
    <xf numFmtId="0" fontId="35" fillId="0" borderId="0" xfId="0" applyFont="1" applyAlignment="1">
      <alignment horizontal="centerContinuous" vertical="center"/>
    </xf>
    <xf numFmtId="0" fontId="34" fillId="0" borderId="0" xfId="0" applyFont="1" applyAlignment="1">
      <alignment horizontal="centerContinuous" vertical="center"/>
    </xf>
    <xf numFmtId="0" fontId="35" fillId="0" borderId="0" xfId="0" applyFont="1" applyAlignment="1">
      <alignment vertical="center"/>
    </xf>
    <xf numFmtId="0" fontId="34" fillId="0" borderId="0" xfId="0" applyFont="1" applyAlignment="1">
      <alignment vertical="center"/>
    </xf>
    <xf numFmtId="2" fontId="35" fillId="0" borderId="0" xfId="0" applyNumberFormat="1" applyFont="1" applyAlignment="1">
      <alignment vertical="center"/>
    </xf>
    <xf numFmtId="0" fontId="24" fillId="0" borderId="0" xfId="0" applyFont="1" applyAlignment="1">
      <alignment vertical="center"/>
    </xf>
    <xf numFmtId="2" fontId="25" fillId="0" borderId="0" xfId="0" applyNumberFormat="1" applyFont="1" applyAlignment="1">
      <alignment vertical="center"/>
    </xf>
    <xf numFmtId="0" fontId="0" fillId="0" borderId="0" xfId="0" applyAlignment="1">
      <alignment vertical="center" wrapText="1"/>
    </xf>
    <xf numFmtId="0" fontId="7" fillId="0" borderId="0" xfId="0" applyFont="1"/>
    <xf numFmtId="1" fontId="6" fillId="0" borderId="0" xfId="0" applyNumberFormat="1" applyFont="1" applyAlignment="1">
      <alignment horizontal="center" vertical="center"/>
    </xf>
    <xf numFmtId="0" fontId="11" fillId="0" borderId="0" xfId="0" applyFont="1"/>
    <xf numFmtId="0" fontId="10" fillId="0" borderId="0" xfId="0" applyFont="1"/>
    <xf numFmtId="0" fontId="20" fillId="0" borderId="0" xfId="0" applyFont="1"/>
    <xf numFmtId="0" fontId="0" fillId="0" borderId="0" xfId="0" applyAlignment="1">
      <alignment horizontal="center" vertical="center"/>
    </xf>
    <xf numFmtId="0" fontId="8" fillId="0" borderId="0" xfId="0" applyFont="1" applyAlignment="1">
      <alignment horizontal="center" vertical="center"/>
    </xf>
    <xf numFmtId="0" fontId="34" fillId="0" borderId="0" xfId="0" applyFont="1" applyAlignment="1">
      <alignment horizontal="center" vertical="center"/>
    </xf>
    <xf numFmtId="0" fontId="34" fillId="0" borderId="0" xfId="0" applyFont="1" applyAlignment="1">
      <alignment horizontal="right" vertical="center"/>
    </xf>
    <xf numFmtId="0" fontId="24" fillId="0" borderId="0" xfId="0" applyFont="1" applyAlignment="1">
      <alignment horizontal="left" vertical="center"/>
    </xf>
    <xf numFmtId="0" fontId="32" fillId="0" borderId="0" xfId="0" applyFont="1" applyAlignment="1">
      <alignment horizontal="center" vertical="center"/>
    </xf>
    <xf numFmtId="39" fontId="7" fillId="0" borderId="0" xfId="0" applyNumberFormat="1" applyFont="1" applyAlignment="1">
      <alignment vertical="center"/>
    </xf>
    <xf numFmtId="0" fontId="7" fillId="0" borderId="0" xfId="0" applyFont="1" applyAlignment="1">
      <alignment horizontal="center" vertical="center" wrapText="1"/>
    </xf>
    <xf numFmtId="39" fontId="7" fillId="0" borderId="0" xfId="0" applyNumberFormat="1" applyFont="1" applyAlignment="1">
      <alignment vertical="center" wrapText="1"/>
    </xf>
    <xf numFmtId="39" fontId="10" fillId="0" borderId="0" xfId="0" applyNumberFormat="1" applyFont="1" applyAlignment="1">
      <alignment vertical="center"/>
    </xf>
    <xf numFmtId="0" fontId="3" fillId="0" borderId="0" xfId="0" applyFont="1" applyAlignment="1">
      <alignment vertical="center"/>
    </xf>
    <xf numFmtId="14" fontId="3" fillId="0" borderId="0" xfId="0" applyNumberFormat="1" applyFont="1" applyAlignment="1">
      <alignment vertical="center"/>
    </xf>
    <xf numFmtId="39" fontId="3" fillId="0" borderId="0" xfId="0" applyNumberFormat="1" applyFont="1" applyAlignment="1">
      <alignment vertical="center"/>
    </xf>
    <xf numFmtId="0" fontId="3" fillId="0" borderId="0" xfId="0" applyFont="1" applyAlignment="1">
      <alignment vertical="center" wrapText="1"/>
    </xf>
    <xf numFmtId="0" fontId="3" fillId="0" borderId="0" xfId="0" applyFont="1" applyAlignment="1">
      <alignment horizontal="center" vertical="center" wrapText="1"/>
    </xf>
    <xf numFmtId="39" fontId="3" fillId="0" borderId="0" xfId="0" applyNumberFormat="1" applyFont="1" applyAlignment="1">
      <alignment vertical="center" wrapText="1"/>
    </xf>
    <xf numFmtId="0" fontId="37" fillId="0" borderId="0" xfId="0" applyFont="1" applyAlignment="1">
      <alignment horizontal="center" vertical="center" wrapText="1"/>
    </xf>
    <xf numFmtId="39" fontId="10" fillId="0" borderId="0" xfId="0" applyNumberFormat="1" applyFont="1" applyAlignment="1">
      <alignment vertical="center" wrapText="1"/>
    </xf>
    <xf numFmtId="0" fontId="10" fillId="0" borderId="0" xfId="0" applyFont="1" applyAlignment="1">
      <alignment vertical="center" wrapText="1"/>
    </xf>
    <xf numFmtId="0" fontId="10"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vertical="top"/>
    </xf>
    <xf numFmtId="0" fontId="31" fillId="0" borderId="0" xfId="0" applyFont="1" applyAlignment="1">
      <alignment vertical="center"/>
    </xf>
    <xf numFmtId="0" fontId="38" fillId="0" borderId="0" xfId="0" applyFont="1" applyAlignment="1">
      <alignment vertical="center"/>
    </xf>
    <xf numFmtId="0" fontId="24" fillId="0" borderId="0" xfId="0" applyFont="1" applyAlignment="1">
      <alignment horizontal="left" vertical="center" wrapText="1"/>
    </xf>
    <xf numFmtId="0" fontId="23" fillId="0" borderId="0" xfId="0" applyFont="1" applyAlignment="1">
      <alignment horizontal="center" vertical="center" wrapText="1"/>
    </xf>
    <xf numFmtId="14" fontId="31" fillId="0" borderId="0" xfId="0" applyNumberFormat="1" applyFont="1" applyAlignment="1">
      <alignment vertical="center"/>
    </xf>
    <xf numFmtId="41" fontId="23" fillId="0" borderId="0" xfId="0" applyNumberFormat="1" applyFont="1" applyAlignment="1">
      <alignment vertical="center"/>
    </xf>
    <xf numFmtId="0" fontId="3" fillId="0" borderId="0" xfId="0" applyFont="1" applyAlignment="1">
      <alignment horizontal="center" vertical="center"/>
    </xf>
    <xf numFmtId="0" fontId="14" fillId="0" borderId="0" xfId="0" applyFont="1" applyAlignment="1">
      <alignment horizontal="center" vertical="center"/>
    </xf>
    <xf numFmtId="0" fontId="10" fillId="0" borderId="0" xfId="0" applyFont="1" applyAlignment="1">
      <alignment horizontal="left" vertical="center" wrapText="1" indent="1"/>
    </xf>
    <xf numFmtId="0" fontId="2" fillId="0" borderId="0" xfId="0" applyFont="1" applyAlignment="1">
      <alignment vertical="center" wrapText="1"/>
    </xf>
    <xf numFmtId="0" fontId="15" fillId="0" borderId="0" xfId="0" applyFont="1" applyAlignment="1">
      <alignment horizontal="left"/>
    </xf>
    <xf numFmtId="0" fontId="6" fillId="0" borderId="0" xfId="0" applyFont="1" applyAlignment="1">
      <alignment shrinkToFit="1"/>
    </xf>
    <xf numFmtId="39" fontId="37" fillId="0" borderId="0" xfId="0" quotePrefix="1" applyNumberFormat="1" applyFont="1" applyAlignment="1">
      <alignment horizontal="center" vertical="center"/>
    </xf>
    <xf numFmtId="14" fontId="7" fillId="0" borderId="0" xfId="0" applyNumberFormat="1" applyFont="1" applyAlignment="1">
      <alignment vertical="center"/>
    </xf>
    <xf numFmtId="14" fontId="7" fillId="0" borderId="0" xfId="0" applyNumberFormat="1" applyFont="1" applyAlignment="1">
      <alignment horizontal="centerContinuous" vertical="center"/>
    </xf>
    <xf numFmtId="41" fontId="15" fillId="0" borderId="0" xfId="0" quotePrefix="1" applyNumberFormat="1" applyFont="1" applyAlignment="1">
      <alignment horizontal="center" vertical="center"/>
    </xf>
    <xf numFmtId="41" fontId="25" fillId="0" borderId="0" xfId="0" applyNumberFormat="1" applyFont="1" applyAlignment="1">
      <alignment horizontal="center" vertical="center"/>
    </xf>
    <xf numFmtId="0" fontId="4" fillId="0" borderId="0" xfId="0" applyFont="1" applyAlignment="1">
      <alignment vertical="center" wrapText="1"/>
    </xf>
    <xf numFmtId="41" fontId="15" fillId="0" borderId="0" xfId="0" applyNumberFormat="1" applyFont="1" applyAlignment="1">
      <alignment vertical="center"/>
    </xf>
    <xf numFmtId="0" fontId="35" fillId="0" borderId="0" xfId="0" applyFont="1"/>
    <xf numFmtId="0" fontId="19" fillId="0" borderId="0" xfId="0" applyFont="1" applyAlignment="1">
      <alignment horizontal="left" vertical="center" indent="1"/>
    </xf>
    <xf numFmtId="39" fontId="37" fillId="0" borderId="0" xfId="0" applyNumberFormat="1" applyFont="1" applyAlignment="1">
      <alignment horizontal="right" vertical="center" wrapText="1"/>
    </xf>
    <xf numFmtId="39" fontId="37" fillId="0" borderId="0" xfId="0" quotePrefix="1" applyNumberFormat="1" applyFont="1" applyAlignment="1">
      <alignment horizontal="right" vertical="center" wrapText="1"/>
    </xf>
    <xf numFmtId="0" fontId="29" fillId="0" borderId="0" xfId="0" applyFont="1" applyAlignment="1">
      <alignment vertical="center"/>
    </xf>
    <xf numFmtId="167" fontId="7" fillId="0" borderId="0" xfId="0" applyNumberFormat="1" applyFont="1" applyAlignment="1">
      <alignment vertical="center"/>
    </xf>
    <xf numFmtId="0" fontId="24" fillId="0" borderId="0" xfId="0" applyFont="1" applyAlignment="1">
      <alignment vertical="center" textRotation="180"/>
    </xf>
    <xf numFmtId="0" fontId="24" fillId="0" borderId="0" xfId="0" applyFont="1" applyAlignment="1">
      <alignment horizontal="left" textRotation="180"/>
    </xf>
    <xf numFmtId="0" fontId="24" fillId="0" borderId="0" xfId="0" applyFont="1" applyAlignment="1">
      <alignment textRotation="180"/>
    </xf>
    <xf numFmtId="0" fontId="8" fillId="0" borderId="0" xfId="0" applyFont="1"/>
    <xf numFmtId="0" fontId="24" fillId="0" borderId="0" xfId="0" applyFont="1"/>
    <xf numFmtId="0" fontId="40" fillId="0" borderId="0" xfId="0" applyFont="1"/>
    <xf numFmtId="0" fontId="24" fillId="0" borderId="0" xfId="0" applyFont="1" applyAlignment="1">
      <alignment horizontal="right"/>
    </xf>
    <xf numFmtId="0" fontId="40" fillId="0" borderId="0" xfId="0" applyFont="1" applyAlignment="1">
      <alignment textRotation="180"/>
    </xf>
    <xf numFmtId="0" fontId="6" fillId="0" borderId="0" xfId="0" applyFont="1" applyAlignment="1">
      <alignment horizontal="left" shrinkToFit="1"/>
    </xf>
    <xf numFmtId="41" fontId="3" fillId="0" borderId="0" xfId="0" applyNumberFormat="1" applyFont="1" applyAlignment="1">
      <alignment vertical="center"/>
    </xf>
    <xf numFmtId="14" fontId="3" fillId="0" borderId="0" xfId="0" applyNumberFormat="1" applyFont="1" applyAlignment="1">
      <alignment horizontal="center" vertical="center"/>
    </xf>
    <xf numFmtId="39" fontId="3" fillId="0" borderId="0" xfId="0" applyNumberFormat="1" applyFont="1" applyAlignment="1">
      <alignment horizontal="left" vertical="center" indent="1"/>
    </xf>
    <xf numFmtId="0" fontId="3" fillId="0" borderId="0" xfId="0" applyFont="1" applyAlignment="1">
      <alignment horizontal="left" vertical="center" indent="1"/>
    </xf>
    <xf numFmtId="0" fontId="3" fillId="0" borderId="0" xfId="0" applyFont="1" applyAlignment="1">
      <alignment horizontal="left" vertical="center" wrapText="1" indent="1"/>
    </xf>
    <xf numFmtId="41" fontId="3" fillId="0" borderId="0" xfId="0" applyNumberFormat="1" applyFont="1" applyAlignment="1">
      <alignment horizontal="right" vertical="center"/>
    </xf>
    <xf numFmtId="0" fontId="37"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14" fontId="10" fillId="0" borderId="0" xfId="0" applyNumberFormat="1" applyFont="1" applyAlignment="1">
      <alignment vertical="center"/>
    </xf>
    <xf numFmtId="167" fontId="7" fillId="0" borderId="0" xfId="0" applyNumberFormat="1" applyFont="1" applyAlignment="1">
      <alignment horizontal="left" vertical="center"/>
    </xf>
    <xf numFmtId="39" fontId="7" fillId="0" borderId="0" xfId="0" applyNumberFormat="1" applyFont="1" applyAlignment="1">
      <alignment horizontal="center" vertical="center"/>
    </xf>
    <xf numFmtId="167" fontId="36" fillId="0" borderId="0" xfId="0" applyNumberFormat="1" applyFont="1" applyAlignment="1">
      <alignment vertical="center"/>
    </xf>
    <xf numFmtId="0" fontId="19" fillId="0" borderId="0" xfId="0" quotePrefix="1" applyFont="1" applyAlignment="1">
      <alignment vertical="center" wrapText="1"/>
    </xf>
    <xf numFmtId="0" fontId="2" fillId="0" borderId="0" xfId="0" applyFont="1" applyAlignment="1">
      <alignment horizontal="center" vertical="center" wrapText="1"/>
    </xf>
    <xf numFmtId="0" fontId="19" fillId="0" borderId="0" xfId="0" applyFont="1" applyAlignment="1">
      <alignment vertical="center" wrapText="1"/>
    </xf>
    <xf numFmtId="0" fontId="7" fillId="0" borderId="0" xfId="0" quotePrefix="1" applyFont="1" applyAlignment="1">
      <alignment vertical="center" wrapText="1"/>
    </xf>
    <xf numFmtId="0" fontId="42" fillId="0" borderId="0" xfId="0" applyFont="1" applyAlignment="1">
      <alignment vertical="center"/>
    </xf>
    <xf numFmtId="0" fontId="47" fillId="0" borderId="0" xfId="0" applyFont="1" applyAlignment="1">
      <alignment horizontal="centerContinuous" vertical="center"/>
    </xf>
    <xf numFmtId="0" fontId="48" fillId="0" borderId="0" xfId="0" applyFont="1" applyAlignment="1">
      <alignment horizontal="center" vertical="center"/>
    </xf>
    <xf numFmtId="0" fontId="47" fillId="0" borderId="0" xfId="0" applyFont="1" applyAlignment="1">
      <alignment vertical="center"/>
    </xf>
    <xf numFmtId="0" fontId="43" fillId="0" borderId="0" xfId="0" applyFont="1" applyAlignment="1">
      <alignment horizontal="center" vertical="center"/>
    </xf>
    <xf numFmtId="0" fontId="43" fillId="0" borderId="0" xfId="0" applyFont="1" applyAlignment="1">
      <alignment horizontal="centerContinuous" vertical="center"/>
    </xf>
    <xf numFmtId="0" fontId="45" fillId="0" borderId="0" xfId="0" applyFont="1" applyAlignment="1">
      <alignment vertical="center"/>
    </xf>
    <xf numFmtId="41" fontId="44" fillId="0" borderId="0" xfId="0" applyNumberFormat="1" applyFont="1" applyAlignment="1">
      <alignment horizontal="right" vertical="center"/>
    </xf>
    <xf numFmtId="41" fontId="46" fillId="0" borderId="0" xfId="0" applyNumberFormat="1" applyFont="1" applyAlignment="1">
      <alignment horizontal="center" vertical="center"/>
    </xf>
    <xf numFmtId="0" fontId="49" fillId="0" borderId="0" xfId="0" applyFont="1" applyAlignment="1">
      <alignment vertical="center"/>
    </xf>
    <xf numFmtId="0" fontId="50" fillId="0" borderId="0" xfId="0" applyFont="1" applyAlignment="1">
      <alignment horizontal="centerContinuous" vertical="center"/>
    </xf>
    <xf numFmtId="0" fontId="51" fillId="0" borderId="0" xfId="0" applyFont="1" applyAlignment="1">
      <alignment vertical="center"/>
    </xf>
    <xf numFmtId="0" fontId="51" fillId="0" borderId="0" xfId="0" applyFont="1" applyAlignment="1">
      <alignment horizontal="center" vertical="center"/>
    </xf>
    <xf numFmtId="0" fontId="52" fillId="0" borderId="0" xfId="0" applyFont="1" applyAlignment="1">
      <alignment vertical="center"/>
    </xf>
    <xf numFmtId="0" fontId="53" fillId="0" borderId="0" xfId="0" applyFont="1" applyAlignment="1">
      <alignment vertical="center"/>
    </xf>
    <xf numFmtId="14" fontId="10" fillId="0" borderId="0" xfId="0" applyNumberFormat="1" applyFont="1" applyAlignment="1">
      <alignment horizontal="center" vertical="center"/>
    </xf>
    <xf numFmtId="41" fontId="5" fillId="0" borderId="0" xfId="0" applyNumberFormat="1" applyFont="1" applyAlignment="1">
      <alignment horizontal="center" vertical="center"/>
    </xf>
    <xf numFmtId="0" fontId="3" fillId="0" borderId="0" xfId="0" applyFont="1"/>
    <xf numFmtId="0" fontId="6" fillId="2" borderId="0" xfId="0" applyFont="1" applyFill="1" applyAlignment="1">
      <alignment horizontal="center" vertical="center"/>
    </xf>
    <xf numFmtId="0" fontId="3" fillId="2" borderId="0" xfId="0" applyFont="1" applyFill="1" applyAlignment="1">
      <alignment horizontal="center" vertical="center"/>
    </xf>
    <xf numFmtId="0" fontId="24" fillId="0" borderId="0" xfId="0" applyFont="1" applyAlignment="1">
      <alignment horizontal="center" vertical="center"/>
    </xf>
    <xf numFmtId="41" fontId="24" fillId="0" borderId="0" xfId="0" applyNumberFormat="1" applyFont="1" applyAlignment="1">
      <alignment horizontal="right" vertical="center"/>
    </xf>
    <xf numFmtId="0" fontId="15" fillId="0" borderId="0" xfId="0" applyFont="1" applyAlignment="1">
      <alignment horizontal="center" vertical="center"/>
    </xf>
    <xf numFmtId="166" fontId="25" fillId="0" borderId="0" xfId="0" applyNumberFormat="1" applyFont="1" applyAlignment="1">
      <alignment vertical="center"/>
    </xf>
    <xf numFmtId="0" fontId="24" fillId="0" borderId="0" xfId="0" quotePrefix="1" applyFont="1" applyAlignment="1">
      <alignment horizontal="center" vertical="center"/>
    </xf>
    <xf numFmtId="41" fontId="24" fillId="2" borderId="0" xfId="0" quotePrefix="1" applyNumberFormat="1" applyFont="1" applyFill="1" applyAlignment="1">
      <alignment horizontal="center" vertical="center"/>
    </xf>
    <xf numFmtId="41" fontId="4" fillId="0" borderId="0" xfId="0" applyNumberFormat="1" applyFont="1" applyAlignment="1">
      <alignment horizontal="right" vertical="center"/>
    </xf>
    <xf numFmtId="0" fontId="40" fillId="0" borderId="0" xfId="0" applyFont="1" applyAlignment="1">
      <alignment horizontal="center" vertical="center"/>
    </xf>
    <xf numFmtId="0" fontId="40" fillId="0" borderId="0" xfId="0" applyFont="1" applyAlignment="1">
      <alignment horizontal="left" vertical="center"/>
    </xf>
    <xf numFmtId="0" fontId="24" fillId="2" borderId="0" xfId="0" applyFont="1" applyFill="1" applyAlignment="1">
      <alignment vertical="center"/>
    </xf>
    <xf numFmtId="0" fontId="24" fillId="0" borderId="0" xfId="0" applyFont="1" applyAlignment="1">
      <alignment horizontal="center" vertical="center" wrapText="1"/>
    </xf>
    <xf numFmtId="0" fontId="59" fillId="0" borderId="0" xfId="0" applyFont="1" applyAlignment="1">
      <alignment vertical="center"/>
    </xf>
    <xf numFmtId="0" fontId="60" fillId="0" borderId="0" xfId="0" applyFont="1" applyAlignment="1">
      <alignment horizontal="center" vertical="center"/>
    </xf>
    <xf numFmtId="0" fontId="59" fillId="0" borderId="0" xfId="0" applyFont="1" applyAlignment="1">
      <alignment horizontal="center" vertical="center"/>
    </xf>
    <xf numFmtId="0" fontId="60" fillId="0" borderId="0" xfId="0" quotePrefix="1" applyFont="1" applyAlignment="1">
      <alignment horizontal="center" vertical="center"/>
    </xf>
    <xf numFmtId="0" fontId="57" fillId="0" borderId="0" xfId="0" applyFont="1" applyAlignment="1">
      <alignment vertical="center"/>
    </xf>
    <xf numFmtId="0" fontId="57" fillId="0" borderId="0" xfId="0" applyFont="1" applyAlignment="1">
      <alignment horizontal="center" vertical="center" wrapText="1"/>
    </xf>
    <xf numFmtId="0" fontId="61" fillId="2" borderId="0" xfId="0" applyFont="1" applyFill="1" applyAlignment="1">
      <alignment horizontal="center" vertical="center" wrapText="1"/>
    </xf>
    <xf numFmtId="0" fontId="58" fillId="0" borderId="0" xfId="0" applyFont="1" applyAlignment="1">
      <alignment horizontal="center" vertical="center"/>
    </xf>
    <xf numFmtId="0" fontId="40" fillId="0" borderId="0" xfId="0" applyFont="1" applyAlignment="1">
      <alignment vertical="center"/>
    </xf>
    <xf numFmtId="0" fontId="40" fillId="0" borderId="0" xfId="0" applyFont="1" applyAlignment="1">
      <alignment horizontal="centerContinuous" vertical="center"/>
    </xf>
    <xf numFmtId="0" fontId="56" fillId="0" borderId="0" xfId="0" applyFont="1" applyAlignment="1">
      <alignment horizontal="centerContinuous" vertical="center"/>
    </xf>
    <xf numFmtId="0" fontId="56" fillId="0" borderId="0" xfId="0" applyFont="1" applyAlignment="1">
      <alignment vertical="center"/>
    </xf>
    <xf numFmtId="0" fontId="29" fillId="0" borderId="0" xfId="0" applyFont="1" applyAlignment="1">
      <alignment horizontal="left" vertical="center"/>
    </xf>
    <xf numFmtId="0" fontId="42" fillId="0" borderId="0" xfId="0" applyFont="1" applyAlignment="1">
      <alignment horizontal="left" vertical="center"/>
    </xf>
    <xf numFmtId="0" fontId="31" fillId="0" borderId="0" xfId="0" applyFont="1" applyAlignment="1">
      <alignment horizontal="left" vertical="center"/>
    </xf>
    <xf numFmtId="0" fontId="9" fillId="0" borderId="0" xfId="0" applyFont="1" applyAlignment="1">
      <alignment horizontal="left" vertical="center"/>
    </xf>
    <xf numFmtId="0" fontId="29" fillId="0" borderId="0" xfId="0" applyFont="1" applyAlignment="1">
      <alignment horizontal="left" textRotation="180"/>
    </xf>
    <xf numFmtId="14" fontId="8" fillId="0" borderId="0" xfId="0" applyNumberFormat="1" applyFont="1" applyAlignment="1">
      <alignment vertical="center"/>
    </xf>
    <xf numFmtId="0" fontId="2" fillId="2" borderId="0" xfId="0" applyFont="1" applyFill="1" applyAlignment="1">
      <alignment horizontal="center" vertical="center" wrapText="1"/>
    </xf>
    <xf numFmtId="0" fontId="3" fillId="2" borderId="0" xfId="0" applyFont="1" applyFill="1"/>
    <xf numFmtId="0" fontId="2" fillId="0" borderId="0" xfId="0" applyFont="1"/>
    <xf numFmtId="0" fontId="3" fillId="2" borderId="0" xfId="0" quotePrefix="1" applyFont="1" applyFill="1" applyAlignment="1">
      <alignment horizontal="center" vertical="center" wrapText="1"/>
    </xf>
    <xf numFmtId="0" fontId="0" fillId="2" borderId="0" xfId="0" applyFill="1"/>
    <xf numFmtId="0" fontId="31" fillId="0" borderId="0" xfId="0" applyFont="1"/>
    <xf numFmtId="0" fontId="31" fillId="0" borderId="0" xfId="0" applyFont="1" applyAlignment="1">
      <alignment horizontal="center"/>
    </xf>
    <xf numFmtId="0" fontId="29" fillId="2" borderId="0" xfId="0" applyFont="1" applyFill="1" applyAlignment="1">
      <alignment vertical="center" wrapText="1" shrinkToFit="1"/>
    </xf>
    <xf numFmtId="0" fontId="24" fillId="2" borderId="0" xfId="0" applyFont="1" applyFill="1" applyAlignment="1">
      <alignment vertical="center" wrapText="1" shrinkToFit="1"/>
    </xf>
    <xf numFmtId="0" fontId="19" fillId="0" borderId="0" xfId="0" applyFont="1"/>
    <xf numFmtId="0" fontId="19" fillId="2" borderId="0" xfId="0" applyFont="1" applyFill="1" applyAlignment="1">
      <alignment vertical="center"/>
    </xf>
    <xf numFmtId="0" fontId="2" fillId="2" borderId="0" xfId="0" applyFont="1" applyFill="1"/>
    <xf numFmtId="0" fontId="15" fillId="2" borderId="0" xfId="0" applyFont="1" applyFill="1" applyAlignment="1">
      <alignment vertical="center" wrapText="1"/>
    </xf>
    <xf numFmtId="0" fontId="29" fillId="2" borderId="0" xfId="0" applyFont="1" applyFill="1" applyAlignment="1">
      <alignment wrapText="1" shrinkToFit="1"/>
    </xf>
    <xf numFmtId="0" fontId="52" fillId="0" borderId="0" xfId="0" applyFont="1"/>
    <xf numFmtId="0" fontId="52" fillId="0" borderId="0" xfId="0" applyFont="1" applyAlignment="1">
      <alignment horizontal="right" vertical="center"/>
    </xf>
    <xf numFmtId="0" fontId="2" fillId="0" borderId="0" xfId="0" applyFont="1" applyAlignment="1">
      <alignment horizontal="center" vertical="center"/>
    </xf>
    <xf numFmtId="0" fontId="40" fillId="0" borderId="0" xfId="0" applyFont="1" applyAlignment="1">
      <alignment horizontal="right" vertical="center"/>
    </xf>
    <xf numFmtId="1" fontId="29" fillId="0" borderId="0" xfId="0" applyNumberFormat="1" applyFont="1" applyAlignment="1">
      <alignment horizontal="right"/>
    </xf>
    <xf numFmtId="0" fontId="29" fillId="0" borderId="0" xfId="0" applyFont="1" applyAlignment="1">
      <alignment horizontal="center" vertical="center"/>
    </xf>
    <xf numFmtId="0" fontId="64" fillId="0" borderId="0" xfId="0" applyFont="1" applyAlignment="1">
      <alignment vertical="center"/>
    </xf>
    <xf numFmtId="0" fontId="64" fillId="2" borderId="0" xfId="0" applyFont="1" applyFill="1" applyAlignment="1">
      <alignment vertical="center"/>
    </xf>
    <xf numFmtId="0" fontId="64" fillId="2" borderId="0" xfId="0" applyFont="1" applyFill="1" applyAlignment="1">
      <alignment horizontal="center" vertical="center"/>
    </xf>
    <xf numFmtId="0" fontId="15" fillId="0" borderId="0" xfId="0" applyFont="1" applyAlignment="1">
      <alignment horizontal="center" vertical="center" wrapText="1"/>
    </xf>
    <xf numFmtId="0" fontId="65" fillId="0" borderId="0" xfId="0" applyFont="1" applyAlignment="1">
      <alignment vertical="center"/>
    </xf>
    <xf numFmtId="0" fontId="66" fillId="0" borderId="0" xfId="0" applyFont="1" applyAlignment="1">
      <alignment horizontal="center" vertical="center"/>
    </xf>
    <xf numFmtId="0" fontId="67" fillId="0" borderId="0" xfId="0" applyFont="1" applyAlignment="1">
      <alignment vertical="center"/>
    </xf>
    <xf numFmtId="41" fontId="68" fillId="0" borderId="0" xfId="0" applyNumberFormat="1" applyFont="1" applyAlignment="1">
      <alignment horizontal="right" vertical="center"/>
    </xf>
    <xf numFmtId="0" fontId="65" fillId="0" borderId="0" xfId="0" applyFont="1" applyAlignment="1">
      <alignment horizontal="center" vertical="center"/>
    </xf>
    <xf numFmtId="41" fontId="65" fillId="0" borderId="0" xfId="0" applyNumberFormat="1" applyFont="1" applyAlignment="1">
      <alignment horizontal="center" vertical="center"/>
    </xf>
    <xf numFmtId="0" fontId="28" fillId="0" borderId="0" xfId="0" applyFont="1" applyAlignment="1">
      <alignment horizontal="center" vertical="center"/>
    </xf>
    <xf numFmtId="41" fontId="5" fillId="0" borderId="0" xfId="0" applyNumberFormat="1" applyFont="1" applyAlignment="1">
      <alignment vertical="center"/>
    </xf>
    <xf numFmtId="0" fontId="64" fillId="0" borderId="0" xfId="0" applyFont="1" applyAlignment="1">
      <alignment horizontal="left" vertical="center"/>
    </xf>
    <xf numFmtId="0" fontId="69" fillId="0" borderId="0" xfId="0" applyFont="1" applyAlignment="1">
      <alignment horizontal="left" vertical="center"/>
    </xf>
    <xf numFmtId="0" fontId="69" fillId="0" borderId="0" xfId="0" applyFont="1" applyAlignment="1">
      <alignment vertical="center"/>
    </xf>
    <xf numFmtId="0" fontId="70" fillId="0" borderId="0" xfId="0" applyFont="1" applyAlignment="1">
      <alignment vertical="center"/>
    </xf>
    <xf numFmtId="0" fontId="71" fillId="0" borderId="0" xfId="0" applyFont="1" applyAlignment="1">
      <alignment vertical="center"/>
    </xf>
    <xf numFmtId="41" fontId="73" fillId="0" borderId="0" xfId="0" applyNumberFormat="1" applyFont="1" applyAlignment="1">
      <alignment horizontal="right" vertical="center"/>
    </xf>
    <xf numFmtId="0" fontId="63" fillId="0" borderId="0" xfId="0" applyFont="1" applyAlignment="1">
      <alignment vertical="center"/>
    </xf>
    <xf numFmtId="41" fontId="74" fillId="0" borderId="0" xfId="0" applyNumberFormat="1" applyFont="1" applyAlignment="1">
      <alignment vertical="center"/>
    </xf>
    <xf numFmtId="0" fontId="72" fillId="0" borderId="0" xfId="0" applyFont="1" applyAlignment="1">
      <alignment vertical="center"/>
    </xf>
    <xf numFmtId="0" fontId="70" fillId="2" borderId="0" xfId="0" applyFont="1" applyFill="1" applyAlignment="1">
      <alignment horizontal="centerContinuous" vertical="center"/>
    </xf>
    <xf numFmtId="0" fontId="70" fillId="2" borderId="0" xfId="0" applyFont="1" applyFill="1" applyAlignment="1">
      <alignment vertical="center"/>
    </xf>
    <xf numFmtId="0" fontId="70" fillId="2" borderId="0" xfId="0" applyFont="1" applyFill="1" applyAlignment="1">
      <alignment vertical="center" wrapText="1"/>
    </xf>
    <xf numFmtId="0" fontId="64" fillId="0" borderId="0" xfId="0" applyFont="1" applyAlignment="1">
      <alignment horizontal="center" vertical="center"/>
    </xf>
    <xf numFmtId="0" fontId="68" fillId="2" borderId="0" xfId="0" applyFont="1" applyFill="1" applyAlignment="1">
      <alignment horizontal="centerContinuous" vertical="center"/>
    </xf>
    <xf numFmtId="0" fontId="69" fillId="2" borderId="0" xfId="0" applyFont="1" applyFill="1" applyAlignment="1">
      <alignment vertical="center"/>
    </xf>
    <xf numFmtId="0" fontId="75" fillId="2" borderId="0" xfId="0" applyFont="1" applyFill="1" applyAlignment="1">
      <alignment horizontal="left" vertical="center" indent="1"/>
    </xf>
    <xf numFmtId="0" fontId="75" fillId="2" borderId="0" xfId="0" applyFont="1" applyFill="1" applyAlignment="1">
      <alignment vertical="center"/>
    </xf>
    <xf numFmtId="0" fontId="70" fillId="2" borderId="0" xfId="0" applyFont="1" applyFill="1" applyAlignment="1">
      <alignment horizontal="left" vertical="center" indent="1"/>
    </xf>
    <xf numFmtId="0" fontId="76" fillId="0" borderId="0" xfId="0" applyFont="1"/>
    <xf numFmtId="0" fontId="74" fillId="2" borderId="0" xfId="0" applyFont="1" applyFill="1" applyAlignment="1">
      <alignment vertical="center" wrapText="1" shrinkToFit="1"/>
    </xf>
    <xf numFmtId="0" fontId="77" fillId="0" borderId="0" xfId="0" applyFont="1" applyAlignment="1">
      <alignment horizontal="center"/>
    </xf>
    <xf numFmtId="0" fontId="76" fillId="0" borderId="0" xfId="0" applyFont="1" applyAlignment="1">
      <alignment horizontal="center"/>
    </xf>
    <xf numFmtId="0" fontId="76" fillId="0" borderId="0" xfId="0" applyFont="1" applyAlignment="1">
      <alignment horizontal="center" wrapText="1"/>
    </xf>
    <xf numFmtId="0" fontId="64" fillId="0" borderId="0" xfId="0" applyFont="1"/>
    <xf numFmtId="0" fontId="64" fillId="2" borderId="0" xfId="0" applyFont="1" applyFill="1"/>
    <xf numFmtId="170" fontId="64" fillId="0" borderId="0" xfId="0" applyNumberFormat="1" applyFont="1"/>
    <xf numFmtId="0" fontId="64" fillId="0" borderId="0" xfId="0" applyFont="1" applyAlignment="1">
      <alignment wrapText="1"/>
    </xf>
    <xf numFmtId="0" fontId="70" fillId="0" borderId="0" xfId="0" applyFont="1" applyAlignment="1">
      <alignment horizontal="left" indent="2"/>
    </xf>
    <xf numFmtId="0" fontId="70" fillId="0" borderId="0" xfId="0" applyFont="1" applyAlignment="1">
      <alignment horizontal="center" vertical="center" wrapText="1"/>
    </xf>
    <xf numFmtId="0" fontId="64" fillId="0" borderId="0" xfId="0" applyFont="1" applyAlignment="1">
      <alignment horizontal="left" indent="3"/>
    </xf>
    <xf numFmtId="0" fontId="64" fillId="2" borderId="0" xfId="0" applyFont="1" applyFill="1" applyAlignment="1">
      <alignment horizontal="center" vertical="center" wrapText="1"/>
    </xf>
    <xf numFmtId="0" fontId="69" fillId="2" borderId="0" xfId="0" quotePrefix="1" applyFont="1" applyFill="1" applyAlignment="1">
      <alignment horizontal="right" vertical="center" wrapText="1"/>
    </xf>
    <xf numFmtId="0" fontId="70" fillId="2" borderId="0" xfId="0" applyFont="1" applyFill="1"/>
    <xf numFmtId="0" fontId="70" fillId="2" borderId="0" xfId="0" applyFont="1" applyFill="1" applyAlignment="1">
      <alignment horizontal="center" vertical="center" wrapText="1"/>
    </xf>
    <xf numFmtId="0" fontId="70" fillId="0" borderId="0" xfId="0" applyFont="1" applyAlignment="1">
      <alignment wrapText="1"/>
    </xf>
    <xf numFmtId="0" fontId="70" fillId="0" borderId="0" xfId="0" applyFont="1" applyAlignment="1">
      <alignment horizontal="left" indent="3"/>
    </xf>
    <xf numFmtId="0" fontId="70" fillId="0" borderId="0" xfId="0" applyFont="1"/>
    <xf numFmtId="0" fontId="71" fillId="2" borderId="0" xfId="0" applyFont="1" applyFill="1" applyAlignment="1">
      <alignment vertical="center" wrapText="1"/>
    </xf>
    <xf numFmtId="0" fontId="74" fillId="2" borderId="0" xfId="0" applyFont="1" applyFill="1" applyAlignment="1">
      <alignment wrapText="1" shrinkToFit="1"/>
    </xf>
    <xf numFmtId="0" fontId="68" fillId="0" borderId="0" xfId="0" applyFont="1" applyAlignment="1">
      <alignment horizontal="center" vertical="center" wrapText="1"/>
    </xf>
    <xf numFmtId="0" fontId="78" fillId="0" borderId="0" xfId="0" applyFont="1" applyAlignment="1">
      <alignment vertical="center"/>
    </xf>
    <xf numFmtId="0" fontId="78" fillId="0" borderId="0" xfId="0" applyFont="1" applyAlignment="1">
      <alignment horizontal="center" vertical="center"/>
    </xf>
    <xf numFmtId="0" fontId="78" fillId="0" borderId="0" xfId="0" applyFont="1" applyAlignment="1">
      <alignment horizontal="center" vertical="center" wrapText="1"/>
    </xf>
    <xf numFmtId="0" fontId="79" fillId="0" borderId="0" xfId="0" applyFont="1" applyAlignment="1">
      <alignment horizontal="centerContinuous" vertical="center"/>
    </xf>
    <xf numFmtId="0" fontId="80" fillId="0" borderId="0" xfId="0" applyFont="1" applyAlignment="1">
      <alignment vertical="center"/>
    </xf>
    <xf numFmtId="0" fontId="80" fillId="0" borderId="0" xfId="0" applyFont="1" applyAlignment="1">
      <alignment horizontal="center" vertical="center"/>
    </xf>
    <xf numFmtId="0" fontId="81" fillId="0" borderId="0" xfId="0" applyFont="1" applyAlignment="1">
      <alignment vertical="center"/>
    </xf>
    <xf numFmtId="41" fontId="82" fillId="0" borderId="0" xfId="0" applyNumberFormat="1" applyFont="1" applyAlignment="1">
      <alignment vertical="center"/>
    </xf>
    <xf numFmtId="0" fontId="82" fillId="0" borderId="0" xfId="0" applyFont="1" applyAlignment="1">
      <alignment vertical="center"/>
    </xf>
    <xf numFmtId="0" fontId="23" fillId="0" borderId="0" xfId="0" applyFont="1"/>
    <xf numFmtId="1" fontId="68" fillId="0" borderId="0" xfId="0" applyNumberFormat="1" applyFont="1" applyAlignment="1">
      <alignment horizontal="center" vertical="center"/>
    </xf>
    <xf numFmtId="0" fontId="72" fillId="2" borderId="0" xfId="0" applyFont="1" applyFill="1" applyAlignment="1">
      <alignment vertical="center"/>
    </xf>
    <xf numFmtId="0" fontId="63" fillId="2" borderId="0" xfId="0" applyFont="1" applyFill="1" applyAlignment="1">
      <alignment vertical="center"/>
    </xf>
    <xf numFmtId="0" fontId="0" fillId="2" borderId="0" xfId="0" applyFill="1" applyAlignment="1">
      <alignment vertical="center"/>
    </xf>
    <xf numFmtId="0" fontId="4" fillId="2" borderId="0" xfId="0" applyFont="1" applyFill="1" applyAlignment="1">
      <alignment horizontal="left" vertical="center" indent="2"/>
    </xf>
    <xf numFmtId="0" fontId="21" fillId="2" borderId="0" xfId="0" applyFont="1" applyFill="1" applyAlignment="1">
      <alignment horizontal="center" vertical="center"/>
    </xf>
    <xf numFmtId="0" fontId="68" fillId="2" borderId="0" xfId="0" applyFont="1" applyFill="1" applyAlignment="1">
      <alignment horizontal="left" vertical="center" wrapText="1"/>
    </xf>
    <xf numFmtId="0" fontId="68" fillId="0" borderId="0" xfId="0" applyFont="1" applyAlignment="1">
      <alignment vertical="center" wrapText="1"/>
    </xf>
    <xf numFmtId="0" fontId="68" fillId="2" borderId="0" xfId="0" applyFont="1" applyFill="1" applyAlignment="1">
      <alignment horizontal="left" vertical="center" indent="2"/>
    </xf>
    <xf numFmtId="0" fontId="83" fillId="0" borderId="0" xfId="0" applyFont="1" applyAlignment="1">
      <alignment vertical="center"/>
    </xf>
    <xf numFmtId="0" fontId="84" fillId="0" borderId="0" xfId="0" applyFont="1" applyAlignment="1">
      <alignment vertical="center"/>
    </xf>
    <xf numFmtId="41" fontId="58" fillId="0" borderId="0" xfId="0" applyNumberFormat="1" applyFont="1" applyAlignment="1">
      <alignment horizontal="center" vertical="center"/>
    </xf>
    <xf numFmtId="41" fontId="58" fillId="0" borderId="0" xfId="0" applyNumberFormat="1" applyFont="1" applyAlignment="1">
      <alignment horizontal="right" vertical="center"/>
    </xf>
    <xf numFmtId="0" fontId="85" fillId="0" borderId="0" xfId="0" applyFont="1" applyAlignment="1">
      <alignment vertical="center"/>
    </xf>
    <xf numFmtId="0" fontId="86" fillId="0" borderId="0" xfId="0" applyFont="1" applyAlignment="1">
      <alignment vertical="center"/>
    </xf>
    <xf numFmtId="0" fontId="88" fillId="0" borderId="0" xfId="0" applyFont="1" applyAlignment="1">
      <alignment vertical="center"/>
    </xf>
    <xf numFmtId="0" fontId="89" fillId="0" borderId="0" xfId="0" applyFont="1" applyAlignment="1">
      <alignment vertical="center"/>
    </xf>
    <xf numFmtId="0" fontId="88" fillId="0" borderId="0" xfId="0" applyFont="1" applyAlignment="1">
      <alignment horizontal="left" vertical="center" indent="1"/>
    </xf>
    <xf numFmtId="0" fontId="87" fillId="2" borderId="0" xfId="0" applyFont="1" applyFill="1" applyAlignment="1">
      <alignment horizontal="right" vertical="center"/>
    </xf>
    <xf numFmtId="0" fontId="83" fillId="0" borderId="0" xfId="0" applyFont="1" applyAlignment="1">
      <alignment horizontal="right" vertical="center"/>
    </xf>
    <xf numFmtId="0" fontId="2" fillId="2" borderId="0" xfId="0" quotePrefix="1" applyFont="1" applyFill="1" applyAlignment="1">
      <alignment horizontal="center" vertical="center" wrapText="1"/>
    </xf>
    <xf numFmtId="0" fontId="23" fillId="0" borderId="0" xfId="0" applyFont="1" applyAlignment="1">
      <alignment horizontal="left" vertical="center" wrapText="1"/>
    </xf>
    <xf numFmtId="0" fontId="13" fillId="0" borderId="0" xfId="0" applyFont="1" applyAlignment="1">
      <alignment horizontal="center" vertical="center"/>
    </xf>
    <xf numFmtId="0" fontId="7" fillId="0" borderId="0" xfId="0" applyFont="1" applyAlignment="1">
      <alignment horizontal="left" vertical="center"/>
    </xf>
    <xf numFmtId="14" fontId="36" fillId="0" borderId="0" xfId="0" applyNumberFormat="1" applyFont="1" applyAlignment="1">
      <alignment vertical="center"/>
    </xf>
    <xf numFmtId="43" fontId="10" fillId="0" borderId="0" xfId="3" applyFont="1" applyAlignment="1">
      <alignment horizontal="right" vertical="center" wrapText="1"/>
    </xf>
    <xf numFmtId="43" fontId="10" fillId="0" borderId="0" xfId="3" applyFont="1" applyAlignment="1">
      <alignment horizontal="right" vertical="center"/>
    </xf>
    <xf numFmtId="43" fontId="10" fillId="0" borderId="0" xfId="3" applyFont="1" applyAlignment="1">
      <alignment horizontal="center" vertical="center"/>
    </xf>
    <xf numFmtId="43" fontId="8" fillId="0" borderId="0" xfId="3" applyFont="1" applyAlignment="1">
      <alignment horizontal="right" vertical="center" wrapText="1"/>
    </xf>
    <xf numFmtId="43" fontId="8" fillId="0" borderId="0" xfId="3" applyFont="1" applyAlignment="1">
      <alignment horizontal="right" vertical="center"/>
    </xf>
    <xf numFmtId="43" fontId="8" fillId="0" borderId="0" xfId="3" applyFont="1" applyAlignment="1">
      <alignment horizontal="center" vertical="center"/>
    </xf>
    <xf numFmtId="43" fontId="3" fillId="0" borderId="0" xfId="3" quotePrefix="1" applyFont="1" applyAlignment="1">
      <alignment horizontal="right" vertical="center" wrapText="1"/>
    </xf>
    <xf numFmtId="43" fontId="10" fillId="0" borderId="0" xfId="3" quotePrefix="1" applyFont="1" applyAlignment="1">
      <alignment horizontal="right" vertical="center" wrapText="1"/>
    </xf>
    <xf numFmtId="43" fontId="10" fillId="0" borderId="0" xfId="3" quotePrefix="1" applyFont="1" applyAlignment="1">
      <alignment horizontal="right" vertical="center"/>
    </xf>
    <xf numFmtId="43" fontId="10" fillId="0" borderId="0" xfId="3" quotePrefix="1" applyFont="1" applyAlignment="1">
      <alignment horizontal="center" vertical="center"/>
    </xf>
    <xf numFmtId="43" fontId="54" fillId="0" borderId="0" xfId="3" applyFont="1" applyAlignment="1">
      <alignment horizontal="right" vertical="center" wrapText="1"/>
    </xf>
    <xf numFmtId="43" fontId="10" fillId="0" borderId="0" xfId="3" applyFont="1" applyAlignment="1">
      <alignment horizontal="right" wrapText="1"/>
    </xf>
    <xf numFmtId="43" fontId="7" fillId="0" borderId="0" xfId="3" applyFont="1" applyAlignment="1">
      <alignment horizontal="right" vertical="center" wrapText="1"/>
    </xf>
    <xf numFmtId="43" fontId="36" fillId="0" borderId="0" xfId="3" applyFont="1" applyAlignment="1">
      <alignment horizontal="right" vertical="center" wrapText="1"/>
    </xf>
    <xf numFmtId="43" fontId="3" fillId="0" borderId="0" xfId="3" applyFont="1" applyAlignment="1">
      <alignment horizontal="right" vertical="center" wrapText="1"/>
    </xf>
    <xf numFmtId="43" fontId="3" fillId="0" borderId="0" xfId="3" applyFont="1" applyAlignment="1">
      <alignment horizontal="center" vertical="center"/>
    </xf>
    <xf numFmtId="43" fontId="3" fillId="0" borderId="0" xfId="3" applyFont="1" applyAlignment="1">
      <alignment horizontal="right" vertical="center"/>
    </xf>
    <xf numFmtId="43" fontId="39" fillId="0" borderId="0" xfId="3" applyFont="1" applyAlignment="1">
      <alignment horizontal="right" vertical="center" wrapText="1"/>
    </xf>
    <xf numFmtId="0" fontId="3" fillId="0" borderId="0" xfId="0" applyFont="1" applyAlignment="1">
      <alignment horizontal="left" vertical="center"/>
    </xf>
    <xf numFmtId="0" fontId="2" fillId="2" borderId="0" xfId="0" applyFont="1" applyFill="1" applyAlignment="1">
      <alignment horizontal="center" vertical="center"/>
    </xf>
    <xf numFmtId="0" fontId="29" fillId="2" borderId="0" xfId="0" applyFont="1" applyFill="1" applyAlignment="1">
      <alignment vertical="center"/>
    </xf>
    <xf numFmtId="0" fontId="2" fillId="2" borderId="0" xfId="0" applyFont="1" applyFill="1" applyAlignment="1">
      <alignment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73" fillId="0" borderId="0" xfId="0" applyFont="1" applyAlignment="1">
      <alignment vertical="center"/>
    </xf>
    <xf numFmtId="0" fontId="90" fillId="0" borderId="0" xfId="0" applyFont="1" applyAlignment="1">
      <alignment vertical="center"/>
    </xf>
    <xf numFmtId="0" fontId="90" fillId="2" borderId="0" xfId="0" applyFont="1" applyFill="1" applyAlignment="1">
      <alignment vertical="center"/>
    </xf>
    <xf numFmtId="0" fontId="29" fillId="0" borderId="0" xfId="0" applyFont="1" applyAlignment="1">
      <alignment horizontal="left" vertical="center" wrapText="1"/>
    </xf>
    <xf numFmtId="0" fontId="39" fillId="0" borderId="0" xfId="0" applyFont="1" applyAlignment="1">
      <alignment vertical="center"/>
    </xf>
    <xf numFmtId="14" fontId="13" fillId="0" borderId="0" xfId="0" applyNumberFormat="1" applyFont="1" applyAlignment="1">
      <alignment vertical="center"/>
    </xf>
    <xf numFmtId="0" fontId="31" fillId="0" borderId="0" xfId="0" applyFont="1" applyAlignment="1">
      <alignment horizontal="center" vertical="center" wrapText="1"/>
    </xf>
    <xf numFmtId="14" fontId="29" fillId="0" borderId="0" xfId="0" applyNumberFormat="1" applyFont="1" applyAlignment="1">
      <alignment vertical="center"/>
    </xf>
    <xf numFmtId="167" fontId="29" fillId="0" borderId="0" xfId="0" applyNumberFormat="1" applyFont="1" applyAlignment="1">
      <alignment vertical="center"/>
    </xf>
    <xf numFmtId="167" fontId="29" fillId="0" borderId="0" xfId="0" applyNumberFormat="1" applyFont="1" applyAlignment="1">
      <alignment horizontal="center" vertical="center" wrapText="1"/>
    </xf>
    <xf numFmtId="14" fontId="15" fillId="0" borderId="0" xfId="0" applyNumberFormat="1" applyFont="1" applyAlignment="1">
      <alignment horizontal="centerContinuous" vertical="center"/>
    </xf>
    <xf numFmtId="167" fontId="15" fillId="0" borderId="0" xfId="0" applyNumberFormat="1" applyFont="1" applyAlignment="1">
      <alignment horizontal="centerContinuous" vertical="center"/>
    </xf>
    <xf numFmtId="167" fontId="15" fillId="0" borderId="0" xfId="0" applyNumberFormat="1" applyFont="1" applyAlignment="1">
      <alignment horizontal="center" vertical="center" wrapText="1"/>
    </xf>
    <xf numFmtId="14" fontId="5" fillId="0" borderId="0" xfId="0" applyNumberFormat="1" applyFont="1" applyAlignment="1">
      <alignment vertical="center"/>
    </xf>
    <xf numFmtId="167" fontId="37" fillId="0" borderId="0" xfId="0" quotePrefix="1" applyNumberFormat="1" applyFont="1" applyAlignment="1">
      <alignment horizontal="right" vertical="center"/>
    </xf>
    <xf numFmtId="167" fontId="37" fillId="0" borderId="0" xfId="0" quotePrefix="1" applyNumberFormat="1" applyFont="1" applyAlignment="1">
      <alignment horizontal="center" vertical="center" wrapText="1"/>
    </xf>
    <xf numFmtId="167" fontId="37" fillId="0" borderId="0" xfId="0" quotePrefix="1" applyNumberFormat="1" applyFont="1" applyAlignment="1">
      <alignment horizontal="right" vertical="center" wrapText="1"/>
    </xf>
    <xf numFmtId="167" fontId="23" fillId="0" borderId="0" xfId="0" quotePrefix="1" applyNumberFormat="1" applyFont="1" applyAlignment="1">
      <alignment horizontal="right" vertical="center"/>
    </xf>
    <xf numFmtId="167" fontId="19" fillId="0" borderId="0" xfId="0" applyNumberFormat="1" applyFont="1" applyAlignment="1">
      <alignment horizontal="centerContinuous" vertical="center"/>
    </xf>
    <xf numFmtId="167" fontId="7" fillId="0" borderId="0" xfId="0" applyNumberFormat="1" applyFont="1" applyAlignment="1">
      <alignment horizontal="centerContinuous" vertical="center"/>
    </xf>
    <xf numFmtId="167" fontId="36" fillId="0" borderId="0" xfId="0" applyNumberFormat="1" applyFont="1" applyAlignment="1">
      <alignment horizontal="center" vertical="center" wrapText="1"/>
    </xf>
    <xf numFmtId="167" fontId="36" fillId="0" borderId="0" xfId="0" applyNumberFormat="1" applyFont="1" applyAlignment="1">
      <alignment horizontal="centerContinuous" vertical="center"/>
    </xf>
    <xf numFmtId="4" fontId="36" fillId="0" borderId="0" xfId="0" applyNumberFormat="1" applyFont="1" applyAlignment="1">
      <alignment vertical="center" wrapText="1"/>
    </xf>
    <xf numFmtId="4" fontId="7" fillId="0" borderId="0" xfId="0" applyNumberFormat="1" applyFont="1" applyAlignment="1">
      <alignment vertical="center" wrapText="1"/>
    </xf>
    <xf numFmtId="167" fontId="7" fillId="0" borderId="0" xfId="0" applyNumberFormat="1" applyFont="1" applyAlignment="1">
      <alignment horizontal="center" vertical="center"/>
    </xf>
    <xf numFmtId="167" fontId="7" fillId="0" borderId="0" xfId="0" applyNumberFormat="1" applyFont="1" applyAlignment="1">
      <alignment horizontal="center" vertical="center" wrapText="1"/>
    </xf>
    <xf numFmtId="14" fontId="3" fillId="0" borderId="0" xfId="0" applyNumberFormat="1" applyFont="1" applyAlignment="1">
      <alignment vertical="center" wrapText="1"/>
    </xf>
    <xf numFmtId="14" fontId="7" fillId="0" borderId="0" xfId="0" applyNumberFormat="1" applyFont="1" applyAlignment="1">
      <alignment vertical="center" wrapText="1"/>
    </xf>
    <xf numFmtId="4" fontId="3" fillId="0" borderId="0" xfId="0" applyNumberFormat="1" applyFont="1" applyAlignment="1">
      <alignment vertical="center" wrapText="1"/>
    </xf>
    <xf numFmtId="4" fontId="3" fillId="0" borderId="0" xfId="0" applyNumberFormat="1" applyFont="1" applyAlignment="1">
      <alignment horizontal="center" vertical="center" wrapText="1"/>
    </xf>
    <xf numFmtId="14" fontId="7" fillId="0" borderId="0" xfId="0" applyNumberFormat="1" applyFont="1" applyAlignment="1">
      <alignment horizontal="center" vertical="center" wrapText="1"/>
    </xf>
    <xf numFmtId="4" fontId="37" fillId="0" borderId="0" xfId="0" quotePrefix="1" applyNumberFormat="1" applyFont="1" applyAlignment="1">
      <alignment horizontal="center" vertical="center" wrapText="1"/>
    </xf>
    <xf numFmtId="4" fontId="37" fillId="0" borderId="0" xfId="0" quotePrefix="1" applyNumberFormat="1" applyFont="1" applyAlignment="1">
      <alignment horizontal="right" vertical="center" wrapText="1"/>
    </xf>
    <xf numFmtId="4" fontId="37" fillId="0" borderId="0" xfId="0" applyNumberFormat="1" applyFont="1" applyAlignment="1">
      <alignment horizontal="right" vertical="center" wrapText="1"/>
    </xf>
    <xf numFmtId="14" fontId="7" fillId="0" borderId="0" xfId="0" applyNumberFormat="1" applyFont="1" applyAlignment="1">
      <alignment horizontal="centerContinuous" vertical="center" wrapText="1"/>
    </xf>
    <xf numFmtId="4" fontId="7" fillId="0" borderId="0" xfId="0" applyNumberFormat="1" applyFont="1" applyAlignment="1">
      <alignment horizontal="centerContinuous" vertical="center" wrapText="1"/>
    </xf>
    <xf numFmtId="4" fontId="36" fillId="0" borderId="0" xfId="0" applyNumberFormat="1" applyFont="1" applyAlignment="1">
      <alignment horizontal="centerContinuous" vertical="center" wrapText="1"/>
    </xf>
    <xf numFmtId="4" fontId="36" fillId="0" borderId="0" xfId="0" applyNumberFormat="1" applyFont="1" applyAlignment="1">
      <alignment horizontal="centerContinuous" wrapText="1"/>
    </xf>
    <xf numFmtId="0" fontId="3" fillId="0" borderId="0" xfId="0" applyFont="1" applyAlignment="1">
      <alignment wrapText="1"/>
    </xf>
    <xf numFmtId="14" fontId="36" fillId="0" borderId="0" xfId="0" applyNumberFormat="1" applyFont="1" applyAlignment="1">
      <alignment vertical="center" wrapText="1"/>
    </xf>
    <xf numFmtId="4" fontId="7" fillId="0" borderId="0" xfId="0" applyNumberFormat="1" applyFont="1" applyAlignment="1">
      <alignment horizontal="center" vertical="center" wrapText="1"/>
    </xf>
    <xf numFmtId="41" fontId="23" fillId="0" borderId="0" xfId="0" quotePrefix="1" applyNumberFormat="1" applyFont="1" applyAlignment="1">
      <alignment horizontal="center" vertical="center"/>
    </xf>
    <xf numFmtId="0" fontId="15" fillId="0" borderId="0" xfId="0" applyFont="1" applyAlignment="1">
      <alignment horizontal="left" vertical="center" textRotation="180"/>
    </xf>
    <xf numFmtId="0" fontId="25" fillId="0" borderId="0" xfId="0" applyFont="1" applyAlignment="1">
      <alignment horizontal="left" vertical="center"/>
    </xf>
    <xf numFmtId="0" fontId="31" fillId="0" borderId="0" xfId="0" applyFont="1" applyAlignment="1">
      <alignment horizontal="center" vertical="center"/>
    </xf>
    <xf numFmtId="0" fontId="91" fillId="0" borderId="0" xfId="0" applyFont="1" applyAlignment="1">
      <alignment vertical="center"/>
    </xf>
    <xf numFmtId="0" fontId="92" fillId="0" borderId="0" xfId="0" applyFont="1" applyAlignment="1">
      <alignment vertical="center"/>
    </xf>
    <xf numFmtId="0" fontId="91" fillId="0" borderId="0" xfId="0" applyFont="1" applyAlignment="1">
      <alignment vertical="center" wrapText="1"/>
    </xf>
    <xf numFmtId="0" fontId="24" fillId="0" borderId="0" xfId="0" applyFont="1" applyAlignment="1">
      <alignment horizontal="left"/>
    </xf>
    <xf numFmtId="0" fontId="29" fillId="0" borderId="0" xfId="0" applyFont="1" applyAlignment="1">
      <alignment horizontal="left" vertical="center" indent="1"/>
    </xf>
    <xf numFmtId="0" fontId="15" fillId="3" borderId="5" xfId="0" applyFont="1" applyFill="1" applyBorder="1" applyAlignment="1">
      <alignment vertical="center"/>
    </xf>
    <xf numFmtId="0" fontId="23" fillId="3" borderId="3" xfId="0" applyFont="1" applyFill="1" applyBorder="1" applyAlignment="1">
      <alignment horizontal="left" vertical="center" wrapText="1" indent="1"/>
    </xf>
    <xf numFmtId="41" fontId="93" fillId="0" borderId="0" xfId="0" applyNumberFormat="1" applyFont="1" applyAlignment="1">
      <alignment horizontal="center" vertical="center"/>
    </xf>
    <xf numFmtId="0" fontId="94" fillId="0" borderId="0" xfId="0" applyFont="1" applyAlignment="1">
      <alignment horizontal="center" vertical="center"/>
    </xf>
    <xf numFmtId="0" fontId="8" fillId="0" borderId="0" xfId="0" applyFont="1" applyAlignment="1">
      <alignment horizontal="left" vertical="center" indent="1"/>
    </xf>
    <xf numFmtId="41" fontId="2" fillId="0" borderId="0" xfId="0" applyNumberFormat="1" applyFont="1" applyAlignment="1">
      <alignment vertical="center"/>
    </xf>
    <xf numFmtId="166" fontId="15" fillId="0" borderId="0" xfId="0" applyNumberFormat="1" applyFont="1" applyAlignment="1">
      <alignment horizontal="right" vertical="center"/>
    </xf>
    <xf numFmtId="41" fontId="95" fillId="2" borderId="0" xfId="0" quotePrefix="1" applyNumberFormat="1" applyFont="1" applyFill="1" applyAlignment="1">
      <alignment horizontal="center" vertical="center"/>
    </xf>
    <xf numFmtId="167" fontId="3" fillId="0" borderId="0" xfId="0" applyNumberFormat="1" applyFont="1" applyAlignment="1">
      <alignment vertical="center"/>
    </xf>
    <xf numFmtId="4" fontId="19" fillId="0" borderId="0" xfId="0" applyNumberFormat="1" applyFont="1" applyAlignment="1">
      <alignment horizontal="center" vertical="center" wrapText="1"/>
    </xf>
    <xf numFmtId="4" fontId="19" fillId="0" borderId="0" xfId="0" quotePrefix="1" applyNumberFormat="1" applyFont="1" applyAlignment="1">
      <alignment horizontal="center" vertical="center" wrapText="1"/>
    </xf>
    <xf numFmtId="4" fontId="36" fillId="0" borderId="0" xfId="0" applyNumberFormat="1" applyFont="1" applyAlignment="1">
      <alignment horizontal="center" vertical="center" wrapText="1"/>
    </xf>
    <xf numFmtId="39" fontId="5" fillId="0" borderId="0" xfId="0" applyNumberFormat="1" applyFont="1" applyAlignment="1">
      <alignment vertical="center"/>
    </xf>
    <xf numFmtId="43" fontId="2" fillId="0" borderId="0" xfId="3" applyFont="1" applyAlignment="1">
      <alignment horizontal="right" vertical="center"/>
    </xf>
    <xf numFmtId="43" fontId="39" fillId="0" borderId="0" xfId="3" applyFont="1" applyAlignment="1">
      <alignment horizontal="left" vertical="center" wrapText="1"/>
    </xf>
    <xf numFmtId="43" fontId="2" fillId="0" borderId="0" xfId="3" applyFont="1" applyAlignment="1">
      <alignment horizontal="right" vertical="center" wrapText="1"/>
    </xf>
    <xf numFmtId="39" fontId="23" fillId="0" borderId="0" xfId="0" applyNumberFormat="1" applyFont="1" applyAlignment="1">
      <alignment vertical="center"/>
    </xf>
    <xf numFmtId="4" fontId="2" fillId="0" borderId="0" xfId="0" applyNumberFormat="1" applyFont="1" applyAlignment="1">
      <alignment horizontal="center" vertical="center" wrapText="1"/>
    </xf>
    <xf numFmtId="4" fontId="19" fillId="0" borderId="0" xfId="0" applyNumberFormat="1" applyFont="1" applyAlignment="1">
      <alignment vertical="center" wrapText="1"/>
    </xf>
    <xf numFmtId="0" fontId="10" fillId="0" borderId="0" xfId="0" applyFont="1" applyAlignment="1">
      <alignment horizontal="left" vertical="center"/>
    </xf>
    <xf numFmtId="4" fontId="2" fillId="0" borderId="0" xfId="0" applyNumberFormat="1" applyFont="1" applyAlignment="1">
      <alignment horizontal="left" vertical="center" wrapText="1"/>
    </xf>
    <xf numFmtId="4" fontId="3" fillId="0" borderId="0" xfId="0" applyNumberFormat="1" applyFont="1" applyAlignment="1">
      <alignment vertical="top" wrapText="1"/>
    </xf>
    <xf numFmtId="43" fontId="8" fillId="0" borderId="0" xfId="3" applyFont="1" applyAlignment="1">
      <alignment vertical="center" wrapText="1"/>
    </xf>
    <xf numFmtId="0" fontId="96" fillId="0" borderId="0" xfId="0" applyFont="1" applyAlignment="1">
      <alignment horizontal="center" vertical="center" wrapText="1"/>
    </xf>
    <xf numFmtId="0" fontId="97" fillId="0" borderId="0" xfId="0" applyFont="1" applyAlignment="1">
      <alignment vertical="center"/>
    </xf>
    <xf numFmtId="0" fontId="96" fillId="0" borderId="0" xfId="0" applyFont="1" applyAlignment="1">
      <alignment horizontal="center" vertical="center"/>
    </xf>
    <xf numFmtId="0" fontId="96" fillId="0" borderId="0" xfId="0" applyFont="1" applyAlignment="1">
      <alignment vertical="center"/>
    </xf>
    <xf numFmtId="167" fontId="29" fillId="0" borderId="0" xfId="0" applyNumberFormat="1" applyFont="1" applyAlignment="1">
      <alignment horizontal="right" vertical="center" wrapText="1"/>
    </xf>
    <xf numFmtId="167" fontId="15" fillId="0" borderId="0" xfId="0" applyNumberFormat="1" applyFont="1" applyAlignment="1">
      <alignment horizontal="right" vertical="center" wrapText="1"/>
    </xf>
    <xf numFmtId="167" fontId="7" fillId="0" borderId="0" xfId="0" applyNumberFormat="1" applyFont="1" applyAlignment="1">
      <alignment horizontal="right" vertical="center" wrapText="1"/>
    </xf>
    <xf numFmtId="167" fontId="36" fillId="0" borderId="0" xfId="0" applyNumberFormat="1" applyFont="1" applyAlignment="1">
      <alignment horizontal="right" vertical="center" wrapText="1"/>
    </xf>
    <xf numFmtId="0" fontId="19" fillId="0" borderId="0" xfId="0" quotePrefix="1" applyFont="1" applyAlignment="1">
      <alignment horizontal="right" vertical="center" wrapText="1"/>
    </xf>
    <xf numFmtId="167" fontId="10" fillId="0" borderId="0" xfId="0" applyNumberFormat="1" applyFont="1" applyAlignment="1">
      <alignment horizontal="center" vertical="center"/>
    </xf>
    <xf numFmtId="167" fontId="8" fillId="0" borderId="0" xfId="0" applyNumberFormat="1" applyFont="1" applyAlignment="1">
      <alignment vertical="center"/>
    </xf>
    <xf numFmtId="167" fontId="54" fillId="0" borderId="0" xfId="0" applyNumberFormat="1" applyFont="1" applyAlignment="1">
      <alignment horizontal="center" vertical="center"/>
    </xf>
    <xf numFmtId="43" fontId="2" fillId="0" borderId="0" xfId="3" applyFont="1" applyAlignment="1">
      <alignment vertical="center" wrapText="1"/>
    </xf>
    <xf numFmtId="43" fontId="3" fillId="0" borderId="0" xfId="3" applyFont="1" applyAlignment="1">
      <alignment vertical="center" wrapText="1"/>
    </xf>
    <xf numFmtId="0" fontId="8" fillId="0" borderId="0" xfId="0" applyFont="1" applyAlignment="1">
      <alignment horizontal="left" vertical="center"/>
    </xf>
    <xf numFmtId="166" fontId="23" fillId="0" borderId="0" xfId="0" applyNumberFormat="1" applyFont="1" applyAlignment="1">
      <alignment horizontal="right" vertical="center"/>
    </xf>
    <xf numFmtId="166" fontId="23" fillId="0" borderId="0" xfId="0" applyNumberFormat="1" applyFont="1" applyAlignment="1">
      <alignment vertical="center"/>
    </xf>
    <xf numFmtId="0" fontId="4" fillId="0" borderId="0" xfId="0" applyFont="1" applyAlignment="1">
      <alignment horizontal="left" vertical="center"/>
    </xf>
    <xf numFmtId="0" fontId="5" fillId="0" borderId="0" xfId="0" applyFont="1"/>
    <xf numFmtId="0" fontId="4" fillId="0" borderId="0" xfId="0" applyFont="1" applyAlignment="1">
      <alignment horizontal="left"/>
    </xf>
    <xf numFmtId="0" fontId="62" fillId="0" borderId="0" xfId="0" applyFont="1" applyAlignment="1">
      <alignment vertical="center"/>
    </xf>
    <xf numFmtId="0" fontId="24" fillId="0" borderId="0" xfId="0" applyFont="1" applyAlignment="1">
      <alignment vertical="center" wrapText="1"/>
    </xf>
    <xf numFmtId="0" fontId="23" fillId="3" borderId="0" xfId="0" applyFont="1" applyFill="1" applyBorder="1" applyAlignment="1">
      <alignment horizontal="left" vertical="center" wrapText="1" indent="1"/>
    </xf>
    <xf numFmtId="41" fontId="23" fillId="0" borderId="0" xfId="0" applyNumberFormat="1" applyFont="1" applyBorder="1" applyAlignment="1">
      <alignment horizontal="right" vertical="center"/>
    </xf>
    <xf numFmtId="41" fontId="23" fillId="0" borderId="0" xfId="0" applyNumberFormat="1" applyFont="1" applyBorder="1" applyAlignment="1">
      <alignment vertical="center"/>
    </xf>
    <xf numFmtId="41" fontId="15" fillId="3" borderId="0" xfId="0" applyNumberFormat="1" applyFont="1" applyFill="1" applyBorder="1" applyAlignment="1">
      <alignment horizontal="right" vertical="center"/>
    </xf>
    <xf numFmtId="0" fontId="0" fillId="0" borderId="0" xfId="0" applyBorder="1" applyAlignment="1">
      <alignment vertical="center"/>
    </xf>
    <xf numFmtId="0" fontId="15" fillId="3" borderId="4" xfId="0" applyFont="1" applyFill="1" applyBorder="1" applyAlignment="1">
      <alignment vertical="center"/>
    </xf>
    <xf numFmtId="0" fontId="4" fillId="3" borderId="2" xfId="0" applyFont="1" applyFill="1" applyBorder="1" applyAlignment="1">
      <alignment horizontal="center" vertical="center"/>
    </xf>
    <xf numFmtId="0" fontId="29" fillId="0" borderId="0" xfId="0" applyFont="1" applyAlignment="1">
      <alignment horizontal="center" vertical="center"/>
    </xf>
    <xf numFmtId="0" fontId="29" fillId="0" borderId="0" xfId="0" applyFont="1" applyAlignment="1">
      <alignment horizontal="left" vertical="center"/>
    </xf>
    <xf numFmtId="0" fontId="15" fillId="0" borderId="0" xfId="0" applyFont="1" applyAlignment="1">
      <alignment horizontal="center" vertical="center"/>
    </xf>
    <xf numFmtId="0" fontId="15" fillId="0" borderId="0" xfId="0" applyFont="1" applyAlignment="1">
      <alignment horizontal="left" vertical="center"/>
    </xf>
    <xf numFmtId="0" fontId="15" fillId="0" borderId="0" xfId="0" applyFont="1" applyAlignment="1">
      <alignment horizontal="left" vertical="center" wrapText="1"/>
    </xf>
    <xf numFmtId="0" fontId="24" fillId="0" borderId="0" xfId="0" applyFont="1" applyAlignment="1">
      <alignment horizontal="left" vertical="center"/>
    </xf>
    <xf numFmtId="0" fontId="24" fillId="0" borderId="0" xfId="0" applyFont="1" applyAlignment="1">
      <alignment vertical="center"/>
    </xf>
    <xf numFmtId="0" fontId="7" fillId="0" borderId="0" xfId="0" applyFont="1" applyAlignment="1">
      <alignment horizontal="left" vertical="center" wrapText="1"/>
    </xf>
    <xf numFmtId="4" fontId="7" fillId="0" borderId="0" xfId="0" applyNumberFormat="1" applyFont="1" applyAlignment="1">
      <alignment horizontal="left" vertical="center" wrapText="1"/>
    </xf>
    <xf numFmtId="0" fontId="2" fillId="0" borderId="0" xfId="0" applyFont="1" applyAlignment="1">
      <alignment horizontal="left" vertical="center" wrapText="1"/>
    </xf>
    <xf numFmtId="14" fontId="7" fillId="0" borderId="0" xfId="0" applyNumberFormat="1" applyFont="1" applyAlignment="1">
      <alignment horizontal="center" vertical="center"/>
    </xf>
    <xf numFmtId="4" fontId="7" fillId="0" borderId="0" xfId="0" applyNumberFormat="1" applyFont="1" applyAlignment="1">
      <alignment horizontal="left" wrapText="1"/>
    </xf>
    <xf numFmtId="43" fontId="10" fillId="0" borderId="0" xfId="3" applyFont="1" applyAlignment="1">
      <alignment vertical="center" wrapText="1"/>
    </xf>
    <xf numFmtId="0" fontId="3" fillId="0" borderId="0" xfId="0" applyFont="1" applyAlignment="1">
      <alignment horizontal="left" vertical="center" wrapText="1"/>
    </xf>
    <xf numFmtId="167" fontId="10" fillId="0" borderId="0" xfId="0" applyNumberFormat="1" applyFont="1" applyAlignment="1">
      <alignment horizontal="left" vertical="center"/>
    </xf>
    <xf numFmtId="0" fontId="3" fillId="0" borderId="0" xfId="0" applyFont="1" applyAlignment="1">
      <alignment vertical="center" wrapText="1"/>
    </xf>
    <xf numFmtId="167" fontId="2" fillId="0" borderId="0" xfId="0" applyNumberFormat="1" applyFont="1" applyAlignment="1">
      <alignment horizontal="centerContinuous" vertical="center"/>
    </xf>
    <xf numFmtId="39" fontId="10" fillId="0" borderId="0" xfId="0" applyNumberFormat="1" applyFont="1" applyAlignment="1">
      <alignment horizontal="centerContinuous" vertical="center"/>
    </xf>
    <xf numFmtId="0" fontId="10" fillId="0" borderId="0" xfId="0" quotePrefix="1" applyFont="1" applyAlignment="1">
      <alignment horizontal="left" vertical="center"/>
    </xf>
    <xf numFmtId="39" fontId="10" fillId="0" borderId="0" xfId="0" applyNumberFormat="1" applyFont="1" applyAlignment="1">
      <alignment horizontal="center" vertical="center"/>
    </xf>
    <xf numFmtId="14" fontId="54" fillId="0" borderId="0" xfId="0" applyNumberFormat="1" applyFont="1" applyAlignment="1">
      <alignment vertical="center"/>
    </xf>
    <xf numFmtId="0" fontId="54" fillId="0" borderId="0" xfId="0" applyFont="1" applyAlignment="1">
      <alignment vertical="center"/>
    </xf>
    <xf numFmtId="39" fontId="8" fillId="0" borderId="0" xfId="0" applyNumberFormat="1" applyFont="1" applyAlignment="1">
      <alignment vertical="center"/>
    </xf>
    <xf numFmtId="39" fontId="10" fillId="0" borderId="0" xfId="0" applyNumberFormat="1" applyFont="1" applyAlignment="1">
      <alignment horizontal="left" vertical="center"/>
    </xf>
    <xf numFmtId="0" fontId="29" fillId="0" borderId="0" xfId="0" applyFont="1" applyAlignment="1">
      <alignment horizontal="center" vertical="center"/>
    </xf>
    <xf numFmtId="0" fontId="29" fillId="0" borderId="0" xfId="0" applyFont="1" applyAlignment="1">
      <alignment horizontal="center" vertical="center" wrapText="1"/>
    </xf>
    <xf numFmtId="0" fontId="29" fillId="2" borderId="0" xfId="0" applyFont="1" applyFill="1" applyAlignment="1">
      <alignment horizontal="center" vertical="center" wrapText="1"/>
    </xf>
    <xf numFmtId="0" fontId="31" fillId="2" borderId="0" xfId="0" applyFont="1" applyFill="1" applyAlignment="1">
      <alignment horizontal="center" vertical="center" wrapText="1"/>
    </xf>
    <xf numFmtId="166" fontId="23" fillId="0" borderId="0" xfId="0" applyNumberFormat="1" applyFont="1" applyBorder="1" applyAlignment="1">
      <alignment vertical="center"/>
    </xf>
    <xf numFmtId="166" fontId="23" fillId="0" borderId="0" xfId="0" applyNumberFormat="1" applyFont="1" applyBorder="1" applyAlignment="1">
      <alignment horizontal="right" vertical="center"/>
    </xf>
    <xf numFmtId="166" fontId="15" fillId="0" borderId="0" xfId="0" applyNumberFormat="1" applyFont="1" applyBorder="1" applyAlignment="1">
      <alignment horizontal="right" vertical="center"/>
    </xf>
    <xf numFmtId="166" fontId="15" fillId="0" borderId="0" xfId="0" applyNumberFormat="1" applyFont="1" applyBorder="1" applyAlignment="1">
      <alignment vertical="center"/>
    </xf>
    <xf numFmtId="0" fontId="15" fillId="0" borderId="0" xfId="0" applyFont="1" applyBorder="1" applyAlignment="1">
      <alignment vertical="center"/>
    </xf>
    <xf numFmtId="0" fontId="23" fillId="0" borderId="0" xfId="0" applyFont="1" applyBorder="1" applyAlignment="1">
      <alignment vertical="center"/>
    </xf>
    <xf numFmtId="166" fontId="27" fillId="0" borderId="0" xfId="0" applyNumberFormat="1" applyFont="1" applyBorder="1" applyAlignment="1">
      <alignment vertical="center"/>
    </xf>
    <xf numFmtId="166" fontId="28" fillId="0" borderId="0" xfId="0" applyNumberFormat="1" applyFont="1" applyBorder="1" applyAlignment="1">
      <alignment horizontal="right" vertical="center"/>
    </xf>
    <xf numFmtId="0" fontId="27" fillId="0" borderId="0" xfId="0" applyFont="1" applyBorder="1" applyAlignment="1">
      <alignment vertical="center"/>
    </xf>
    <xf numFmtId="166" fontId="27" fillId="0" borderId="0" xfId="0" applyNumberFormat="1" applyFont="1" applyBorder="1" applyAlignment="1">
      <alignment horizontal="right" vertical="center"/>
    </xf>
    <xf numFmtId="41" fontId="27" fillId="0" borderId="0" xfId="0" applyNumberFormat="1" applyFont="1" applyBorder="1" applyAlignment="1">
      <alignment vertical="center"/>
    </xf>
    <xf numFmtId="41" fontId="15" fillId="0" borderId="0" xfId="0" applyNumberFormat="1" applyFont="1" applyBorder="1" applyAlignment="1">
      <alignment vertical="center"/>
    </xf>
    <xf numFmtId="164" fontId="7" fillId="0" borderId="0" xfId="0" applyNumberFormat="1" applyFont="1" applyBorder="1" applyAlignment="1">
      <alignment vertical="center"/>
    </xf>
    <xf numFmtId="164" fontId="3" fillId="0" borderId="0" xfId="0" applyNumberFormat="1" applyFont="1" applyBorder="1" applyAlignment="1">
      <alignment vertical="center"/>
    </xf>
    <xf numFmtId="0" fontId="23" fillId="0" borderId="0" xfId="0" applyFont="1" applyBorder="1" applyAlignment="1">
      <alignment horizontal="right" vertical="center"/>
    </xf>
    <xf numFmtId="0" fontId="91" fillId="3" borderId="2" xfId="0" applyFont="1" applyFill="1" applyBorder="1" applyAlignment="1">
      <alignment horizontal="center" vertical="center"/>
    </xf>
    <xf numFmtId="0" fontId="91" fillId="3" borderId="2" xfId="0" applyFont="1" applyFill="1" applyBorder="1" applyAlignment="1">
      <alignment horizontal="center" vertical="center"/>
    </xf>
    <xf numFmtId="0" fontId="24" fillId="0" borderId="0" xfId="0" applyFont="1" applyAlignment="1">
      <alignment horizontal="left"/>
    </xf>
    <xf numFmtId="0" fontId="24" fillId="0" borderId="0" xfId="0" applyFont="1" applyAlignment="1">
      <alignment horizontal="left" indent="1"/>
    </xf>
    <xf numFmtId="0" fontId="24" fillId="0" borderId="0" xfId="0" applyFont="1" applyAlignment="1">
      <alignment horizontal="left" vertical="center"/>
    </xf>
    <xf numFmtId="0" fontId="24" fillId="0" borderId="0" xfId="0" applyFont="1" applyAlignment="1">
      <alignment vertical="center"/>
    </xf>
    <xf numFmtId="49" fontId="23" fillId="0" borderId="0" xfId="0" quotePrefix="1" applyNumberFormat="1" applyFont="1" applyAlignment="1">
      <alignment horizontal="right" vertical="center"/>
    </xf>
    <xf numFmtId="0" fontId="4" fillId="0" borderId="0" xfId="0" applyFont="1" applyAlignment="1">
      <alignment horizontal="left" vertical="center" textRotation="180"/>
    </xf>
    <xf numFmtId="49" fontId="4" fillId="0" borderId="0" xfId="0" applyNumberFormat="1" applyFont="1" applyAlignment="1">
      <alignment vertical="center" textRotation="180"/>
    </xf>
    <xf numFmtId="0" fontId="5" fillId="0" borderId="0" xfId="0" applyFont="1" applyBorder="1" applyAlignment="1">
      <alignment vertical="center" wrapText="1"/>
    </xf>
    <xf numFmtId="0" fontId="5" fillId="0" borderId="0" xfId="0" applyFont="1" applyBorder="1" applyAlignment="1">
      <alignment vertical="center"/>
    </xf>
    <xf numFmtId="0" fontId="10" fillId="0" borderId="0" xfId="0" applyFont="1" applyBorder="1" applyAlignment="1">
      <alignment vertical="center"/>
    </xf>
    <xf numFmtId="1" fontId="4" fillId="0" borderId="0" xfId="0" applyNumberFormat="1" applyFont="1" applyBorder="1" applyAlignment="1">
      <alignment horizontal="right" vertical="center"/>
    </xf>
    <xf numFmtId="0" fontId="29" fillId="0" borderId="0" xfId="0" applyFont="1" applyAlignment="1">
      <alignment horizontal="center" vertical="center"/>
    </xf>
    <xf numFmtId="0" fontId="24" fillId="0" borderId="0" xfId="0" applyFont="1" applyAlignment="1">
      <alignment horizontal="left"/>
    </xf>
    <xf numFmtId="0" fontId="24" fillId="0" borderId="0" xfId="0" applyFont="1" applyAlignment="1">
      <alignment vertical="center"/>
    </xf>
    <xf numFmtId="0" fontId="19" fillId="0" borderId="0" xfId="0" quotePrefix="1" applyFont="1" applyAlignment="1">
      <alignment horizontal="left" vertical="center" wrapText="1"/>
    </xf>
    <xf numFmtId="43" fontId="10" fillId="0" borderId="0" xfId="3" applyFont="1" applyAlignment="1">
      <alignment vertical="center" wrapText="1"/>
    </xf>
    <xf numFmtId="0" fontId="3" fillId="0" borderId="0" xfId="0" applyFont="1" applyAlignment="1">
      <alignment horizontal="left" vertical="center" wrapText="1"/>
    </xf>
    <xf numFmtId="0" fontId="5" fillId="0" borderId="0" xfId="0" applyFont="1" applyAlignment="1"/>
    <xf numFmtId="0" fontId="21" fillId="0" borderId="0" xfId="0" applyFont="1" applyAlignment="1">
      <alignment horizontal="center"/>
    </xf>
    <xf numFmtId="0" fontId="5" fillId="0" borderId="0" xfId="0" applyFont="1" applyBorder="1" applyAlignment="1"/>
    <xf numFmtId="0" fontId="18" fillId="0" borderId="0" xfId="0" applyFont="1" applyAlignment="1"/>
    <xf numFmtId="0" fontId="0" fillId="0" borderId="0" xfId="0" applyAlignment="1"/>
    <xf numFmtId="0" fontId="5" fillId="0" borderId="0" xfId="0" applyFont="1" applyBorder="1" applyAlignment="1">
      <alignment wrapText="1"/>
    </xf>
    <xf numFmtId="0" fontId="4" fillId="0" borderId="0" xfId="0" applyFont="1" applyAlignment="1"/>
    <xf numFmtId="0" fontId="10" fillId="0" borderId="0" xfId="0" applyFont="1" applyBorder="1" applyAlignment="1"/>
    <xf numFmtId="0" fontId="24" fillId="0" borderId="0" xfId="0" applyFont="1" applyAlignment="1"/>
    <xf numFmtId="0" fontId="25" fillId="0" borderId="0" xfId="0" applyFont="1" applyAlignment="1">
      <alignment horizontal="left"/>
    </xf>
    <xf numFmtId="0" fontId="15" fillId="0" borderId="0" xfId="0" applyFont="1" applyAlignment="1"/>
    <xf numFmtId="41" fontId="4" fillId="0" borderId="0" xfId="0" applyNumberFormat="1" applyFont="1" applyBorder="1" applyAlignment="1">
      <alignment horizontal="center" vertical="center"/>
    </xf>
    <xf numFmtId="41" fontId="5" fillId="0" borderId="0" xfId="0" applyNumberFormat="1" applyFont="1" applyBorder="1" applyAlignment="1">
      <alignment horizontal="center" vertical="center"/>
    </xf>
    <xf numFmtId="0" fontId="29" fillId="0" borderId="0" xfId="0" applyFont="1" applyAlignment="1">
      <alignment horizontal="center" vertical="center"/>
    </xf>
    <xf numFmtId="0" fontId="15" fillId="0" borderId="0" xfId="0" applyFont="1" applyAlignment="1">
      <alignment horizontal="left" vertical="center"/>
    </xf>
    <xf numFmtId="0" fontId="24" fillId="0" borderId="0" xfId="0" applyFont="1" applyAlignment="1">
      <alignment horizontal="left" vertical="center"/>
    </xf>
    <xf numFmtId="0" fontId="4" fillId="0" borderId="0" xfId="0" applyFont="1" applyAlignment="1">
      <alignment horizontal="left" shrinkToFit="1"/>
    </xf>
    <xf numFmtId="0" fontId="2" fillId="0" borderId="0" xfId="0" applyFont="1" applyAlignment="1">
      <alignment horizontal="left" shrinkToFit="1"/>
    </xf>
    <xf numFmtId="0" fontId="24" fillId="0" borderId="0" xfId="0" applyFont="1" applyAlignment="1">
      <alignment horizontal="left" shrinkToFit="1"/>
    </xf>
    <xf numFmtId="0" fontId="8" fillId="0" borderId="0" xfId="0" applyFont="1" applyAlignment="1">
      <alignment horizontal="left" vertical="center" wrapText="1"/>
    </xf>
    <xf numFmtId="167" fontId="7" fillId="0" borderId="0" xfId="0" applyNumberFormat="1" applyFont="1" applyAlignment="1">
      <alignment horizontal="left" vertical="center" wrapText="1"/>
    </xf>
    <xf numFmtId="0" fontId="7" fillId="0" borderId="0" xfId="0" applyFont="1" applyAlignment="1">
      <alignment horizontal="left" vertical="center" wrapText="1"/>
    </xf>
    <xf numFmtId="4" fontId="7" fillId="0" borderId="0" xfId="0" applyNumberFormat="1" applyFont="1" applyAlignment="1">
      <alignment horizontal="left" vertical="center" wrapText="1"/>
    </xf>
    <xf numFmtId="0" fontId="2" fillId="0" borderId="0" xfId="0" applyFont="1" applyAlignment="1">
      <alignment horizontal="left" vertical="center" wrapText="1"/>
    </xf>
    <xf numFmtId="0" fontId="8" fillId="0" borderId="0" xfId="0" quotePrefix="1" applyFont="1" applyAlignment="1">
      <alignment horizontal="left" vertical="center" wrapText="1"/>
    </xf>
    <xf numFmtId="0" fontId="8" fillId="0" borderId="0" xfId="0" quotePrefix="1" applyFont="1" applyAlignment="1">
      <alignment horizontal="left" vertical="center"/>
    </xf>
    <xf numFmtId="0" fontId="3" fillId="0" borderId="0" xfId="0" applyFont="1" applyAlignment="1">
      <alignment horizontal="left" vertical="center" wrapText="1"/>
    </xf>
    <xf numFmtId="167" fontId="10" fillId="0" borderId="0" xfId="0" applyNumberFormat="1" applyFont="1" applyAlignment="1">
      <alignment horizontal="left" vertical="center"/>
    </xf>
    <xf numFmtId="167" fontId="3" fillId="0" borderId="0" xfId="0" applyNumberFormat="1" applyFont="1" applyAlignment="1">
      <alignment horizontal="left" vertical="center"/>
    </xf>
    <xf numFmtId="0" fontId="2" fillId="0" borderId="0" xfId="0" applyFont="1" applyAlignment="1">
      <alignment horizontal="left"/>
    </xf>
    <xf numFmtId="0" fontId="3" fillId="0" borderId="0" xfId="0" applyFont="1" applyAlignment="1">
      <alignment horizontal="left"/>
    </xf>
    <xf numFmtId="43" fontId="15" fillId="0" borderId="0" xfId="3" applyFont="1" applyAlignment="1">
      <alignment horizontal="left" vertical="center"/>
    </xf>
    <xf numFmtId="0" fontId="3" fillId="0" borderId="0" xfId="0" applyFont="1" applyAlignment="1"/>
    <xf numFmtId="0" fontId="8" fillId="0" borderId="0" xfId="0" applyFont="1" applyAlignment="1">
      <alignment horizontal="left"/>
    </xf>
    <xf numFmtId="0" fontId="15" fillId="0" borderId="0" xfId="0" applyFont="1" applyFill="1" applyBorder="1" applyAlignment="1">
      <alignment horizontal="center" vertical="center"/>
    </xf>
    <xf numFmtId="166" fontId="15" fillId="0" borderId="0" xfId="0" applyNumberFormat="1" applyFont="1" applyFill="1" applyBorder="1" applyAlignment="1">
      <alignment horizontal="right" vertical="center"/>
    </xf>
    <xf numFmtId="166" fontId="15" fillId="0" borderId="0" xfId="0" applyNumberFormat="1" applyFont="1" applyFill="1" applyBorder="1" applyAlignment="1">
      <alignment vertical="center"/>
    </xf>
    <xf numFmtId="0" fontId="15" fillId="0" borderId="0" xfId="0" applyFont="1" applyFill="1" applyBorder="1" applyAlignment="1">
      <alignment vertical="center"/>
    </xf>
    <xf numFmtId="0" fontId="2" fillId="0" borderId="0" xfId="0" applyFont="1" applyFill="1" applyBorder="1" applyAlignment="1">
      <alignment vertical="center"/>
    </xf>
    <xf numFmtId="166" fontId="2" fillId="0" borderId="0" xfId="0" applyNumberFormat="1" applyFont="1" applyFill="1" applyBorder="1" applyAlignment="1">
      <alignment vertical="center"/>
    </xf>
    <xf numFmtId="0" fontId="2" fillId="0" borderId="0" xfId="0" applyFont="1" applyFill="1" applyAlignment="1">
      <alignment vertical="center"/>
    </xf>
    <xf numFmtId="164" fontId="5" fillId="0" borderId="0" xfId="0" applyNumberFormat="1" applyFont="1" applyBorder="1" applyAlignment="1">
      <alignment horizontal="right" vertical="center"/>
    </xf>
    <xf numFmtId="164" fontId="5" fillId="0" borderId="0" xfId="0" applyNumberFormat="1" applyFont="1" applyBorder="1" applyAlignment="1">
      <alignment vertical="center"/>
    </xf>
    <xf numFmtId="41" fontId="5" fillId="0" borderId="0" xfId="0" applyNumberFormat="1" applyFont="1" applyBorder="1" applyAlignment="1">
      <alignment horizontal="right" vertical="center"/>
    </xf>
    <xf numFmtId="41" fontId="5" fillId="0" borderId="0" xfId="0" applyNumberFormat="1" applyFont="1" applyBorder="1" applyAlignment="1">
      <alignment vertical="center"/>
    </xf>
    <xf numFmtId="0" fontId="4" fillId="0" borderId="0" xfId="0" applyFont="1" applyAlignment="1">
      <alignment horizontal="left"/>
    </xf>
    <xf numFmtId="0" fontId="5" fillId="0" borderId="0" xfId="0" applyFont="1" applyAlignment="1">
      <alignment horizontal="left"/>
    </xf>
    <xf numFmtId="0" fontId="5" fillId="0" borderId="0" xfId="0" applyFont="1" applyAlignment="1">
      <alignment horizontal="left" vertical="center"/>
    </xf>
    <xf numFmtId="0" fontId="3" fillId="0" borderId="0" xfId="0" applyFont="1" applyFill="1" applyBorder="1" applyAlignment="1">
      <alignment vertical="center"/>
    </xf>
    <xf numFmtId="41" fontId="3" fillId="0" borderId="0" xfId="0" applyNumberFormat="1" applyFont="1" applyFill="1" applyBorder="1" applyAlignment="1">
      <alignment horizontal="center" vertical="center"/>
    </xf>
    <xf numFmtId="41" fontId="3" fillId="0" borderId="0" xfId="0" quotePrefix="1" applyNumberFormat="1" applyFont="1" applyFill="1" applyBorder="1" applyAlignment="1">
      <alignment horizontal="right" vertical="center"/>
    </xf>
    <xf numFmtId="41" fontId="3" fillId="0" borderId="0" xfId="0" applyNumberFormat="1" applyFont="1" applyFill="1" applyBorder="1" applyAlignment="1">
      <alignment horizontal="right" vertical="center"/>
    </xf>
    <xf numFmtId="41" fontId="6" fillId="0" borderId="0" xfId="0" quotePrefix="1" applyNumberFormat="1" applyFont="1" applyFill="1" applyBorder="1" applyAlignment="1">
      <alignment horizontal="center" vertical="center"/>
    </xf>
    <xf numFmtId="49" fontId="19" fillId="0" borderId="0" xfId="0" applyNumberFormat="1" applyFont="1" applyFill="1" applyBorder="1" applyAlignment="1">
      <alignment horizontal="right" vertical="center"/>
    </xf>
    <xf numFmtId="0" fontId="7" fillId="0" borderId="0" xfId="0" applyFont="1" applyFill="1" applyAlignment="1">
      <alignment vertical="center"/>
    </xf>
    <xf numFmtId="0" fontId="0" fillId="0" borderId="0" xfId="0" applyFill="1" applyAlignment="1">
      <alignment vertical="center"/>
    </xf>
    <xf numFmtId="0" fontId="21" fillId="0" borderId="0" xfId="0" applyFont="1" applyFill="1" applyBorder="1" applyAlignment="1">
      <alignment horizontal="center" vertical="center"/>
    </xf>
    <xf numFmtId="41" fontId="15" fillId="0" borderId="0" xfId="0" applyNumberFormat="1" applyFont="1" applyFill="1" applyBorder="1" applyAlignment="1">
      <alignment horizontal="right" vertical="center"/>
    </xf>
    <xf numFmtId="0" fontId="21" fillId="0" borderId="0" xfId="0" applyFont="1" applyFill="1" applyAlignment="1">
      <alignment horizontal="center" vertical="center"/>
    </xf>
    <xf numFmtId="0" fontId="5"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23" fillId="0" borderId="0" xfId="0" applyFont="1" applyFill="1" applyBorder="1" applyAlignment="1">
      <alignment horizontal="center" vertical="center"/>
    </xf>
    <xf numFmtId="0" fontId="23" fillId="0" borderId="0" xfId="0" applyFont="1" applyFill="1" applyBorder="1" applyAlignment="1">
      <alignment vertical="center"/>
    </xf>
    <xf numFmtId="41" fontId="15" fillId="0" borderId="0" xfId="0" applyNumberFormat="1" applyFont="1" applyFill="1" applyBorder="1" applyAlignment="1">
      <alignment vertical="center"/>
    </xf>
    <xf numFmtId="0" fontId="5" fillId="0" borderId="0" xfId="0" applyFont="1" applyFill="1" applyBorder="1" applyAlignment="1">
      <alignment vertical="center"/>
    </xf>
    <xf numFmtId="0" fontId="5" fillId="0" borderId="0" xfId="0" applyFont="1" applyFill="1" applyAlignment="1">
      <alignment vertical="center"/>
    </xf>
    <xf numFmtId="1" fontId="4" fillId="0" borderId="0" xfId="0" applyNumberFormat="1" applyFont="1" applyAlignment="1">
      <alignment horizontal="center"/>
    </xf>
    <xf numFmtId="0" fontId="4" fillId="0" borderId="0" xfId="0" applyFont="1" applyAlignment="1">
      <alignment horizontal="centerContinuous" vertical="center"/>
    </xf>
    <xf numFmtId="0" fontId="5" fillId="0" borderId="0" xfId="0" applyFont="1" applyAlignment="1">
      <alignment horizontal="center"/>
    </xf>
    <xf numFmtId="0" fontId="4" fillId="0" borderId="1" xfId="0" applyFont="1" applyBorder="1"/>
    <xf numFmtId="0" fontId="4" fillId="0" borderId="0" xfId="0" applyFont="1" applyBorder="1"/>
    <xf numFmtId="0" fontId="4" fillId="0" borderId="0" xfId="0" applyFont="1"/>
    <xf numFmtId="0" fontId="23" fillId="0" borderId="0" xfId="0" applyFont="1" applyFill="1" applyAlignment="1">
      <alignment vertical="center"/>
    </xf>
    <xf numFmtId="166" fontId="23" fillId="0" borderId="0" xfId="0" applyNumberFormat="1" applyFont="1" applyFill="1" applyBorder="1" applyAlignment="1">
      <alignment horizontal="right" vertical="center"/>
    </xf>
    <xf numFmtId="166" fontId="23" fillId="0" borderId="0" xfId="0" applyNumberFormat="1" applyFont="1" applyFill="1" applyBorder="1" applyAlignment="1">
      <alignment vertical="center"/>
    </xf>
    <xf numFmtId="0" fontId="8" fillId="0" borderId="0" xfId="0" applyFont="1" applyAlignment="1">
      <alignment vertical="center" wrapText="1"/>
    </xf>
    <xf numFmtId="4" fontId="19" fillId="0" borderId="0" xfId="0" applyNumberFormat="1" applyFont="1" applyBorder="1" applyAlignment="1">
      <alignment horizontal="center" wrapText="1"/>
    </xf>
    <xf numFmtId="4" fontId="7" fillId="0" borderId="0" xfId="0" applyNumberFormat="1" applyFont="1" applyBorder="1" applyAlignment="1">
      <alignment horizontal="left" wrapText="1"/>
    </xf>
    <xf numFmtId="0" fontId="4" fillId="0" borderId="0" xfId="0" quotePrefix="1" applyFont="1" applyAlignment="1">
      <alignment horizontal="left"/>
    </xf>
    <xf numFmtId="0" fontId="4" fillId="0" borderId="0" xfId="0" quotePrefix="1" applyFont="1" applyAlignment="1">
      <alignment horizontal="left" vertical="center"/>
    </xf>
    <xf numFmtId="41" fontId="4" fillId="0" borderId="0" xfId="0" quotePrefix="1" applyNumberFormat="1" applyFont="1" applyBorder="1" applyAlignment="1">
      <alignment horizontal="right" vertical="center"/>
    </xf>
    <xf numFmtId="41" fontId="4" fillId="0" borderId="0" xfId="0" applyNumberFormat="1" applyFont="1" applyBorder="1" applyAlignment="1">
      <alignment horizontal="right" vertical="center"/>
    </xf>
    <xf numFmtId="0" fontId="4" fillId="0" borderId="0" xfId="0" applyFont="1" applyAlignment="1">
      <alignment shrinkToFit="1"/>
    </xf>
    <xf numFmtId="0" fontId="2" fillId="0" borderId="0" xfId="0" applyFont="1" applyBorder="1" applyAlignment="1">
      <alignment horizontal="left" shrinkToFit="1"/>
    </xf>
    <xf numFmtId="0" fontId="24" fillId="0" borderId="0" xfId="0" applyFont="1" applyAlignment="1">
      <alignment shrinkToFit="1"/>
    </xf>
    <xf numFmtId="0" fontId="2" fillId="0" borderId="0" xfId="0" applyFont="1" applyFill="1"/>
    <xf numFmtId="0" fontId="70" fillId="0" borderId="0" xfId="0" applyFont="1" applyFill="1"/>
    <xf numFmtId="0" fontId="70" fillId="0" borderId="0" xfId="0" applyFont="1" applyFill="1" applyAlignment="1">
      <alignment horizontal="center" vertical="center" wrapText="1"/>
    </xf>
    <xf numFmtId="0" fontId="70" fillId="0" borderId="0" xfId="0" applyFont="1" applyFill="1" applyAlignment="1">
      <alignment wrapText="1"/>
    </xf>
    <xf numFmtId="0" fontId="70" fillId="0" borderId="0" xfId="0" applyFont="1" applyFill="1" applyAlignment="1">
      <alignment horizontal="left" indent="3"/>
    </xf>
    <xf numFmtId="0" fontId="91" fillId="0" borderId="0" xfId="0" applyFont="1" applyFill="1" applyBorder="1" applyAlignment="1">
      <alignment horizontal="center" vertical="center"/>
    </xf>
    <xf numFmtId="41" fontId="21" fillId="0" borderId="0" xfId="0" applyNumberFormat="1" applyFont="1" applyFill="1" applyBorder="1" applyAlignment="1">
      <alignment horizontal="center" vertical="center"/>
    </xf>
    <xf numFmtId="1" fontId="4" fillId="0" borderId="0" xfId="0" applyNumberFormat="1" applyFont="1" applyAlignment="1">
      <alignment vertical="center"/>
    </xf>
    <xf numFmtId="0" fontId="72" fillId="0" borderId="0" xfId="0" applyFont="1" applyAlignment="1">
      <alignment horizontal="center" vertical="center"/>
    </xf>
    <xf numFmtId="0" fontId="5" fillId="0" borderId="0" xfId="0" applyFont="1" applyAlignment="1">
      <alignment vertical="center" wrapText="1"/>
    </xf>
    <xf numFmtId="1" fontId="2" fillId="0" borderId="0" xfId="0" applyNumberFormat="1" applyFont="1" applyAlignment="1">
      <alignment vertical="center"/>
    </xf>
    <xf numFmtId="1" fontId="2" fillId="0" borderId="0" xfId="0" applyNumberFormat="1" applyFont="1" applyAlignment="1">
      <alignment horizontal="center" vertical="center"/>
    </xf>
    <xf numFmtId="0" fontId="39" fillId="0" borderId="0" xfId="0" applyFont="1" applyAlignment="1">
      <alignment vertical="center" wrapText="1"/>
    </xf>
    <xf numFmtId="0" fontId="7" fillId="0" borderId="0" xfId="0" applyFont="1" applyFill="1" applyBorder="1" applyAlignment="1">
      <alignment vertical="center"/>
    </xf>
    <xf numFmtId="41" fontId="21" fillId="0" borderId="0" xfId="0" applyNumberFormat="1" applyFont="1" applyFill="1" applyAlignment="1">
      <alignment horizontal="center" vertical="center"/>
    </xf>
    <xf numFmtId="0" fontId="92" fillId="0" borderId="0" xfId="0" applyFont="1" applyFill="1" applyBorder="1" applyAlignment="1">
      <alignment horizontal="center" vertical="center"/>
    </xf>
    <xf numFmtId="0" fontId="92" fillId="0" borderId="0" xfId="0" applyFont="1" applyFill="1" applyBorder="1" applyAlignment="1">
      <alignment vertical="center"/>
    </xf>
    <xf numFmtId="41" fontId="15" fillId="0" borderId="0" xfId="0" applyNumberFormat="1" applyFont="1" applyFill="1" applyBorder="1" applyAlignment="1">
      <alignment horizontal="center" vertical="center"/>
    </xf>
    <xf numFmtId="41" fontId="5" fillId="0" borderId="0" xfId="0" applyNumberFormat="1" applyFont="1" applyFill="1" applyAlignment="1">
      <alignment vertical="center"/>
    </xf>
    <xf numFmtId="0" fontId="4" fillId="0" borderId="0" xfId="0" applyFont="1" applyFill="1" applyBorder="1" applyAlignment="1">
      <alignment horizontal="right" vertical="center"/>
    </xf>
    <xf numFmtId="169" fontId="4" fillId="0" borderId="0" xfId="0" quotePrefix="1" applyNumberFormat="1" applyFont="1" applyFill="1" applyBorder="1" applyAlignment="1">
      <alignment horizontal="center" vertical="center"/>
    </xf>
    <xf numFmtId="41" fontId="40" fillId="0" borderId="0" xfId="0" quotePrefix="1" applyNumberFormat="1" applyFont="1" applyFill="1" applyBorder="1" applyAlignment="1">
      <alignment horizontal="center" vertical="center"/>
    </xf>
    <xf numFmtId="41" fontId="4" fillId="0" borderId="0" xfId="0" quotePrefix="1" applyNumberFormat="1" applyFont="1" applyFill="1" applyBorder="1" applyAlignment="1">
      <alignment horizontal="center" vertical="center"/>
    </xf>
    <xf numFmtId="0" fontId="4" fillId="0" borderId="0" xfId="0" applyFont="1" applyFill="1" applyBorder="1" applyAlignment="1">
      <alignment vertical="center"/>
    </xf>
    <xf numFmtId="0" fontId="24" fillId="0" borderId="0" xfId="0" applyFont="1" applyFill="1" applyAlignment="1">
      <alignment vertical="center"/>
    </xf>
    <xf numFmtId="0" fontId="25" fillId="0" borderId="0" xfId="0" applyFont="1" applyFill="1" applyAlignment="1">
      <alignment vertical="center"/>
    </xf>
    <xf numFmtId="1" fontId="2" fillId="0" borderId="0" xfId="0" applyNumberFormat="1" applyFont="1" applyAlignment="1">
      <alignment horizontal="right" vertical="center"/>
    </xf>
    <xf numFmtId="1" fontId="3" fillId="0" borderId="0" xfId="0" applyNumberFormat="1" applyFont="1" applyAlignment="1">
      <alignment horizontal="right" vertical="center"/>
    </xf>
    <xf numFmtId="0" fontId="9" fillId="0" borderId="0" xfId="0" applyFont="1" applyFill="1" applyBorder="1" applyAlignment="1">
      <alignment horizontal="center" vertical="center"/>
    </xf>
    <xf numFmtId="41" fontId="4" fillId="0" borderId="0" xfId="0" applyNumberFormat="1" applyFont="1" applyFill="1" applyBorder="1" applyAlignment="1">
      <alignment horizontal="right" vertical="center"/>
    </xf>
    <xf numFmtId="41" fontId="21" fillId="0" borderId="0" xfId="0" applyNumberFormat="1" applyFont="1" applyFill="1" applyBorder="1" applyAlignment="1">
      <alignment horizontal="right" vertical="center"/>
    </xf>
    <xf numFmtId="41" fontId="4" fillId="0" borderId="0" xfId="0" applyNumberFormat="1" applyFont="1" applyAlignment="1">
      <alignment vertical="center"/>
    </xf>
    <xf numFmtId="41" fontId="4" fillId="0" borderId="0" xfId="0" applyNumberFormat="1" applyFont="1" applyFill="1" applyBorder="1" applyAlignment="1">
      <alignment horizontal="center" vertical="center"/>
    </xf>
    <xf numFmtId="41" fontId="23" fillId="0" borderId="0" xfId="0" applyNumberFormat="1" applyFont="1" applyFill="1" applyAlignment="1">
      <alignment vertical="center"/>
    </xf>
    <xf numFmtId="0" fontId="24" fillId="0" borderId="0" xfId="0" applyFont="1" applyBorder="1" applyAlignment="1">
      <alignment vertical="center"/>
    </xf>
    <xf numFmtId="0" fontId="25" fillId="0" borderId="0" xfId="0" applyFont="1" applyFill="1" applyBorder="1" applyAlignment="1">
      <alignment vertical="center"/>
    </xf>
    <xf numFmtId="0" fontId="24" fillId="0" borderId="0" xfId="0" applyFont="1" applyFill="1" applyBorder="1" applyAlignment="1">
      <alignment horizontal="right" vertical="center"/>
    </xf>
    <xf numFmtId="169" fontId="24" fillId="0" borderId="0" xfId="0" quotePrefix="1" applyNumberFormat="1" applyFont="1" applyFill="1" applyBorder="1" applyAlignment="1">
      <alignment horizontal="center" vertical="center"/>
    </xf>
    <xf numFmtId="41" fontId="15" fillId="0" borderId="0" xfId="0" quotePrefix="1" applyNumberFormat="1" applyFont="1" applyFill="1" applyBorder="1" applyAlignment="1">
      <alignment horizontal="center" vertical="center"/>
    </xf>
    <xf numFmtId="166" fontId="27" fillId="0" borderId="0" xfId="0" applyNumberFormat="1" applyFont="1" applyFill="1" applyBorder="1" applyAlignment="1">
      <alignment horizontal="right" vertical="center"/>
    </xf>
    <xf numFmtId="166" fontId="27" fillId="0" borderId="0" xfId="0" applyNumberFormat="1" applyFont="1" applyFill="1" applyBorder="1" applyAlignment="1">
      <alignment vertical="center"/>
    </xf>
    <xf numFmtId="0" fontId="27" fillId="0" borderId="0" xfId="0" applyFont="1" applyFill="1" applyBorder="1" applyAlignment="1">
      <alignment vertical="center"/>
    </xf>
    <xf numFmtId="0" fontId="27" fillId="0" borderId="0" xfId="0" applyFont="1" applyFill="1" applyAlignment="1">
      <alignment vertical="center"/>
    </xf>
    <xf numFmtId="0" fontId="24" fillId="0" borderId="0" xfId="0" applyFont="1" applyFill="1" applyBorder="1" applyAlignment="1">
      <alignment vertical="center"/>
    </xf>
    <xf numFmtId="167" fontId="3" fillId="0" borderId="0" xfId="0" applyNumberFormat="1" applyFont="1" applyAlignment="1">
      <alignment horizontal="center" vertical="center"/>
    </xf>
    <xf numFmtId="167" fontId="19" fillId="0" borderId="0" xfId="0" applyNumberFormat="1" applyFont="1" applyAlignment="1">
      <alignment horizontal="left" vertical="center"/>
    </xf>
    <xf numFmtId="14" fontId="10" fillId="0" borderId="0" xfId="0" applyNumberFormat="1" applyFont="1" applyAlignment="1">
      <alignment vertical="center" wrapText="1"/>
    </xf>
    <xf numFmtId="43" fontId="5" fillId="0" borderId="0" xfId="3" applyFont="1" applyAlignment="1">
      <alignment horizontal="right" vertical="center" wrapText="1"/>
    </xf>
    <xf numFmtId="0" fontId="3" fillId="0" borderId="0" xfId="0" applyFont="1" applyFill="1" applyBorder="1" applyAlignment="1">
      <alignment horizontal="center" vertical="center"/>
    </xf>
    <xf numFmtId="167" fontId="3" fillId="0" borderId="0" xfId="0" applyNumberFormat="1" applyFont="1" applyAlignment="1">
      <alignment vertical="center" wrapText="1"/>
    </xf>
    <xf numFmtId="167" fontId="2" fillId="0" borderId="0" xfId="0" applyNumberFormat="1" applyFont="1" applyAlignment="1">
      <alignment vertical="center"/>
    </xf>
    <xf numFmtId="43" fontId="2" fillId="0" borderId="0" xfId="3" applyFont="1" applyAlignment="1">
      <alignment vertical="center"/>
    </xf>
    <xf numFmtId="43" fontId="2" fillId="0" borderId="0" xfId="3" applyFont="1" applyAlignment="1">
      <alignment horizontal="left" vertical="center"/>
    </xf>
    <xf numFmtId="43" fontId="3" fillId="0" borderId="0" xfId="3" applyFont="1" applyAlignment="1">
      <alignment horizontal="left" vertical="center" wrapText="1"/>
    </xf>
    <xf numFmtId="4" fontId="4" fillId="0" borderId="0" xfId="0" applyNumberFormat="1" applyFont="1" applyAlignment="1">
      <alignment horizontal="center" vertical="center" wrapText="1"/>
    </xf>
    <xf numFmtId="0" fontId="5" fillId="0" borderId="0" xfId="0" applyFont="1" applyAlignment="1">
      <alignment horizontal="left" vertical="center" wrapText="1"/>
    </xf>
    <xf numFmtId="0" fontId="7" fillId="0" borderId="0" xfId="0" applyFont="1" applyBorder="1" applyAlignment="1">
      <alignment horizontal="right" vertical="center"/>
    </xf>
    <xf numFmtId="41" fontId="19" fillId="0" borderId="0" xfId="0" applyNumberFormat="1" applyFont="1" applyBorder="1" applyAlignment="1">
      <alignment horizontal="center" vertical="center"/>
    </xf>
    <xf numFmtId="49" fontId="19" fillId="0" borderId="0" xfId="0" applyNumberFormat="1" applyFont="1" applyBorder="1" applyAlignment="1">
      <alignment horizontal="right" vertical="center"/>
    </xf>
    <xf numFmtId="0" fontId="7" fillId="0" borderId="12" xfId="0" applyFont="1" applyBorder="1" applyAlignment="1">
      <alignment vertical="center"/>
    </xf>
    <xf numFmtId="41" fontId="7" fillId="0" borderId="12" xfId="0" applyNumberFormat="1" applyFont="1" applyBorder="1" applyAlignment="1">
      <alignment vertical="center"/>
    </xf>
    <xf numFmtId="41" fontId="15" fillId="0" borderId="0" xfId="0" applyNumberFormat="1" applyFont="1" applyBorder="1" applyAlignment="1">
      <alignment horizontal="center" vertical="center"/>
    </xf>
    <xf numFmtId="0" fontId="15" fillId="4" borderId="13" xfId="0" applyFont="1" applyFill="1" applyBorder="1" applyAlignment="1">
      <alignment vertical="center"/>
    </xf>
    <xf numFmtId="41" fontId="23" fillId="0" borderId="0" xfId="0" applyNumberFormat="1" applyFont="1" applyBorder="1" applyAlignment="1">
      <alignment horizontal="center" vertical="center"/>
    </xf>
    <xf numFmtId="41" fontId="23" fillId="0" borderId="0" xfId="0" quotePrefix="1" applyNumberFormat="1" applyFont="1" applyBorder="1" applyAlignment="1">
      <alignment horizontal="right" vertical="center"/>
    </xf>
    <xf numFmtId="41" fontId="3" fillId="0" borderId="15" xfId="0" applyNumberFormat="1" applyFont="1" applyBorder="1" applyAlignment="1">
      <alignment horizontal="center" vertical="center"/>
    </xf>
    <xf numFmtId="41" fontId="3" fillId="0" borderId="16" xfId="0" applyNumberFormat="1" applyFont="1" applyBorder="1" applyAlignment="1">
      <alignment horizontal="center" vertical="center"/>
    </xf>
    <xf numFmtId="41" fontId="3" fillId="0" borderId="15" xfId="0" quotePrefix="1" applyNumberFormat="1" applyFont="1" applyBorder="1" applyAlignment="1">
      <alignment horizontal="right" vertical="center"/>
    </xf>
    <xf numFmtId="49" fontId="19" fillId="0" borderId="17" xfId="0" applyNumberFormat="1" applyFont="1" applyBorder="1" applyAlignment="1">
      <alignment horizontal="right" vertical="center"/>
    </xf>
    <xf numFmtId="0" fontId="23" fillId="0" borderId="13" xfId="0" applyFont="1" applyFill="1" applyBorder="1" applyAlignment="1">
      <alignment vertical="center"/>
    </xf>
    <xf numFmtId="0" fontId="15" fillId="0" borderId="13" xfId="0" applyFont="1" applyFill="1" applyBorder="1" applyAlignment="1">
      <alignment vertical="center"/>
    </xf>
    <xf numFmtId="0" fontId="3" fillId="0" borderId="14" xfId="0" applyFont="1" applyFill="1" applyBorder="1" applyAlignment="1">
      <alignment vertical="center"/>
    </xf>
    <xf numFmtId="0" fontId="7" fillId="0" borderId="12" xfId="0" applyFont="1" applyBorder="1" applyAlignment="1">
      <alignment horizontal="right" vertical="center"/>
    </xf>
    <xf numFmtId="41" fontId="15" fillId="0" borderId="12" xfId="0" applyNumberFormat="1" applyFont="1" applyBorder="1" applyAlignment="1">
      <alignment horizontal="center" vertical="center"/>
    </xf>
    <xf numFmtId="41" fontId="15" fillId="0" borderId="12" xfId="0" applyNumberFormat="1" applyFont="1" applyBorder="1" applyAlignment="1">
      <alignment horizontal="right" vertical="center"/>
    </xf>
    <xf numFmtId="0" fontId="23" fillId="3" borderId="2" xfId="0" applyFont="1" applyFill="1" applyBorder="1" applyAlignment="1">
      <alignment vertical="center"/>
    </xf>
    <xf numFmtId="0" fontId="23" fillId="4" borderId="0" xfId="0" applyFont="1" applyFill="1" applyBorder="1" applyAlignment="1">
      <alignment vertical="center"/>
    </xf>
    <xf numFmtId="0" fontId="15" fillId="4" borderId="0" xfId="0" applyFont="1" applyFill="1" applyBorder="1" applyAlignment="1">
      <alignment horizontal="center" vertical="center"/>
    </xf>
    <xf numFmtId="0" fontId="0" fillId="0" borderId="28" xfId="0" applyBorder="1" applyAlignment="1">
      <alignment vertical="center"/>
    </xf>
    <xf numFmtId="0" fontId="23" fillId="4" borderId="30" xfId="0" applyFont="1" applyFill="1" applyBorder="1" applyAlignment="1">
      <alignment vertical="center"/>
    </xf>
    <xf numFmtId="0" fontId="23" fillId="4" borderId="28" xfId="0" applyFont="1" applyFill="1" applyBorder="1" applyAlignment="1">
      <alignment vertical="center"/>
    </xf>
    <xf numFmtId="41" fontId="23" fillId="0" borderId="28" xfId="0" quotePrefix="1" applyNumberFormat="1" applyFont="1" applyBorder="1" applyAlignment="1">
      <alignment horizontal="right" vertical="center"/>
    </xf>
    <xf numFmtId="0" fontId="11" fillId="0" borderId="34" xfId="0" applyFont="1" applyBorder="1" applyAlignment="1">
      <alignment horizontal="center" vertical="center"/>
    </xf>
    <xf numFmtId="41" fontId="15" fillId="0" borderId="0" xfId="0" applyNumberFormat="1" applyFont="1" applyBorder="1" applyAlignment="1">
      <alignment horizontal="right" vertical="center"/>
    </xf>
    <xf numFmtId="0" fontId="0" fillId="0" borderId="0" xfId="0" applyBorder="1" applyAlignment="1">
      <alignment horizontal="center" vertical="center" wrapText="1"/>
    </xf>
    <xf numFmtId="0" fontId="8" fillId="0" borderId="0" xfId="0" applyFont="1" applyBorder="1" applyAlignment="1">
      <alignment horizontal="center" vertical="center"/>
    </xf>
    <xf numFmtId="0" fontId="23" fillId="3" borderId="0" xfId="0" applyFont="1" applyFill="1" applyBorder="1" applyAlignment="1">
      <alignment vertical="center"/>
    </xf>
    <xf numFmtId="0" fontId="8" fillId="4" borderId="0" xfId="0" applyFont="1" applyFill="1" applyBorder="1" applyAlignment="1">
      <alignment horizontal="center" vertical="center"/>
    </xf>
    <xf numFmtId="0" fontId="7" fillId="4" borderId="0" xfId="0" applyFont="1" applyFill="1" applyBorder="1" applyAlignment="1">
      <alignment vertical="center"/>
    </xf>
    <xf numFmtId="0" fontId="8" fillId="4" borderId="0" xfId="0" applyFont="1" applyFill="1" applyBorder="1" applyAlignment="1">
      <alignment vertical="center"/>
    </xf>
    <xf numFmtId="0" fontId="8" fillId="0" borderId="12" xfId="0" applyFont="1" applyBorder="1" applyAlignment="1">
      <alignment horizontal="center" vertical="center"/>
    </xf>
    <xf numFmtId="0" fontId="15" fillId="0" borderId="0" xfId="0" applyFont="1" applyBorder="1" applyAlignment="1">
      <alignment horizontal="center" vertical="center"/>
    </xf>
    <xf numFmtId="0" fontId="0" fillId="0" borderId="12" xfId="0" applyBorder="1" applyAlignment="1">
      <alignment vertical="center"/>
    </xf>
    <xf numFmtId="0" fontId="15" fillId="3" borderId="0" xfId="0" applyFont="1" applyFill="1" applyBorder="1" applyAlignment="1">
      <alignment vertical="center"/>
    </xf>
    <xf numFmtId="41" fontId="0" fillId="0" borderId="0" xfId="0" applyNumberFormat="1" applyBorder="1" applyAlignment="1">
      <alignment horizontal="right" vertical="center"/>
    </xf>
    <xf numFmtId="0" fontId="15" fillId="4" borderId="0" xfId="0" applyFont="1" applyFill="1" applyBorder="1" applyAlignment="1">
      <alignment vertical="center"/>
    </xf>
    <xf numFmtId="41" fontId="23" fillId="0" borderId="12" xfId="0" quotePrefix="1" applyNumberFormat="1" applyFont="1" applyBorder="1" applyAlignment="1">
      <alignment horizontal="right" vertical="center"/>
    </xf>
    <xf numFmtId="41" fontId="23" fillId="0" borderId="28" xfId="0" applyNumberFormat="1" applyFont="1" applyBorder="1" applyAlignment="1">
      <alignment horizontal="right" vertical="center"/>
    </xf>
    <xf numFmtId="1" fontId="15" fillId="0" borderId="28" xfId="0" applyNumberFormat="1" applyFont="1" applyBorder="1" applyAlignment="1">
      <alignment horizontal="center" vertical="center"/>
    </xf>
    <xf numFmtId="0" fontId="23" fillId="0" borderId="28" xfId="0" applyFont="1" applyBorder="1" applyAlignment="1">
      <alignment vertical="center"/>
    </xf>
    <xf numFmtId="0" fontId="23" fillId="4" borderId="28" xfId="0" applyFont="1" applyFill="1" applyBorder="1" applyAlignment="1">
      <alignment horizontal="center" vertical="center"/>
    </xf>
    <xf numFmtId="0" fontId="23" fillId="4" borderId="28" xfId="0" applyFont="1" applyFill="1" applyBorder="1" applyAlignment="1">
      <alignment horizontal="left" vertical="center"/>
    </xf>
    <xf numFmtId="41" fontId="23" fillId="0" borderId="12" xfId="0" applyNumberFormat="1" applyFont="1" applyBorder="1" applyAlignment="1">
      <alignment horizontal="right" vertical="center"/>
    </xf>
    <xf numFmtId="0" fontId="100" fillId="5" borderId="6" xfId="0" applyFont="1" applyFill="1" applyBorder="1" applyAlignment="1">
      <alignment horizontal="centerContinuous" vertical="center"/>
    </xf>
    <xf numFmtId="41" fontId="25" fillId="0" borderId="0" xfId="0" applyNumberFormat="1" applyFont="1" applyBorder="1" applyAlignment="1">
      <alignment horizontal="center" vertical="center"/>
    </xf>
    <xf numFmtId="41" fontId="40" fillId="0" borderId="0" xfId="3" applyNumberFormat="1" applyFont="1" applyBorder="1" applyAlignment="1">
      <alignment horizontal="center" vertical="center"/>
    </xf>
    <xf numFmtId="41" fontId="4" fillId="0" borderId="0" xfId="3" applyNumberFormat="1" applyFont="1" applyBorder="1" applyAlignment="1">
      <alignment horizontal="center" vertical="center"/>
    </xf>
    <xf numFmtId="41" fontId="56" fillId="0" borderId="0" xfId="3" applyNumberFormat="1" applyFont="1" applyBorder="1" applyAlignment="1">
      <alignment horizontal="center" vertical="center"/>
    </xf>
    <xf numFmtId="41" fontId="5" fillId="0" borderId="0" xfId="3" applyNumberFormat="1" applyFont="1" applyBorder="1" applyAlignment="1">
      <alignment horizontal="center" vertical="center"/>
    </xf>
    <xf numFmtId="41" fontId="56" fillId="0" borderId="0" xfId="0" applyNumberFormat="1" applyFont="1" applyBorder="1" applyAlignment="1">
      <alignment horizontal="center" vertical="center"/>
    </xf>
    <xf numFmtId="41" fontId="56" fillId="0" borderId="0" xfId="0" quotePrefix="1" applyNumberFormat="1" applyFont="1" applyBorder="1" applyAlignment="1">
      <alignment horizontal="center" vertical="center"/>
    </xf>
    <xf numFmtId="41" fontId="5" fillId="0" borderId="0" xfId="0" quotePrefix="1" applyNumberFormat="1" applyFont="1" applyBorder="1" applyAlignment="1">
      <alignment horizontal="center" vertical="center"/>
    </xf>
    <xf numFmtId="0" fontId="15" fillId="4" borderId="0" xfId="0" applyFont="1" applyFill="1" applyBorder="1" applyAlignment="1">
      <alignment horizontal="left" vertical="center" indent="1"/>
    </xf>
    <xf numFmtId="0" fontId="23" fillId="4" borderId="0" xfId="0" applyFont="1" applyFill="1" applyBorder="1" applyAlignment="1">
      <alignment vertical="center" wrapText="1"/>
    </xf>
    <xf numFmtId="0" fontId="0" fillId="0" borderId="34" xfId="0" applyBorder="1" applyAlignment="1">
      <alignment vertical="center"/>
    </xf>
    <xf numFmtId="0" fontId="23" fillId="0" borderId="12" xfId="0" applyFont="1" applyBorder="1" applyAlignment="1">
      <alignment vertical="center"/>
    </xf>
    <xf numFmtId="0" fontId="15" fillId="0" borderId="12" xfId="0" applyFont="1" applyBorder="1" applyAlignment="1">
      <alignment vertical="center"/>
    </xf>
    <xf numFmtId="166" fontId="23" fillId="0" borderId="17" xfId="0" applyNumberFormat="1" applyFont="1" applyBorder="1" applyAlignment="1">
      <alignment horizontal="right" vertical="center"/>
    </xf>
    <xf numFmtId="166" fontId="23" fillId="0" borderId="46" xfId="0" applyNumberFormat="1" applyFont="1" applyBorder="1" applyAlignment="1">
      <alignment horizontal="right" vertical="center"/>
    </xf>
    <xf numFmtId="166" fontId="15" fillId="0" borderId="12" xfId="0" applyNumberFormat="1" applyFont="1" applyBorder="1" applyAlignment="1">
      <alignment horizontal="right" vertical="center"/>
    </xf>
    <xf numFmtId="166" fontId="23" fillId="0" borderId="12" xfId="0" applyNumberFormat="1" applyFont="1" applyBorder="1" applyAlignment="1">
      <alignment horizontal="right" vertical="center"/>
    </xf>
    <xf numFmtId="166" fontId="23" fillId="0" borderId="15" xfId="0" applyNumberFormat="1" applyFont="1" applyBorder="1" applyAlignment="1">
      <alignment horizontal="right" vertical="center"/>
    </xf>
    <xf numFmtId="166" fontId="23" fillId="0" borderId="12" xfId="0" applyNumberFormat="1" applyFont="1" applyBorder="1" applyAlignment="1">
      <alignment vertical="center"/>
    </xf>
    <xf numFmtId="166" fontId="23" fillId="0" borderId="34" xfId="0" applyNumberFormat="1" applyFont="1" applyBorder="1" applyAlignment="1">
      <alignment vertical="center"/>
    </xf>
    <xf numFmtId="166" fontId="23" fillId="0" borderId="34" xfId="0" applyNumberFormat="1" applyFont="1" applyBorder="1" applyAlignment="1">
      <alignment horizontal="right" vertical="center"/>
    </xf>
    <xf numFmtId="0" fontId="23" fillId="0" borderId="34" xfId="0" applyFont="1" applyBorder="1" applyAlignment="1">
      <alignment vertical="center"/>
    </xf>
    <xf numFmtId="166" fontId="15" fillId="0" borderId="34" xfId="0" applyNumberFormat="1" applyFont="1" applyBorder="1" applyAlignment="1">
      <alignment horizontal="right" vertical="center"/>
    </xf>
    <xf numFmtId="166" fontId="23" fillId="0" borderId="30" xfId="0" applyNumberFormat="1" applyFont="1" applyBorder="1" applyAlignment="1">
      <alignment vertical="center"/>
    </xf>
    <xf numFmtId="166" fontId="15" fillId="0" borderId="28" xfId="0" applyNumberFormat="1" applyFont="1" applyBorder="1" applyAlignment="1">
      <alignment vertical="center"/>
    </xf>
    <xf numFmtId="166" fontId="23" fillId="0" borderId="28" xfId="0" applyNumberFormat="1" applyFont="1" applyBorder="1" applyAlignment="1">
      <alignment vertical="center"/>
    </xf>
    <xf numFmtId="166" fontId="23" fillId="0" borderId="16" xfId="0" applyNumberFormat="1" applyFont="1" applyBorder="1" applyAlignment="1">
      <alignment vertical="center"/>
    </xf>
    <xf numFmtId="166" fontId="23" fillId="0" borderId="16" xfId="0" applyNumberFormat="1" applyFont="1" applyBorder="1" applyAlignment="1">
      <alignment horizontal="right" vertical="center"/>
    </xf>
    <xf numFmtId="0" fontId="23" fillId="0" borderId="16" xfId="0" applyFont="1" applyBorder="1" applyAlignment="1">
      <alignment vertical="center"/>
    </xf>
    <xf numFmtId="166" fontId="23" fillId="0" borderId="17" xfId="0" applyNumberFormat="1" applyFont="1" applyBorder="1" applyAlignment="1">
      <alignment vertical="center"/>
    </xf>
    <xf numFmtId="0" fontId="23" fillId="4" borderId="0" xfId="0" applyFont="1" applyFill="1" applyAlignment="1">
      <alignment vertical="center" wrapText="1"/>
    </xf>
    <xf numFmtId="0" fontId="2" fillId="4" borderId="0" xfId="0" applyFont="1" applyFill="1" applyBorder="1" applyAlignment="1">
      <alignment horizontal="center" vertical="center"/>
    </xf>
    <xf numFmtId="0" fontId="2" fillId="4" borderId="0" xfId="0" applyFont="1" applyFill="1" applyBorder="1" applyAlignment="1">
      <alignment vertical="center"/>
    </xf>
    <xf numFmtId="0" fontId="0" fillId="4" borderId="0" xfId="0" applyFill="1" applyBorder="1" applyAlignment="1">
      <alignment vertical="center"/>
    </xf>
    <xf numFmtId="41" fontId="23" fillId="0" borderId="34" xfId="0" applyNumberFormat="1" applyFont="1" applyBorder="1" applyAlignment="1">
      <alignment vertical="center"/>
    </xf>
    <xf numFmtId="0" fontId="10" fillId="4" borderId="0" xfId="0" applyFont="1" applyFill="1" applyBorder="1" applyAlignment="1">
      <alignment horizontal="left" vertical="center" indent="1"/>
    </xf>
    <xf numFmtId="0" fontId="2" fillId="4" borderId="0" xfId="0" applyFont="1" applyFill="1" applyBorder="1" applyAlignment="1">
      <alignment horizontal="left" vertical="center" indent="1"/>
    </xf>
    <xf numFmtId="0" fontId="8" fillId="4" borderId="0" xfId="0" applyFont="1" applyFill="1" applyBorder="1" applyAlignment="1">
      <alignment horizontal="left" vertical="center" indent="1"/>
    </xf>
    <xf numFmtId="0" fontId="4" fillId="4" borderId="0" xfId="0" applyFont="1" applyFill="1" applyBorder="1" applyAlignment="1">
      <alignment horizontal="center" vertical="center"/>
    </xf>
    <xf numFmtId="0" fontId="5" fillId="4" borderId="0" xfId="0" applyFont="1" applyFill="1" applyBorder="1" applyAlignment="1">
      <alignment vertical="center"/>
    </xf>
    <xf numFmtId="0" fontId="11" fillId="0" borderId="0" xfId="0" applyFont="1" applyBorder="1" applyAlignment="1">
      <alignment horizontal="center" vertical="center"/>
    </xf>
    <xf numFmtId="0" fontId="7" fillId="4" borderId="0" xfId="0" applyFont="1" applyFill="1" applyBorder="1" applyAlignment="1">
      <alignment horizontal="center" vertical="center"/>
    </xf>
    <xf numFmtId="0" fontId="11" fillId="0" borderId="46" xfId="0" applyFont="1" applyBorder="1" applyAlignment="1">
      <alignment horizontal="center" vertical="center"/>
    </xf>
    <xf numFmtId="0" fontId="3" fillId="4" borderId="0" xfId="0" applyFont="1" applyFill="1" applyBorder="1" applyAlignment="1">
      <alignment horizontal="center" vertical="center"/>
    </xf>
    <xf numFmtId="0" fontId="3" fillId="4" borderId="0" xfId="0" applyFont="1" applyFill="1" applyBorder="1" applyAlignment="1">
      <alignment vertical="center"/>
    </xf>
    <xf numFmtId="41" fontId="100" fillId="5" borderId="0" xfId="0" applyNumberFormat="1" applyFont="1" applyFill="1" applyBorder="1" applyAlignment="1">
      <alignment horizontal="right" vertical="center"/>
    </xf>
    <xf numFmtId="41" fontId="51" fillId="5" borderId="0" xfId="0" applyNumberFormat="1" applyFont="1" applyFill="1" applyBorder="1" applyAlignment="1">
      <alignment horizontal="right" vertical="center"/>
    </xf>
    <xf numFmtId="41" fontId="5" fillId="0" borderId="0" xfId="0" quotePrefix="1" applyNumberFormat="1" applyFont="1" applyBorder="1" applyAlignment="1">
      <alignment horizontal="right" vertical="center"/>
    </xf>
    <xf numFmtId="0" fontId="4" fillId="4" borderId="0" xfId="0" applyFont="1" applyFill="1" applyBorder="1" applyAlignment="1">
      <alignment horizontal="left" vertical="center" indent="2"/>
    </xf>
    <xf numFmtId="0" fontId="4" fillId="4" borderId="0" xfId="0" applyFont="1" applyFill="1" applyBorder="1" applyAlignment="1">
      <alignment vertical="center"/>
    </xf>
    <xf numFmtId="0" fontId="53" fillId="5" borderId="0" xfId="0" applyFont="1" applyFill="1" applyBorder="1" applyAlignment="1">
      <alignment horizontal="center" vertical="center"/>
    </xf>
    <xf numFmtId="0" fontId="106" fillId="5" borderId="0" xfId="0" applyFont="1" applyFill="1" applyBorder="1" applyAlignment="1">
      <alignment horizontal="center" vertical="center"/>
    </xf>
    <xf numFmtId="41" fontId="23" fillId="0" borderId="56" xfId="0" applyNumberFormat="1" applyFont="1" applyBorder="1" applyAlignment="1">
      <alignment horizontal="right" vertical="center"/>
    </xf>
    <xf numFmtId="0" fontId="0" fillId="0" borderId="56" xfId="0" applyBorder="1" applyAlignment="1">
      <alignment vertical="center"/>
    </xf>
    <xf numFmtId="0" fontId="0" fillId="0" borderId="57" xfId="0" applyBorder="1" applyAlignment="1">
      <alignment vertical="center"/>
    </xf>
    <xf numFmtId="41" fontId="23" fillId="0" borderId="58" xfId="0" applyNumberFormat="1" applyFont="1" applyBorder="1" applyAlignment="1">
      <alignment horizontal="right" vertical="center"/>
    </xf>
    <xf numFmtId="41" fontId="23" fillId="0" borderId="60" xfId="0" applyNumberFormat="1" applyFont="1" applyBorder="1" applyAlignment="1">
      <alignment horizontal="right" vertical="center"/>
    </xf>
    <xf numFmtId="41" fontId="23" fillId="0" borderId="61" xfId="0" applyNumberFormat="1" applyFont="1" applyBorder="1" applyAlignment="1">
      <alignment horizontal="right" vertical="center"/>
    </xf>
    <xf numFmtId="41" fontId="23" fillId="0" borderId="61" xfId="0" quotePrefix="1" applyNumberFormat="1" applyFont="1" applyBorder="1" applyAlignment="1">
      <alignment horizontal="right" vertical="center"/>
    </xf>
    <xf numFmtId="41" fontId="5" fillId="0" borderId="61" xfId="0" applyNumberFormat="1" applyFont="1" applyBorder="1" applyAlignment="1">
      <alignment horizontal="right" vertical="center"/>
    </xf>
    <xf numFmtId="41" fontId="23" fillId="0" borderId="63" xfId="0" applyNumberFormat="1" applyFont="1" applyBorder="1" applyAlignment="1">
      <alignment horizontal="right" vertical="center"/>
    </xf>
    <xf numFmtId="41" fontId="5" fillId="0" borderId="63" xfId="0" applyNumberFormat="1" applyFont="1" applyBorder="1" applyAlignment="1">
      <alignment horizontal="right" vertical="center"/>
    </xf>
    <xf numFmtId="41" fontId="5" fillId="0" borderId="63" xfId="0" quotePrefix="1" applyNumberFormat="1" applyFont="1" applyBorder="1" applyAlignment="1">
      <alignment horizontal="right" vertical="center"/>
    </xf>
    <xf numFmtId="41" fontId="23" fillId="0" borderId="64" xfId="0" applyNumberFormat="1" applyFont="1" applyBorder="1" applyAlignment="1">
      <alignment horizontal="right" vertical="center"/>
    </xf>
    <xf numFmtId="41" fontId="23" fillId="0" borderId="65" xfId="0" applyNumberFormat="1" applyFont="1" applyBorder="1" applyAlignment="1">
      <alignment horizontal="right" vertical="center"/>
    </xf>
    <xf numFmtId="41" fontId="23" fillId="0" borderId="66" xfId="0" applyNumberFormat="1" applyFont="1" applyBorder="1" applyAlignment="1">
      <alignment horizontal="right" vertical="center"/>
    </xf>
    <xf numFmtId="0" fontId="0" fillId="0" borderId="64" xfId="0" applyBorder="1" applyAlignment="1">
      <alignment vertical="center"/>
    </xf>
    <xf numFmtId="0" fontId="3" fillId="0" borderId="0" xfId="0" applyFont="1" applyBorder="1" applyAlignment="1">
      <alignment horizontal="center" vertical="center"/>
    </xf>
    <xf numFmtId="0" fontId="23" fillId="4" borderId="0" xfId="0" applyFont="1" applyFill="1" applyBorder="1" applyAlignment="1">
      <alignment horizontal="left" vertical="center" indent="1"/>
    </xf>
    <xf numFmtId="0" fontId="3" fillId="4" borderId="0" xfId="0" applyFont="1" applyFill="1" applyBorder="1" applyAlignment="1">
      <alignment horizontal="left" vertical="top" indent="1"/>
    </xf>
    <xf numFmtId="41" fontId="5" fillId="0" borderId="0" xfId="0" applyNumberFormat="1" applyFont="1" applyBorder="1" applyAlignment="1">
      <alignment horizontal="center" vertical="top"/>
    </xf>
    <xf numFmtId="0" fontId="5" fillId="0" borderId="0" xfId="0" applyFont="1" applyBorder="1" applyAlignment="1">
      <alignment vertical="top"/>
    </xf>
    <xf numFmtId="0" fontId="3" fillId="0" borderId="55" xfId="0" applyFont="1" applyBorder="1" applyAlignment="1">
      <alignment horizontal="center" vertical="center"/>
    </xf>
    <xf numFmtId="0" fontId="3" fillId="0" borderId="56" xfId="0" applyFont="1" applyBorder="1" applyAlignment="1">
      <alignment horizontal="center" vertical="center"/>
    </xf>
    <xf numFmtId="0" fontId="3" fillId="0" borderId="56" xfId="0" applyFont="1" applyBorder="1" applyAlignment="1">
      <alignment vertical="center"/>
    </xf>
    <xf numFmtId="0" fontId="3" fillId="0" borderId="57" xfId="0" applyFont="1" applyBorder="1" applyAlignment="1">
      <alignment vertical="center"/>
    </xf>
    <xf numFmtId="41" fontId="4" fillId="0" borderId="58" xfId="0" applyNumberFormat="1" applyFont="1" applyBorder="1" applyAlignment="1">
      <alignment horizontal="center" vertical="center"/>
    </xf>
    <xf numFmtId="41" fontId="5" fillId="0" borderId="59" xfId="0" applyNumberFormat="1" applyFont="1" applyBorder="1" applyAlignment="1">
      <alignment vertical="center"/>
    </xf>
    <xf numFmtId="41" fontId="5" fillId="0" borderId="58" xfId="0" applyNumberFormat="1" applyFont="1" applyBorder="1" applyAlignment="1">
      <alignment horizontal="center" vertical="center"/>
    </xf>
    <xf numFmtId="0" fontId="3" fillId="0" borderId="64" xfId="0" applyFont="1" applyBorder="1" applyAlignment="1">
      <alignment horizontal="center" vertical="center"/>
    </xf>
    <xf numFmtId="0" fontId="3" fillId="0" borderId="67" xfId="0" applyFont="1" applyBorder="1" applyAlignment="1">
      <alignment horizontal="center" vertical="center"/>
    </xf>
    <xf numFmtId="41" fontId="4" fillId="0" borderId="65" xfId="0" applyNumberFormat="1" applyFont="1" applyBorder="1" applyAlignment="1">
      <alignment horizontal="center" vertical="center"/>
    </xf>
    <xf numFmtId="41" fontId="4" fillId="0" borderId="68" xfId="0" applyNumberFormat="1" applyFont="1" applyBorder="1" applyAlignment="1">
      <alignment horizontal="center" vertical="center"/>
    </xf>
    <xf numFmtId="41" fontId="5" fillId="0" borderId="65" xfId="0" applyNumberFormat="1" applyFont="1" applyBorder="1" applyAlignment="1">
      <alignment horizontal="center" vertical="center"/>
    </xf>
    <xf numFmtId="41" fontId="5" fillId="0" borderId="68" xfId="0" applyNumberFormat="1" applyFont="1" applyBorder="1" applyAlignment="1">
      <alignment horizontal="center" vertical="center"/>
    </xf>
    <xf numFmtId="41" fontId="5" fillId="0" borderId="65" xfId="0" applyNumberFormat="1" applyFont="1" applyBorder="1" applyAlignment="1">
      <alignment horizontal="right" vertical="center"/>
    </xf>
    <xf numFmtId="41" fontId="5" fillId="0" borderId="58" xfId="0" applyNumberFormat="1" applyFont="1" applyBorder="1" applyAlignment="1">
      <alignment horizontal="center" vertical="top"/>
    </xf>
    <xf numFmtId="41" fontId="5" fillId="0" borderId="65" xfId="0" applyNumberFormat="1" applyFont="1" applyBorder="1" applyAlignment="1">
      <alignment horizontal="center" vertical="top"/>
    </xf>
    <xf numFmtId="41" fontId="5" fillId="0" borderId="68" xfId="0" applyNumberFormat="1" applyFont="1" applyBorder="1" applyAlignment="1">
      <alignment horizontal="center" vertical="top"/>
    </xf>
    <xf numFmtId="41" fontId="5" fillId="0" borderId="59" xfId="0" applyNumberFormat="1" applyFont="1" applyBorder="1" applyAlignment="1">
      <alignment vertical="top"/>
    </xf>
    <xf numFmtId="0" fontId="107" fillId="5" borderId="0" xfId="0" applyFont="1" applyFill="1" applyBorder="1" applyAlignment="1">
      <alignment horizontal="center" vertical="center"/>
    </xf>
    <xf numFmtId="41" fontId="106" fillId="5" borderId="0" xfId="0" applyNumberFormat="1" applyFont="1" applyFill="1" applyBorder="1" applyAlignment="1">
      <alignment horizontal="center" vertical="center"/>
    </xf>
    <xf numFmtId="41" fontId="106" fillId="5" borderId="71" xfId="0" applyNumberFormat="1" applyFont="1" applyFill="1" applyBorder="1" applyAlignment="1">
      <alignment horizontal="center" vertical="center"/>
    </xf>
    <xf numFmtId="41" fontId="106" fillId="5" borderId="72" xfId="0" applyNumberFormat="1" applyFont="1" applyFill="1" applyBorder="1" applyAlignment="1">
      <alignment horizontal="center" vertical="center"/>
    </xf>
    <xf numFmtId="41" fontId="106" fillId="5" borderId="26" xfId="0" applyNumberFormat="1" applyFont="1" applyFill="1" applyBorder="1" applyAlignment="1">
      <alignment horizontal="center" vertical="center"/>
    </xf>
    <xf numFmtId="41" fontId="15" fillId="0" borderId="0" xfId="3" applyNumberFormat="1" applyFont="1" applyBorder="1" applyAlignment="1">
      <alignment horizontal="center" vertical="center"/>
    </xf>
    <xf numFmtId="41" fontId="23" fillId="0" borderId="0" xfId="0" quotePrefix="1" applyNumberFormat="1" applyFont="1" applyBorder="1" applyAlignment="1">
      <alignment horizontal="center" vertical="center"/>
    </xf>
    <xf numFmtId="41" fontId="23" fillId="0" borderId="0" xfId="3" applyNumberFormat="1" applyFont="1" applyBorder="1" applyAlignment="1">
      <alignment horizontal="center" vertical="center"/>
    </xf>
    <xf numFmtId="169" fontId="23" fillId="4" borderId="0" xfId="0" applyNumberFormat="1" applyFont="1" applyFill="1" applyBorder="1" applyAlignment="1">
      <alignment horizontal="center" vertical="center"/>
    </xf>
    <xf numFmtId="0" fontId="23" fillId="4" borderId="0" xfId="0" quotePrefix="1" applyFont="1" applyFill="1" applyBorder="1" applyAlignment="1">
      <alignment horizontal="left" vertical="center"/>
    </xf>
    <xf numFmtId="169" fontId="23" fillId="4" borderId="0" xfId="3" quotePrefix="1" applyNumberFormat="1" applyFont="1" applyFill="1" applyBorder="1" applyAlignment="1">
      <alignment horizontal="center" vertical="center"/>
    </xf>
    <xf numFmtId="169" fontId="23" fillId="4" borderId="0" xfId="3" applyNumberFormat="1" applyFont="1" applyFill="1" applyBorder="1" applyAlignment="1">
      <alignment horizontal="center" vertical="center"/>
    </xf>
    <xf numFmtId="0" fontId="23" fillId="4" borderId="0" xfId="0" applyFont="1" applyFill="1" applyBorder="1" applyAlignment="1">
      <alignment horizontal="right" vertical="center"/>
    </xf>
    <xf numFmtId="169" fontId="107" fillId="5" borderId="0" xfId="3" applyNumberFormat="1" applyFont="1" applyFill="1" applyBorder="1" applyAlignment="1">
      <alignment vertical="center"/>
    </xf>
    <xf numFmtId="169" fontId="52" fillId="5" borderId="0" xfId="3" applyNumberFormat="1" applyFont="1" applyFill="1" applyBorder="1" applyAlignment="1">
      <alignment horizontal="center" vertical="center"/>
    </xf>
    <xf numFmtId="169" fontId="52" fillId="5" borderId="0" xfId="3" quotePrefix="1" applyNumberFormat="1" applyFont="1" applyFill="1" applyBorder="1" applyAlignment="1">
      <alignment horizontal="center" vertical="center"/>
    </xf>
    <xf numFmtId="41" fontId="107" fillId="5" borderId="26" xfId="0" quotePrefix="1" applyNumberFormat="1" applyFont="1" applyFill="1" applyBorder="1" applyAlignment="1">
      <alignment horizontal="center" vertical="center"/>
    </xf>
    <xf numFmtId="41" fontId="107" fillId="5" borderId="0" xfId="0" quotePrefix="1" applyNumberFormat="1" applyFont="1" applyFill="1" applyBorder="1" applyAlignment="1">
      <alignment horizontal="center" vertical="center"/>
    </xf>
    <xf numFmtId="41" fontId="107" fillId="5" borderId="27" xfId="0" quotePrefix="1" applyNumberFormat="1" applyFont="1" applyFill="1" applyBorder="1" applyAlignment="1">
      <alignment horizontal="center" vertical="center"/>
    </xf>
    <xf numFmtId="41" fontId="107" fillId="5" borderId="21" xfId="0" quotePrefix="1" applyNumberFormat="1" applyFont="1" applyFill="1" applyBorder="1" applyAlignment="1">
      <alignment horizontal="center" vertical="center"/>
    </xf>
    <xf numFmtId="0" fontId="52" fillId="5" borderId="0" xfId="0" applyFont="1" applyFill="1" applyBorder="1" applyAlignment="1">
      <alignment vertical="center"/>
    </xf>
    <xf numFmtId="0" fontId="52" fillId="5" borderId="0" xfId="0" quotePrefix="1" applyFont="1" applyFill="1" applyBorder="1" applyAlignment="1">
      <alignment horizontal="left" vertical="center"/>
    </xf>
    <xf numFmtId="0" fontId="110" fillId="5" borderId="0" xfId="0" applyFont="1" applyFill="1" applyBorder="1" applyAlignment="1">
      <alignment vertical="center"/>
    </xf>
    <xf numFmtId="0" fontId="108" fillId="5" borderId="0" xfId="0" applyFont="1" applyFill="1" applyBorder="1" applyAlignment="1">
      <alignment horizontal="right" vertical="center"/>
    </xf>
    <xf numFmtId="169" fontId="108" fillId="5" borderId="0" xfId="0" quotePrefix="1" applyNumberFormat="1" applyFont="1" applyFill="1" applyBorder="1" applyAlignment="1">
      <alignment horizontal="center" vertical="center"/>
    </xf>
    <xf numFmtId="41" fontId="107" fillId="5" borderId="19" xfId="3" applyNumberFormat="1" applyFont="1" applyFill="1" applyBorder="1" applyAlignment="1">
      <alignment horizontal="center" vertical="center"/>
    </xf>
    <xf numFmtId="0" fontId="107" fillId="5" borderId="20" xfId="0" applyFont="1" applyFill="1" applyBorder="1" applyAlignment="1">
      <alignment vertical="center"/>
    </xf>
    <xf numFmtId="0" fontId="107" fillId="5" borderId="27" xfId="0" applyFont="1" applyFill="1" applyBorder="1" applyAlignment="1">
      <alignment vertical="center"/>
    </xf>
    <xf numFmtId="0" fontId="107" fillId="5" borderId="22" xfId="0" applyFont="1" applyFill="1" applyBorder="1" applyAlignment="1">
      <alignment vertical="center"/>
    </xf>
    <xf numFmtId="0" fontId="15" fillId="0" borderId="33" xfId="0" applyFont="1" applyBorder="1" applyAlignment="1">
      <alignment vertical="center"/>
    </xf>
    <xf numFmtId="0" fontId="15" fillId="0" borderId="25" xfId="0" applyFont="1" applyBorder="1" applyAlignment="1">
      <alignment vertical="center"/>
    </xf>
    <xf numFmtId="41" fontId="15" fillId="0" borderId="33" xfId="0" applyNumberFormat="1" applyFont="1" applyBorder="1" applyAlignment="1">
      <alignment horizontal="center" vertical="center"/>
    </xf>
    <xf numFmtId="41" fontId="15" fillId="0" borderId="0" xfId="0" quotePrefix="1" applyNumberFormat="1" applyFont="1" applyBorder="1" applyAlignment="1">
      <alignment horizontal="center" vertical="center"/>
    </xf>
    <xf numFmtId="41" fontId="15" fillId="0" borderId="25" xfId="0" quotePrefix="1" applyNumberFormat="1" applyFont="1" applyBorder="1" applyAlignment="1">
      <alignment horizontal="center" vertical="center"/>
    </xf>
    <xf numFmtId="41" fontId="23" fillId="0" borderId="55" xfId="0" applyNumberFormat="1" applyFont="1" applyBorder="1" applyAlignment="1">
      <alignment horizontal="center" vertical="center"/>
    </xf>
    <xf numFmtId="41" fontId="23" fillId="0" borderId="56" xfId="0" applyNumberFormat="1" applyFont="1" applyBorder="1" applyAlignment="1">
      <alignment horizontal="center" vertical="center"/>
    </xf>
    <xf numFmtId="41" fontId="23" fillId="0" borderId="57" xfId="0" applyNumberFormat="1" applyFont="1" applyBorder="1" applyAlignment="1">
      <alignment horizontal="center" vertical="center"/>
    </xf>
    <xf numFmtId="41" fontId="15" fillId="0" borderId="58" xfId="3" applyNumberFormat="1" applyFont="1" applyBorder="1" applyAlignment="1">
      <alignment horizontal="center" vertical="center"/>
    </xf>
    <xf numFmtId="41" fontId="15" fillId="0" borderId="59" xfId="3" applyNumberFormat="1" applyFont="1" applyBorder="1" applyAlignment="1">
      <alignment horizontal="center" vertical="center"/>
    </xf>
    <xf numFmtId="41" fontId="23" fillId="0" borderId="58" xfId="3" applyNumberFormat="1" applyFont="1" applyBorder="1" applyAlignment="1">
      <alignment horizontal="center" vertical="center"/>
    </xf>
    <xf numFmtId="41" fontId="23" fillId="0" borderId="59" xfId="3" applyNumberFormat="1" applyFont="1" applyBorder="1" applyAlignment="1">
      <alignment horizontal="center" vertical="center"/>
    </xf>
    <xf numFmtId="41" fontId="23" fillId="0" borderId="58" xfId="0" applyNumberFormat="1" applyFont="1" applyBorder="1" applyAlignment="1">
      <alignment horizontal="center" vertical="center"/>
    </xf>
    <xf numFmtId="41" fontId="23" fillId="0" borderId="59" xfId="0" applyNumberFormat="1" applyFont="1" applyBorder="1" applyAlignment="1">
      <alignment horizontal="center" vertical="center"/>
    </xf>
    <xf numFmtId="41" fontId="23" fillId="0" borderId="58" xfId="0" quotePrefix="1" applyNumberFormat="1" applyFont="1" applyBorder="1" applyAlignment="1">
      <alignment horizontal="center" vertical="center"/>
    </xf>
    <xf numFmtId="41" fontId="23" fillId="0" borderId="59" xfId="0" quotePrefix="1" applyNumberFormat="1" applyFont="1" applyBorder="1" applyAlignment="1">
      <alignment horizontal="center" vertical="center"/>
    </xf>
    <xf numFmtId="41" fontId="23" fillId="0" borderId="60" xfId="3" applyNumberFormat="1" applyFont="1" applyBorder="1" applyAlignment="1">
      <alignment horizontal="center" vertical="center"/>
    </xf>
    <xf numFmtId="41" fontId="23" fillId="0" borderId="61" xfId="3" applyNumberFormat="1" applyFont="1" applyBorder="1" applyAlignment="1">
      <alignment horizontal="center" vertical="center"/>
    </xf>
    <xf numFmtId="41" fontId="23" fillId="0" borderId="62" xfId="3" applyNumberFormat="1" applyFont="1" applyBorder="1" applyAlignment="1">
      <alignment horizontal="center" vertical="center"/>
    </xf>
    <xf numFmtId="41" fontId="52" fillId="5" borderId="71" xfId="3" applyNumberFormat="1" applyFont="1" applyFill="1" applyBorder="1" applyAlignment="1">
      <alignment horizontal="center" vertical="center"/>
    </xf>
    <xf numFmtId="41" fontId="52" fillId="5" borderId="56" xfId="3" applyNumberFormat="1" applyFont="1" applyFill="1" applyBorder="1" applyAlignment="1">
      <alignment horizontal="center" vertical="center"/>
    </xf>
    <xf numFmtId="41" fontId="52" fillId="5" borderId="72" xfId="3" applyNumberFormat="1" applyFont="1" applyFill="1" applyBorder="1" applyAlignment="1">
      <alignment horizontal="center" vertical="center"/>
    </xf>
    <xf numFmtId="0" fontId="107" fillId="5" borderId="0" xfId="0" applyFont="1" applyFill="1" applyBorder="1" applyAlignment="1">
      <alignment vertical="center"/>
    </xf>
    <xf numFmtId="166" fontId="28" fillId="0" borderId="55" xfId="0" applyNumberFormat="1" applyFont="1" applyBorder="1" applyAlignment="1">
      <alignment horizontal="right" vertical="center"/>
    </xf>
    <xf numFmtId="166" fontId="27" fillId="0" borderId="56" xfId="0" applyNumberFormat="1" applyFont="1" applyBorder="1" applyAlignment="1">
      <alignment vertical="center"/>
    </xf>
    <xf numFmtId="166" fontId="28" fillId="0" borderId="56" xfId="0" applyNumberFormat="1" applyFont="1" applyBorder="1" applyAlignment="1">
      <alignment horizontal="right" vertical="center"/>
    </xf>
    <xf numFmtId="0" fontId="27" fillId="0" borderId="56" xfId="0" applyFont="1" applyBorder="1" applyAlignment="1">
      <alignment vertical="center"/>
    </xf>
    <xf numFmtId="41" fontId="15" fillId="0" borderId="56" xfId="0" applyNumberFormat="1" applyFont="1" applyBorder="1" applyAlignment="1">
      <alignment vertical="center"/>
    </xf>
    <xf numFmtId="0" fontId="27" fillId="0" borderId="57" xfId="0" applyFont="1" applyBorder="1" applyAlignment="1">
      <alignment vertical="center"/>
    </xf>
    <xf numFmtId="166" fontId="28" fillId="0" borderId="58" xfId="0" applyNumberFormat="1" applyFont="1" applyBorder="1" applyAlignment="1">
      <alignment horizontal="right" vertical="center"/>
    </xf>
    <xf numFmtId="0" fontId="27" fillId="0" borderId="59" xfId="0" applyFont="1" applyBorder="1" applyAlignment="1">
      <alignment vertical="center"/>
    </xf>
    <xf numFmtId="166" fontId="27" fillId="0" borderId="58" xfId="0" applyNumberFormat="1" applyFont="1" applyBorder="1" applyAlignment="1">
      <alignment horizontal="right" vertical="center"/>
    </xf>
    <xf numFmtId="166" fontId="27" fillId="0" borderId="58" xfId="0" quotePrefix="1" applyNumberFormat="1" applyFont="1" applyBorder="1" applyAlignment="1">
      <alignment horizontal="right" vertical="center"/>
    </xf>
    <xf numFmtId="166" fontId="15" fillId="0" borderId="58" xfId="0" applyNumberFormat="1" applyFont="1" applyBorder="1" applyAlignment="1">
      <alignment horizontal="right" vertical="center"/>
    </xf>
    <xf numFmtId="0" fontId="15" fillId="0" borderId="59" xfId="0" applyFont="1" applyBorder="1" applyAlignment="1">
      <alignment vertical="center"/>
    </xf>
    <xf numFmtId="166" fontId="27" fillId="0" borderId="60" xfId="0" applyNumberFormat="1" applyFont="1" applyBorder="1" applyAlignment="1">
      <alignment horizontal="right" vertical="center"/>
    </xf>
    <xf numFmtId="166" fontId="27" fillId="0" borderId="61" xfId="0" applyNumberFormat="1" applyFont="1" applyBorder="1" applyAlignment="1">
      <alignment vertical="center"/>
    </xf>
    <xf numFmtId="166" fontId="27" fillId="0" borderId="61" xfId="0" applyNumberFormat="1" applyFont="1" applyBorder="1" applyAlignment="1">
      <alignment horizontal="right" vertical="center"/>
    </xf>
    <xf numFmtId="0" fontId="27" fillId="0" borderId="61" xfId="0" applyFont="1" applyBorder="1" applyAlignment="1">
      <alignment vertical="center"/>
    </xf>
    <xf numFmtId="0" fontId="27" fillId="0" borderId="62" xfId="0" applyFont="1" applyBorder="1" applyAlignment="1">
      <alignment vertical="center"/>
    </xf>
    <xf numFmtId="0" fontId="107" fillId="5" borderId="74" xfId="0" applyFont="1" applyFill="1" applyBorder="1" applyAlignment="1">
      <alignment horizontal="centerContinuous" vertical="center"/>
    </xf>
    <xf numFmtId="0" fontId="107" fillId="5" borderId="74" xfId="0" applyFont="1" applyFill="1" applyBorder="1" applyAlignment="1">
      <alignment vertical="center"/>
    </xf>
    <xf numFmtId="0" fontId="15" fillId="4" borderId="2" xfId="0" applyFont="1" applyFill="1" applyBorder="1" applyAlignment="1">
      <alignment horizontal="center" vertical="center"/>
    </xf>
    <xf numFmtId="0" fontId="15" fillId="4" borderId="2" xfId="0" applyFont="1" applyFill="1" applyBorder="1" applyAlignment="1">
      <alignment vertical="center"/>
    </xf>
    <xf numFmtId="166" fontId="107" fillId="5" borderId="0" xfId="0" applyNumberFormat="1" applyFont="1" applyFill="1" applyBorder="1" applyAlignment="1">
      <alignment horizontal="right" vertical="center"/>
    </xf>
    <xf numFmtId="166" fontId="107" fillId="5" borderId="0" xfId="0" applyNumberFormat="1" applyFont="1" applyFill="1" applyBorder="1" applyAlignment="1">
      <alignment vertical="center"/>
    </xf>
    <xf numFmtId="166" fontId="23" fillId="0" borderId="55" xfId="0" applyNumberFormat="1" applyFont="1" applyBorder="1" applyAlignment="1">
      <alignment horizontal="right" vertical="center"/>
    </xf>
    <xf numFmtId="166" fontId="23" fillId="0" borderId="56" xfId="0" applyNumberFormat="1" applyFont="1" applyBorder="1" applyAlignment="1">
      <alignment vertical="center"/>
    </xf>
    <xf numFmtId="166" fontId="23" fillId="0" borderId="56" xfId="0" applyNumberFormat="1" applyFont="1" applyBorder="1" applyAlignment="1">
      <alignment horizontal="right" vertical="center"/>
    </xf>
    <xf numFmtId="0" fontId="23" fillId="0" borderId="56" xfId="0" applyFont="1" applyBorder="1" applyAlignment="1">
      <alignment vertical="center"/>
    </xf>
    <xf numFmtId="41" fontId="23" fillId="0" borderId="56" xfId="0" applyNumberFormat="1" applyFont="1" applyBorder="1" applyAlignment="1">
      <alignment vertical="center"/>
    </xf>
    <xf numFmtId="0" fontId="23" fillId="0" borderId="57" xfId="0" applyFont="1" applyBorder="1" applyAlignment="1">
      <alignment vertical="center"/>
    </xf>
    <xf numFmtId="166" fontId="23" fillId="0" borderId="58" xfId="0" applyNumberFormat="1" applyFont="1" applyBorder="1" applyAlignment="1">
      <alignment horizontal="right" vertical="center"/>
    </xf>
    <xf numFmtId="0" fontId="23" fillId="0" borderId="59" xfId="0" applyFont="1" applyBorder="1" applyAlignment="1">
      <alignment vertical="center"/>
    </xf>
    <xf numFmtId="166" fontId="23" fillId="0" borderId="58" xfId="0" quotePrefix="1" applyNumberFormat="1" applyFont="1" applyBorder="1" applyAlignment="1">
      <alignment horizontal="right" vertical="center"/>
    </xf>
    <xf numFmtId="166" fontId="23" fillId="0" borderId="60" xfId="0" applyNumberFormat="1" applyFont="1" applyBorder="1" applyAlignment="1">
      <alignment horizontal="right" vertical="center"/>
    </xf>
    <xf numFmtId="166" fontId="23" fillId="0" borderId="61" xfId="0" applyNumberFormat="1" applyFont="1" applyBorder="1" applyAlignment="1">
      <alignment vertical="center"/>
    </xf>
    <xf numFmtId="166" fontId="23" fillId="0" borderId="61" xfId="0" applyNumberFormat="1" applyFont="1" applyBorder="1" applyAlignment="1">
      <alignment horizontal="right" vertical="center"/>
    </xf>
    <xf numFmtId="0" fontId="23" fillId="0" borderId="61" xfId="0" applyFont="1" applyBorder="1" applyAlignment="1">
      <alignment vertical="center"/>
    </xf>
    <xf numFmtId="0" fontId="23" fillId="0" borderId="62" xfId="0" applyFont="1" applyBorder="1" applyAlignment="1">
      <alignment vertical="center"/>
    </xf>
    <xf numFmtId="166" fontId="107" fillId="5" borderId="71" xfId="0" applyNumberFormat="1" applyFont="1" applyFill="1" applyBorder="1" applyAlignment="1">
      <alignment horizontal="right" vertical="center"/>
    </xf>
    <xf numFmtId="166" fontId="107" fillId="5" borderId="56" xfId="0" applyNumberFormat="1" applyFont="1" applyFill="1" applyBorder="1" applyAlignment="1">
      <alignment vertical="center"/>
    </xf>
    <xf numFmtId="166" fontId="107" fillId="5" borderId="56" xfId="0" applyNumberFormat="1" applyFont="1" applyFill="1" applyBorder="1" applyAlignment="1">
      <alignment horizontal="right" vertical="center"/>
    </xf>
    <xf numFmtId="0" fontId="107" fillId="5" borderId="56" xfId="0" applyFont="1" applyFill="1" applyBorder="1" applyAlignment="1">
      <alignment vertical="center"/>
    </xf>
    <xf numFmtId="0" fontId="50" fillId="5" borderId="0" xfId="0" applyFont="1" applyFill="1" applyBorder="1" applyAlignment="1">
      <alignment vertical="center"/>
    </xf>
    <xf numFmtId="166" fontId="50" fillId="5" borderId="0" xfId="0" applyNumberFormat="1" applyFont="1" applyFill="1" applyBorder="1" applyAlignment="1">
      <alignment vertical="center"/>
    </xf>
    <xf numFmtId="0" fontId="3" fillId="3" borderId="0" xfId="0" applyFont="1" applyFill="1" applyBorder="1" applyAlignment="1">
      <alignment vertical="center"/>
    </xf>
    <xf numFmtId="0" fontId="2" fillId="3" borderId="0" xfId="0" applyFont="1" applyFill="1" applyBorder="1" applyAlignment="1">
      <alignment vertical="center"/>
    </xf>
    <xf numFmtId="164" fontId="106" fillId="5" borderId="0" xfId="0" applyNumberFormat="1" applyFont="1" applyFill="1" applyBorder="1" applyAlignment="1">
      <alignment vertical="center"/>
    </xf>
    <xf numFmtId="164" fontId="50" fillId="5" borderId="0" xfId="0" applyNumberFormat="1" applyFont="1" applyFill="1" applyBorder="1" applyAlignment="1">
      <alignment vertical="center"/>
    </xf>
    <xf numFmtId="0" fontId="7" fillId="5" borderId="0" xfId="0" applyFont="1" applyFill="1" applyBorder="1" applyAlignment="1">
      <alignment horizontal="center" vertical="center"/>
    </xf>
    <xf numFmtId="0" fontId="0" fillId="0" borderId="55" xfId="0" applyBorder="1" applyAlignment="1">
      <alignment horizontal="right" vertical="center"/>
    </xf>
    <xf numFmtId="0" fontId="0" fillId="0" borderId="56" xfId="0" applyBorder="1" applyAlignment="1">
      <alignment horizontal="right" vertical="center"/>
    </xf>
    <xf numFmtId="41" fontId="0" fillId="0" borderId="56" xfId="0" applyNumberFormat="1" applyBorder="1" applyAlignment="1">
      <alignment vertical="center"/>
    </xf>
    <xf numFmtId="164" fontId="5" fillId="0" borderId="58" xfId="0" applyNumberFormat="1" applyFont="1" applyBorder="1" applyAlignment="1">
      <alignment horizontal="right" vertical="center"/>
    </xf>
    <xf numFmtId="0" fontId="0" fillId="0" borderId="59" xfId="0" applyBorder="1" applyAlignment="1">
      <alignment vertical="center"/>
    </xf>
    <xf numFmtId="164" fontId="4" fillId="0" borderId="60" xfId="0" applyNumberFormat="1" applyFont="1" applyBorder="1" applyAlignment="1">
      <alignment vertical="center"/>
    </xf>
    <xf numFmtId="164" fontId="4" fillId="0" borderId="61" xfId="0" applyNumberFormat="1" applyFont="1" applyBorder="1" applyAlignment="1">
      <alignment horizontal="right" vertical="center"/>
    </xf>
    <xf numFmtId="164" fontId="4" fillId="0" borderId="61" xfId="0" applyNumberFormat="1" applyFont="1" applyBorder="1" applyAlignment="1">
      <alignment vertical="center"/>
    </xf>
    <xf numFmtId="0" fontId="5" fillId="0" borderId="61" xfId="0" applyFont="1" applyBorder="1" applyAlignment="1">
      <alignment vertical="center"/>
    </xf>
    <xf numFmtId="0" fontId="0" fillId="0" borderId="62" xfId="0" applyBorder="1" applyAlignment="1">
      <alignment vertical="center"/>
    </xf>
    <xf numFmtId="0" fontId="106" fillId="5" borderId="27" xfId="0" applyFont="1" applyFill="1" applyBorder="1" applyAlignment="1">
      <alignment horizontal="center" vertical="center"/>
    </xf>
    <xf numFmtId="0" fontId="3" fillId="0" borderId="0" xfId="0" applyFont="1" applyBorder="1" applyAlignment="1">
      <alignment horizontal="right" vertical="center"/>
    </xf>
    <xf numFmtId="164" fontId="23" fillId="0" borderId="0" xfId="0" applyNumberFormat="1" applyFont="1" applyBorder="1" applyAlignment="1">
      <alignment horizontal="right" vertical="center"/>
    </xf>
    <xf numFmtId="164" fontId="23" fillId="0" borderId="0" xfId="0" applyNumberFormat="1" applyFont="1" applyBorder="1" applyAlignment="1">
      <alignment vertical="center"/>
    </xf>
    <xf numFmtId="164" fontId="107" fillId="5" borderId="0" xfId="0" applyNumberFormat="1" applyFont="1" applyFill="1" applyBorder="1" applyAlignment="1">
      <alignment vertical="center"/>
    </xf>
    <xf numFmtId="164" fontId="107" fillId="5" borderId="0" xfId="0" applyNumberFormat="1" applyFont="1" applyFill="1" applyBorder="1" applyAlignment="1">
      <alignment horizontal="right" vertical="center"/>
    </xf>
    <xf numFmtId="0" fontId="3" fillId="5" borderId="0" xfId="0" applyFont="1" applyFill="1" applyBorder="1" applyAlignment="1">
      <alignment vertical="center"/>
    </xf>
    <xf numFmtId="0" fontId="3" fillId="0" borderId="55" xfId="0" applyFont="1" applyBorder="1" applyAlignment="1">
      <alignment horizontal="right" vertical="center"/>
    </xf>
    <xf numFmtId="0" fontId="3" fillId="0" borderId="56" xfId="0" applyFont="1" applyBorder="1" applyAlignment="1">
      <alignment horizontal="right" vertical="center"/>
    </xf>
    <xf numFmtId="41" fontId="3" fillId="0" borderId="56" xfId="0" applyNumberFormat="1" applyFont="1" applyBorder="1" applyAlignment="1">
      <alignment vertical="center"/>
    </xf>
    <xf numFmtId="164" fontId="23" fillId="0" borderId="58" xfId="0" applyNumberFormat="1" applyFont="1" applyBorder="1" applyAlignment="1">
      <alignment horizontal="right" vertical="center"/>
    </xf>
    <xf numFmtId="0" fontId="3" fillId="0" borderId="59" xfId="0" applyFont="1" applyBorder="1" applyAlignment="1">
      <alignment vertical="center"/>
    </xf>
    <xf numFmtId="164" fontId="15" fillId="0" borderId="60" xfId="0" applyNumberFormat="1" applyFont="1" applyBorder="1" applyAlignment="1">
      <alignment vertical="center"/>
    </xf>
    <xf numFmtId="164" fontId="15" fillId="0" borderId="61" xfId="0" applyNumberFormat="1" applyFont="1" applyBorder="1" applyAlignment="1">
      <alignment horizontal="right" vertical="center"/>
    </xf>
    <xf numFmtId="164" fontId="15" fillId="0" borderId="61" xfId="0" applyNumberFormat="1" applyFont="1" applyBorder="1" applyAlignment="1">
      <alignment vertical="center"/>
    </xf>
    <xf numFmtId="164" fontId="6" fillId="0" borderId="61" xfId="0" applyNumberFormat="1" applyFont="1" applyBorder="1" applyAlignment="1">
      <alignment vertical="center"/>
    </xf>
    <xf numFmtId="0" fontId="3" fillId="0" borderId="61" xfId="0" applyFont="1" applyBorder="1" applyAlignment="1">
      <alignment vertical="center"/>
    </xf>
    <xf numFmtId="0" fontId="3" fillId="0" borderId="62" xfId="0" applyFont="1" applyBorder="1" applyAlignment="1">
      <alignment vertical="center"/>
    </xf>
    <xf numFmtId="0" fontId="107" fillId="5" borderId="73" xfId="0" applyFont="1" applyFill="1" applyBorder="1" applyAlignment="1">
      <alignment horizontal="centerContinuous" vertical="center"/>
    </xf>
    <xf numFmtId="0" fontId="52" fillId="5" borderId="73" xfId="0" applyFont="1" applyFill="1" applyBorder="1" applyAlignment="1">
      <alignment horizontal="centerContinuous" vertical="center"/>
    </xf>
    <xf numFmtId="0" fontId="52" fillId="5" borderId="73" xfId="0" applyFont="1" applyFill="1" applyBorder="1" applyAlignment="1">
      <alignment vertical="center"/>
    </xf>
    <xf numFmtId="0" fontId="108" fillId="5" borderId="27" xfId="0" applyFont="1" applyFill="1" applyBorder="1" applyAlignment="1">
      <alignment vertical="center"/>
    </xf>
    <xf numFmtId="0" fontId="23" fillId="4" borderId="0" xfId="0" applyFont="1" applyFill="1" applyBorder="1" applyAlignment="1">
      <alignment horizontal="center" vertical="center"/>
    </xf>
    <xf numFmtId="0" fontId="15" fillId="4" borderId="0" xfId="0" applyFont="1" applyFill="1" applyBorder="1" applyAlignment="1">
      <alignment horizontal="center" vertical="top"/>
    </xf>
    <xf numFmtId="0" fontId="15" fillId="4" borderId="0" xfId="0" applyFont="1" applyFill="1" applyBorder="1" applyAlignment="1">
      <alignment vertical="top"/>
    </xf>
    <xf numFmtId="41" fontId="106" fillId="5" borderId="0" xfId="0" applyNumberFormat="1" applyFont="1" applyFill="1" applyBorder="1" applyAlignment="1">
      <alignment vertical="center"/>
    </xf>
    <xf numFmtId="41" fontId="50" fillId="5" borderId="0" xfId="0" applyNumberFormat="1" applyFont="1" applyFill="1" applyBorder="1" applyAlignment="1">
      <alignment vertical="center"/>
    </xf>
    <xf numFmtId="0" fontId="11" fillId="0" borderId="55" xfId="0" applyFont="1" applyBorder="1" applyAlignment="1">
      <alignment horizontal="center" vertical="center"/>
    </xf>
    <xf numFmtId="0" fontId="11" fillId="0" borderId="56" xfId="0" applyFont="1" applyBorder="1" applyAlignment="1">
      <alignment horizontal="center" vertical="center"/>
    </xf>
    <xf numFmtId="0" fontId="18" fillId="0" borderId="56" xfId="0" applyFont="1" applyBorder="1" applyAlignment="1">
      <alignment horizontal="center" vertical="center"/>
    </xf>
    <xf numFmtId="41" fontId="5" fillId="0" borderId="58" xfId="0" quotePrefix="1" applyNumberFormat="1" applyFont="1" applyBorder="1" applyAlignment="1">
      <alignment horizontal="right" vertical="center"/>
    </xf>
    <xf numFmtId="41" fontId="25" fillId="0" borderId="59" xfId="0" applyNumberFormat="1" applyFont="1" applyBorder="1" applyAlignment="1">
      <alignment horizontal="right" vertical="center"/>
    </xf>
    <xf numFmtId="41" fontId="5" fillId="0" borderId="58" xfId="0" applyNumberFormat="1" applyFont="1" applyBorder="1" applyAlignment="1">
      <alignment horizontal="right" vertical="center"/>
    </xf>
    <xf numFmtId="41" fontId="5" fillId="0" borderId="58" xfId="0" applyNumberFormat="1" applyFont="1" applyBorder="1" applyAlignment="1">
      <alignment vertical="center"/>
    </xf>
    <xf numFmtId="41" fontId="25" fillId="0" borderId="59" xfId="0" applyNumberFormat="1" applyFont="1" applyBorder="1" applyAlignment="1">
      <alignment vertical="center"/>
    </xf>
    <xf numFmtId="41" fontId="5" fillId="0" borderId="60" xfId="0" applyNumberFormat="1" applyFont="1" applyBorder="1" applyAlignment="1">
      <alignment vertical="center"/>
    </xf>
    <xf numFmtId="41" fontId="5" fillId="0" borderId="61" xfId="0" applyNumberFormat="1" applyFont="1" applyBorder="1" applyAlignment="1">
      <alignment vertical="center"/>
    </xf>
    <xf numFmtId="41" fontId="0" fillId="0" borderId="62" xfId="0" applyNumberFormat="1" applyBorder="1" applyAlignment="1">
      <alignment vertical="center"/>
    </xf>
    <xf numFmtId="41" fontId="107" fillId="5" borderId="0" xfId="0" applyNumberFormat="1" applyFont="1" applyFill="1" applyBorder="1" applyAlignment="1">
      <alignment vertical="center"/>
    </xf>
    <xf numFmtId="41" fontId="23" fillId="0" borderId="55" xfId="0" quotePrefix="1" applyNumberFormat="1" applyFont="1" applyBorder="1" applyAlignment="1">
      <alignment horizontal="right" vertical="center"/>
    </xf>
    <xf numFmtId="41" fontId="23" fillId="0" borderId="56" xfId="0" quotePrefix="1" applyNumberFormat="1" applyFont="1" applyBorder="1" applyAlignment="1">
      <alignment horizontal="right" vertical="center"/>
    </xf>
    <xf numFmtId="0" fontId="23" fillId="0" borderId="56" xfId="0" applyFont="1" applyBorder="1" applyAlignment="1">
      <alignment horizontal="right" vertical="center"/>
    </xf>
    <xf numFmtId="41" fontId="23" fillId="0" borderId="58" xfId="0" quotePrefix="1" applyNumberFormat="1" applyFont="1" applyBorder="1" applyAlignment="1">
      <alignment horizontal="right" vertical="center"/>
    </xf>
    <xf numFmtId="41" fontId="23" fillId="0" borderId="59" xfId="0" applyNumberFormat="1" applyFont="1" applyBorder="1" applyAlignment="1">
      <alignment horizontal="right" vertical="center"/>
    </xf>
    <xf numFmtId="41" fontId="23" fillId="0" borderId="58" xfId="0" applyNumberFormat="1" applyFont="1" applyBorder="1" applyAlignment="1">
      <alignment vertical="center"/>
    </xf>
    <xf numFmtId="0" fontId="23" fillId="0" borderId="60" xfId="0" applyFont="1" applyBorder="1" applyAlignment="1">
      <alignment vertical="center"/>
    </xf>
    <xf numFmtId="0" fontId="23" fillId="0" borderId="76" xfId="0" applyFont="1" applyBorder="1" applyAlignment="1">
      <alignment horizontal="right" vertical="center"/>
    </xf>
    <xf numFmtId="0" fontId="23" fillId="0" borderId="68" xfId="0" applyFont="1" applyBorder="1" applyAlignment="1">
      <alignment horizontal="right" vertical="center"/>
    </xf>
    <xf numFmtId="41" fontId="23" fillId="0" borderId="68" xfId="0" applyNumberFormat="1" applyFont="1" applyBorder="1" applyAlignment="1">
      <alignment horizontal="right" vertical="center"/>
    </xf>
    <xf numFmtId="0" fontId="23" fillId="0" borderId="68" xfId="0" applyFont="1" applyBorder="1" applyAlignment="1">
      <alignment vertical="center"/>
    </xf>
    <xf numFmtId="41" fontId="3" fillId="0" borderId="0" xfId="0" applyNumberFormat="1" applyFont="1" applyBorder="1" applyAlignment="1">
      <alignment horizontal="right" vertical="center"/>
    </xf>
    <xf numFmtId="0" fontId="7" fillId="0" borderId="55" xfId="0" applyFont="1" applyBorder="1" applyAlignment="1">
      <alignment horizontal="right" vertical="center"/>
    </xf>
    <xf numFmtId="0" fontId="7" fillId="0" borderId="56" xfId="0" applyFont="1" applyBorder="1" applyAlignment="1">
      <alignment horizontal="right" vertical="center"/>
    </xf>
    <xf numFmtId="0" fontId="7" fillId="0" borderId="57" xfId="0" applyFont="1" applyBorder="1" applyAlignment="1">
      <alignment horizontal="right" vertical="center"/>
    </xf>
    <xf numFmtId="41" fontId="15" fillId="0" borderId="58" xfId="0" applyNumberFormat="1" applyFont="1" applyBorder="1" applyAlignment="1">
      <alignment horizontal="center" vertical="center"/>
    </xf>
    <xf numFmtId="41" fontId="19" fillId="0" borderId="59" xfId="0" applyNumberFormat="1" applyFont="1" applyBorder="1" applyAlignment="1">
      <alignment horizontal="center" vertical="center"/>
    </xf>
    <xf numFmtId="49" fontId="19" fillId="0" borderId="59" xfId="0" applyNumberFormat="1" applyFont="1" applyBorder="1" applyAlignment="1">
      <alignment horizontal="right" vertical="center"/>
    </xf>
    <xf numFmtId="41" fontId="3" fillId="0" borderId="60" xfId="0" applyNumberFormat="1" applyFont="1" applyBorder="1" applyAlignment="1">
      <alignment horizontal="center" vertical="center"/>
    </xf>
    <xf numFmtId="41" fontId="3" fillId="0" borderId="61" xfId="0" applyNumberFormat="1" applyFont="1" applyBorder="1" applyAlignment="1">
      <alignment horizontal="center" vertical="center"/>
    </xf>
    <xf numFmtId="41" fontId="3" fillId="0" borderId="61" xfId="0" quotePrefix="1" applyNumberFormat="1" applyFont="1" applyBorder="1" applyAlignment="1">
      <alignment horizontal="right" vertical="center"/>
    </xf>
    <xf numFmtId="41" fontId="3" fillId="0" borderId="61" xfId="0" applyNumberFormat="1" applyFont="1" applyBorder="1" applyAlignment="1">
      <alignment horizontal="right" vertical="center"/>
    </xf>
    <xf numFmtId="41" fontId="6" fillId="0" borderId="61" xfId="0" quotePrefix="1" applyNumberFormat="1" applyFont="1" applyBorder="1" applyAlignment="1">
      <alignment horizontal="center" vertical="center"/>
    </xf>
    <xf numFmtId="49" fontId="19" fillId="0" borderId="62" xfId="0" applyNumberFormat="1" applyFont="1" applyBorder="1" applyAlignment="1">
      <alignment horizontal="right" vertical="center"/>
    </xf>
    <xf numFmtId="0" fontId="23" fillId="0" borderId="0" xfId="0" applyFont="1" applyBorder="1" applyAlignment="1">
      <alignment horizontal="center" vertical="center"/>
    </xf>
    <xf numFmtId="41" fontId="107" fillId="5" borderId="0" xfId="0" applyNumberFormat="1" applyFont="1" applyFill="1" applyBorder="1" applyAlignment="1">
      <alignment horizontal="right" vertical="center"/>
    </xf>
    <xf numFmtId="41" fontId="52" fillId="5" borderId="0" xfId="0" applyNumberFormat="1" applyFont="1" applyFill="1" applyBorder="1" applyAlignment="1">
      <alignment horizontal="center" vertical="center"/>
    </xf>
    <xf numFmtId="0" fontId="23" fillId="0" borderId="55" xfId="0" applyFont="1" applyBorder="1" applyAlignment="1">
      <alignment horizontal="center" vertical="center"/>
    </xf>
    <xf numFmtId="0" fontId="23" fillId="0" borderId="56" xfId="0" applyFont="1" applyBorder="1" applyAlignment="1">
      <alignment horizontal="center" vertical="center"/>
    </xf>
    <xf numFmtId="0" fontId="15" fillId="0" borderId="64" xfId="0" applyFont="1" applyBorder="1" applyAlignment="1">
      <alignment horizontal="center" vertical="center"/>
    </xf>
    <xf numFmtId="41" fontId="15" fillId="0" borderId="65" xfId="0" applyNumberFormat="1" applyFont="1" applyBorder="1" applyAlignment="1">
      <alignment horizontal="right" vertical="center"/>
    </xf>
    <xf numFmtId="41" fontId="15" fillId="0" borderId="69" xfId="0" applyNumberFormat="1" applyFont="1" applyBorder="1" applyAlignment="1">
      <alignment horizontal="right" vertical="center"/>
    </xf>
    <xf numFmtId="0" fontId="51" fillId="5" borderId="0" xfId="0" applyFont="1" applyFill="1" applyBorder="1" applyAlignment="1">
      <alignment horizontal="center" vertical="center"/>
    </xf>
    <xf numFmtId="0" fontId="107" fillId="5" borderId="27" xfId="0" applyFont="1" applyFill="1" applyBorder="1" applyAlignment="1">
      <alignment horizontal="center" vertical="center"/>
    </xf>
    <xf numFmtId="0" fontId="0" fillId="0" borderId="55" xfId="0" applyBorder="1" applyAlignment="1">
      <alignment horizontal="center" vertical="center" wrapText="1"/>
    </xf>
    <xf numFmtId="0" fontId="0" fillId="0" borderId="56" xfId="0" applyBorder="1" applyAlignment="1">
      <alignment horizontal="center" vertical="center" wrapText="1"/>
    </xf>
    <xf numFmtId="0" fontId="0" fillId="0" borderId="57" xfId="0" applyBorder="1" applyAlignment="1">
      <alignment horizontal="center" vertical="center" wrapText="1"/>
    </xf>
    <xf numFmtId="41" fontId="23" fillId="0" borderId="62" xfId="0" applyNumberFormat="1" applyFont="1" applyBorder="1" applyAlignment="1">
      <alignment horizontal="right" vertical="center"/>
    </xf>
    <xf numFmtId="41" fontId="15" fillId="0" borderId="58" xfId="0" applyNumberFormat="1" applyFont="1" applyBorder="1" applyAlignment="1">
      <alignment horizontal="right" vertical="center"/>
    </xf>
    <xf numFmtId="0" fontId="0" fillId="0" borderId="68" xfId="0" applyBorder="1" applyAlignment="1">
      <alignment vertical="center"/>
    </xf>
    <xf numFmtId="0" fontId="8" fillId="0" borderId="77" xfId="0" applyFont="1" applyBorder="1" applyAlignment="1">
      <alignment horizontal="center" vertical="center"/>
    </xf>
    <xf numFmtId="0" fontId="8" fillId="0" borderId="78" xfId="0" applyFont="1" applyBorder="1" applyAlignment="1">
      <alignment horizontal="center" vertical="center"/>
    </xf>
    <xf numFmtId="41" fontId="15" fillId="0" borderId="79" xfId="0" applyNumberFormat="1" applyFont="1" applyBorder="1" applyAlignment="1">
      <alignment horizontal="right" vertical="center"/>
    </xf>
    <xf numFmtId="0" fontId="0" fillId="0" borderId="80" xfId="0" applyBorder="1" applyAlignment="1">
      <alignment vertical="center"/>
    </xf>
    <xf numFmtId="1" fontId="15" fillId="0" borderId="0" xfId="0" applyNumberFormat="1" applyFont="1" applyBorder="1" applyAlignment="1">
      <alignment horizontal="center" vertical="center"/>
    </xf>
    <xf numFmtId="0" fontId="21" fillId="0" borderId="0" xfId="0" applyFont="1" applyBorder="1" applyAlignment="1">
      <alignment horizontal="center" vertical="center"/>
    </xf>
    <xf numFmtId="0" fontId="52" fillId="5" borderId="0" xfId="0" applyFont="1" applyFill="1" applyBorder="1" applyAlignment="1">
      <alignment horizontal="center" vertical="center"/>
    </xf>
    <xf numFmtId="0" fontId="53" fillId="5" borderId="0" xfId="0" applyFont="1" applyFill="1" applyBorder="1" applyAlignment="1">
      <alignment vertical="center"/>
    </xf>
    <xf numFmtId="0" fontId="23" fillId="4" borderId="0" xfId="0" applyFont="1" applyFill="1" applyBorder="1" applyAlignment="1">
      <alignment horizontal="left" vertical="center"/>
    </xf>
    <xf numFmtId="41" fontId="0" fillId="0" borderId="57" xfId="0" applyNumberFormat="1" applyBorder="1" applyAlignment="1">
      <alignment horizontal="right" vertical="center"/>
    </xf>
    <xf numFmtId="41" fontId="0" fillId="0" borderId="59" xfId="0" applyNumberFormat="1" applyBorder="1" applyAlignment="1">
      <alignment horizontal="right" vertical="center"/>
    </xf>
    <xf numFmtId="0" fontId="21" fillId="0" borderId="59" xfId="0" applyFont="1" applyBorder="1" applyAlignment="1">
      <alignment horizontal="center" vertical="center"/>
    </xf>
    <xf numFmtId="41" fontId="23" fillId="0" borderId="60" xfId="0" quotePrefix="1" applyNumberFormat="1" applyFont="1" applyBorder="1" applyAlignment="1">
      <alignment horizontal="right" vertical="center"/>
    </xf>
    <xf numFmtId="41" fontId="15" fillId="0" borderId="64" xfId="0" applyNumberFormat="1" applyFont="1" applyBorder="1" applyAlignment="1">
      <alignment horizontal="right" vertical="center"/>
    </xf>
    <xf numFmtId="41" fontId="107" fillId="5" borderId="71" xfId="0" applyNumberFormat="1" applyFont="1" applyFill="1" applyBorder="1" applyAlignment="1">
      <alignment vertical="center"/>
    </xf>
    <xf numFmtId="0" fontId="107" fillId="5" borderId="18" xfId="0" applyFont="1" applyFill="1" applyBorder="1" applyAlignment="1">
      <alignment horizontal="centerContinuous" vertical="center"/>
    </xf>
    <xf numFmtId="0" fontId="5" fillId="4" borderId="0" xfId="0" applyFont="1" applyFill="1" applyBorder="1" applyAlignment="1">
      <alignment horizontal="left" vertical="center" indent="1"/>
    </xf>
    <xf numFmtId="41" fontId="53" fillId="5" borderId="0" xfId="0" applyNumberFormat="1" applyFont="1" applyFill="1" applyBorder="1" applyAlignment="1">
      <alignment horizontal="center" vertical="center"/>
    </xf>
    <xf numFmtId="41" fontId="107" fillId="5" borderId="26" xfId="0" applyNumberFormat="1" applyFont="1" applyFill="1" applyBorder="1" applyAlignment="1">
      <alignment horizontal="right" vertical="center"/>
    </xf>
    <xf numFmtId="41" fontId="107" fillId="5" borderId="27" xfId="0" applyNumberFormat="1" applyFont="1" applyFill="1" applyBorder="1" applyAlignment="1">
      <alignment horizontal="right" vertical="center"/>
    </xf>
    <xf numFmtId="41" fontId="23" fillId="0" borderId="81" xfId="0" applyNumberFormat="1" applyFont="1" applyBorder="1" applyAlignment="1">
      <alignment horizontal="right" vertical="center"/>
    </xf>
    <xf numFmtId="41" fontId="23" fillId="0" borderId="82" xfId="0" applyNumberFormat="1" applyFont="1" applyBorder="1" applyAlignment="1">
      <alignment horizontal="right" vertical="center"/>
    </xf>
    <xf numFmtId="41" fontId="23" fillId="0" borderId="82" xfId="0" quotePrefix="1" applyNumberFormat="1" applyFont="1" applyBorder="1" applyAlignment="1">
      <alignment horizontal="right" vertical="center"/>
    </xf>
    <xf numFmtId="41" fontId="5" fillId="0" borderId="83" xfId="0" applyNumberFormat="1" applyFont="1" applyBorder="1" applyAlignment="1">
      <alignment vertical="center"/>
    </xf>
    <xf numFmtId="41" fontId="23" fillId="0" borderId="84" xfId="0" applyNumberFormat="1" applyFont="1" applyBorder="1" applyAlignment="1">
      <alignment horizontal="right" vertical="center"/>
    </xf>
    <xf numFmtId="41" fontId="5" fillId="0" borderId="85" xfId="0" applyNumberFormat="1" applyFont="1" applyBorder="1" applyAlignment="1">
      <alignment vertical="center"/>
    </xf>
    <xf numFmtId="41" fontId="23" fillId="0" borderId="86" xfId="0" applyNumberFormat="1" applyFont="1" applyBorder="1" applyAlignment="1">
      <alignment horizontal="right" vertical="center"/>
    </xf>
    <xf numFmtId="41" fontId="23" fillId="0" borderId="87" xfId="0" applyNumberFormat="1" applyFont="1" applyBorder="1" applyAlignment="1">
      <alignment horizontal="right" vertical="center"/>
    </xf>
    <xf numFmtId="41" fontId="23" fillId="0" borderId="87" xfId="0" quotePrefix="1" applyNumberFormat="1" applyFont="1" applyBorder="1" applyAlignment="1">
      <alignment horizontal="right" vertical="center"/>
    </xf>
    <xf numFmtId="41" fontId="5" fillId="0" borderId="88" xfId="0" applyNumberFormat="1" applyFont="1" applyBorder="1" applyAlignment="1">
      <alignment vertical="center"/>
    </xf>
    <xf numFmtId="41" fontId="15" fillId="0" borderId="81" xfId="0" applyNumberFormat="1" applyFont="1" applyBorder="1" applyAlignment="1">
      <alignment horizontal="right" vertical="center"/>
    </xf>
    <xf numFmtId="41" fontId="15" fillId="0" borderId="84" xfId="0" applyNumberFormat="1" applyFont="1" applyBorder="1" applyAlignment="1">
      <alignment horizontal="right" vertical="center"/>
    </xf>
    <xf numFmtId="41" fontId="15" fillId="0" borderId="86" xfId="0" applyNumberFormat="1" applyFont="1" applyBorder="1" applyAlignment="1">
      <alignment horizontal="right" vertical="center"/>
    </xf>
    <xf numFmtId="41" fontId="106" fillId="6" borderId="0" xfId="3" applyNumberFormat="1" applyFont="1" applyFill="1" applyBorder="1" applyAlignment="1">
      <alignment horizontal="center" vertical="center"/>
    </xf>
    <xf numFmtId="0" fontId="108" fillId="6" borderId="0" xfId="0" applyFont="1" applyFill="1" applyBorder="1" applyAlignment="1">
      <alignment vertical="center"/>
    </xf>
    <xf numFmtId="41" fontId="106" fillId="6" borderId="0" xfId="0" quotePrefix="1" applyNumberFormat="1" applyFont="1" applyFill="1" applyBorder="1" applyAlignment="1">
      <alignment horizontal="center" vertical="center"/>
    </xf>
    <xf numFmtId="0" fontId="52" fillId="6" borderId="0" xfId="0" applyFont="1" applyFill="1" applyBorder="1" applyAlignment="1">
      <alignment vertical="center"/>
    </xf>
    <xf numFmtId="0" fontId="52" fillId="6" borderId="0" xfId="0" quotePrefix="1" applyFont="1" applyFill="1" applyBorder="1" applyAlignment="1">
      <alignment horizontal="left" vertical="center"/>
    </xf>
    <xf numFmtId="169" fontId="52" fillId="6" borderId="0" xfId="3" quotePrefix="1" applyNumberFormat="1" applyFont="1" applyFill="1" applyBorder="1" applyAlignment="1">
      <alignment horizontal="center" vertical="center"/>
    </xf>
    <xf numFmtId="0" fontId="110" fillId="6" borderId="0" xfId="0" applyFont="1" applyFill="1" applyBorder="1" applyAlignment="1">
      <alignment vertical="center"/>
    </xf>
    <xf numFmtId="0" fontId="108" fillId="6" borderId="0" xfId="0" applyFont="1" applyFill="1" applyBorder="1" applyAlignment="1">
      <alignment horizontal="right" vertical="center"/>
    </xf>
    <xf numFmtId="169" fontId="108" fillId="6" borderId="0" xfId="0" quotePrefix="1" applyNumberFormat="1" applyFont="1" applyFill="1" applyBorder="1" applyAlignment="1">
      <alignment horizontal="center" vertical="center"/>
    </xf>
    <xf numFmtId="41" fontId="109" fillId="6" borderId="0" xfId="0" quotePrefix="1" applyNumberFormat="1" applyFont="1" applyFill="1" applyBorder="1" applyAlignment="1">
      <alignment horizontal="center" vertical="center"/>
    </xf>
    <xf numFmtId="0" fontId="53" fillId="6" borderId="0" xfId="0" applyFont="1" applyFill="1" applyBorder="1" applyAlignment="1">
      <alignment vertical="center"/>
    </xf>
    <xf numFmtId="169" fontId="106" fillId="6" borderId="0" xfId="3" applyNumberFormat="1" applyFont="1" applyFill="1" applyBorder="1" applyAlignment="1">
      <alignment vertical="center"/>
    </xf>
    <xf numFmtId="169" fontId="53" fillId="6" borderId="0" xfId="3" applyNumberFormat="1" applyFont="1" applyFill="1" applyBorder="1" applyAlignment="1">
      <alignment horizontal="center" vertical="center"/>
    </xf>
    <xf numFmtId="41" fontId="114" fillId="6" borderId="0" xfId="3" applyNumberFormat="1" applyFont="1" applyFill="1" applyBorder="1" applyAlignment="1">
      <alignment horizontal="center" vertical="center"/>
    </xf>
    <xf numFmtId="0" fontId="53" fillId="6" borderId="0" xfId="0" quotePrefix="1" applyFont="1" applyFill="1" applyBorder="1" applyAlignment="1">
      <alignment horizontal="left" vertical="center"/>
    </xf>
    <xf numFmtId="169" fontId="53" fillId="6" borderId="0" xfId="3" quotePrefix="1" applyNumberFormat="1" applyFont="1" applyFill="1" applyBorder="1" applyAlignment="1">
      <alignment horizontal="center" vertical="center"/>
    </xf>
    <xf numFmtId="0" fontId="106" fillId="6" borderId="0" xfId="0" applyFont="1" applyFill="1" applyBorder="1" applyAlignment="1">
      <alignment horizontal="right" vertical="center"/>
    </xf>
    <xf numFmtId="169" fontId="106" fillId="6" borderId="0" xfId="0" quotePrefix="1" applyNumberFormat="1" applyFont="1" applyFill="1" applyBorder="1" applyAlignment="1">
      <alignment horizontal="center" vertical="center"/>
    </xf>
    <xf numFmtId="169" fontId="5" fillId="4" borderId="0" xfId="0" applyNumberFormat="1" applyFont="1" applyFill="1" applyBorder="1" applyAlignment="1">
      <alignment horizontal="center" vertical="center"/>
    </xf>
    <xf numFmtId="0" fontId="5" fillId="4" borderId="0" xfId="0" quotePrefix="1" applyFont="1" applyFill="1" applyBorder="1" applyAlignment="1">
      <alignment horizontal="left" vertical="center"/>
    </xf>
    <xf numFmtId="169" fontId="5" fillId="4" borderId="0" xfId="3" quotePrefix="1" applyNumberFormat="1" applyFont="1" applyFill="1" applyBorder="1" applyAlignment="1">
      <alignment horizontal="center" vertical="center"/>
    </xf>
    <xf numFmtId="169" fontId="5" fillId="4" borderId="0" xfId="3" applyNumberFormat="1" applyFont="1" applyFill="1" applyBorder="1" applyAlignment="1">
      <alignment horizontal="center" vertical="center"/>
    </xf>
    <xf numFmtId="0" fontId="5" fillId="4" borderId="0" xfId="0" applyFont="1" applyFill="1" applyBorder="1" applyAlignment="1">
      <alignment horizontal="right" vertical="center"/>
    </xf>
    <xf numFmtId="41" fontId="5" fillId="0" borderId="55" xfId="0" applyNumberFormat="1" applyFont="1" applyBorder="1" applyAlignment="1">
      <alignment horizontal="center" vertical="center"/>
    </xf>
    <xf numFmtId="41" fontId="5" fillId="0" borderId="56" xfId="0" applyNumberFormat="1" applyFont="1" applyBorder="1" applyAlignment="1">
      <alignment horizontal="center" vertical="center"/>
    </xf>
    <xf numFmtId="41" fontId="4" fillId="0" borderId="58" xfId="3" applyNumberFormat="1" applyFont="1" applyBorder="1" applyAlignment="1">
      <alignment horizontal="center" vertical="center"/>
    </xf>
    <xf numFmtId="41" fontId="5" fillId="0" borderId="58" xfId="3" applyNumberFormat="1" applyFont="1" applyBorder="1" applyAlignment="1">
      <alignment horizontal="center" vertical="center"/>
    </xf>
    <xf numFmtId="41" fontId="5" fillId="0" borderId="58" xfId="0" quotePrefix="1" applyNumberFormat="1" applyFont="1" applyBorder="1" applyAlignment="1">
      <alignment horizontal="center" vertical="center"/>
    </xf>
    <xf numFmtId="41" fontId="5" fillId="0" borderId="60" xfId="3" applyNumberFormat="1" applyFont="1" applyBorder="1" applyAlignment="1">
      <alignment horizontal="center" vertical="center"/>
    </xf>
    <xf numFmtId="41" fontId="5" fillId="0" borderId="61" xfId="3" applyNumberFormat="1" applyFont="1" applyBorder="1" applyAlignment="1">
      <alignment horizontal="center" vertical="center"/>
    </xf>
    <xf numFmtId="41" fontId="5" fillId="0" borderId="57" xfId="0" applyNumberFormat="1" applyFont="1" applyBorder="1" applyAlignment="1">
      <alignment horizontal="center" vertical="center"/>
    </xf>
    <xf numFmtId="41" fontId="4" fillId="0" borderId="59" xfId="3" applyNumberFormat="1" applyFont="1" applyBorder="1" applyAlignment="1">
      <alignment horizontal="center" vertical="center"/>
    </xf>
    <xf numFmtId="41" fontId="5" fillId="0" borderId="59" xfId="3" applyNumberFormat="1" applyFont="1" applyBorder="1" applyAlignment="1">
      <alignment horizontal="center" vertical="center"/>
    </xf>
    <xf numFmtId="41" fontId="5" fillId="0" borderId="59" xfId="0" applyNumberFormat="1" applyFont="1" applyBorder="1" applyAlignment="1">
      <alignment horizontal="center" vertical="center"/>
    </xf>
    <xf numFmtId="41" fontId="5" fillId="0" borderId="59" xfId="0" quotePrefix="1" applyNumberFormat="1" applyFont="1" applyBorder="1" applyAlignment="1">
      <alignment horizontal="center" vertical="center"/>
    </xf>
    <xf numFmtId="41" fontId="5" fillId="0" borderId="62" xfId="3" applyNumberFormat="1" applyFont="1" applyBorder="1" applyAlignment="1">
      <alignment horizontal="center" vertical="center"/>
    </xf>
    <xf numFmtId="41" fontId="4" fillId="0" borderId="77" xfId="0" applyNumberFormat="1" applyFont="1" applyBorder="1" applyAlignment="1">
      <alignment horizontal="center" vertical="center"/>
    </xf>
    <xf numFmtId="0" fontId="24" fillId="0" borderId="78" xfId="0" applyFont="1" applyBorder="1" applyAlignment="1">
      <alignment vertical="center"/>
    </xf>
    <xf numFmtId="0" fontId="24" fillId="0" borderId="68" xfId="0" applyFont="1" applyBorder="1" applyAlignment="1">
      <alignment horizontal="center" vertical="center"/>
    </xf>
    <xf numFmtId="41" fontId="4" fillId="0" borderId="58" xfId="0" quotePrefix="1" applyNumberFormat="1" applyFont="1" applyBorder="1" applyAlignment="1">
      <alignment horizontal="center" vertical="center"/>
    </xf>
    <xf numFmtId="0" fontId="24" fillId="0" borderId="68" xfId="0" applyFont="1" applyBorder="1" applyAlignment="1">
      <alignment vertical="center"/>
    </xf>
    <xf numFmtId="41" fontId="4" fillId="0" borderId="79" xfId="0" quotePrefix="1" applyNumberFormat="1" applyFont="1" applyBorder="1" applyAlignment="1">
      <alignment horizontal="center" vertical="center"/>
    </xf>
    <xf numFmtId="0" fontId="24" fillId="0" borderId="80" xfId="0" applyFont="1" applyBorder="1" applyAlignment="1">
      <alignment vertical="center"/>
    </xf>
    <xf numFmtId="41" fontId="53" fillId="6" borderId="71" xfId="3" applyNumberFormat="1" applyFont="1" applyFill="1" applyBorder="1" applyAlignment="1">
      <alignment horizontal="center" vertical="center"/>
    </xf>
    <xf numFmtId="41" fontId="53" fillId="6" borderId="56" xfId="3" applyNumberFormat="1" applyFont="1" applyFill="1" applyBorder="1" applyAlignment="1">
      <alignment horizontal="center" vertical="center"/>
    </xf>
    <xf numFmtId="41" fontId="53" fillId="6" borderId="72" xfId="3" applyNumberFormat="1" applyFont="1" applyFill="1" applyBorder="1" applyAlignment="1">
      <alignment horizontal="center" vertical="center"/>
    </xf>
    <xf numFmtId="41" fontId="106" fillId="6" borderId="26" xfId="0" quotePrefix="1" applyNumberFormat="1" applyFont="1" applyFill="1" applyBorder="1" applyAlignment="1">
      <alignment horizontal="center" vertical="center"/>
    </xf>
    <xf numFmtId="41" fontId="106" fillId="6" borderId="27" xfId="0" quotePrefix="1" applyNumberFormat="1" applyFont="1" applyFill="1" applyBorder="1" applyAlignment="1">
      <alignment horizontal="center" vertical="center"/>
    </xf>
    <xf numFmtId="41" fontId="109" fillId="6" borderId="26" xfId="0" quotePrefix="1" applyNumberFormat="1" applyFont="1" applyFill="1" applyBorder="1" applyAlignment="1">
      <alignment horizontal="center" vertical="center"/>
    </xf>
    <xf numFmtId="41" fontId="109" fillId="6" borderId="27" xfId="0" quotePrefix="1" applyNumberFormat="1" applyFont="1" applyFill="1" applyBorder="1" applyAlignment="1">
      <alignment horizontal="center" vertical="center"/>
    </xf>
    <xf numFmtId="166" fontId="15" fillId="0" borderId="58" xfId="0" quotePrefix="1" applyNumberFormat="1" applyFont="1" applyBorder="1" applyAlignment="1">
      <alignment horizontal="right" vertical="center"/>
    </xf>
    <xf numFmtId="166" fontId="107" fillId="5" borderId="26" xfId="0" applyNumberFormat="1" applyFont="1" applyFill="1" applyBorder="1" applyAlignment="1">
      <alignment horizontal="right" vertical="center"/>
    </xf>
    <xf numFmtId="166" fontId="23" fillId="0" borderId="59" xfId="0" applyNumberFormat="1" applyFont="1" applyBorder="1" applyAlignment="1">
      <alignment vertical="center"/>
    </xf>
    <xf numFmtId="0" fontId="50" fillId="5" borderId="0" xfId="0" applyFont="1" applyFill="1" applyBorder="1" applyAlignment="1">
      <alignment horizontal="center" vertical="center" wrapText="1"/>
    </xf>
    <xf numFmtId="0" fontId="50" fillId="5" borderId="0" xfId="0" applyFont="1" applyFill="1" applyBorder="1" applyAlignment="1">
      <alignment horizontal="center" vertical="center"/>
    </xf>
    <xf numFmtId="41" fontId="50" fillId="5" borderId="0" xfId="0" applyNumberFormat="1" applyFont="1" applyFill="1" applyBorder="1" applyAlignment="1">
      <alignment horizontal="right" vertical="center"/>
    </xf>
    <xf numFmtId="41" fontId="49" fillId="5" borderId="0" xfId="0" applyNumberFormat="1" applyFont="1" applyFill="1" applyBorder="1" applyAlignment="1">
      <alignment horizontal="right" vertical="center"/>
    </xf>
    <xf numFmtId="41" fontId="3" fillId="0" borderId="55" xfId="0" applyNumberFormat="1" applyFont="1" applyBorder="1" applyAlignment="1">
      <alignment horizontal="right" vertical="center"/>
    </xf>
    <xf numFmtId="41" fontId="3" fillId="0" borderId="56" xfId="0" applyNumberFormat="1" applyFont="1" applyBorder="1" applyAlignment="1">
      <alignment horizontal="right" vertical="center"/>
    </xf>
    <xf numFmtId="41" fontId="3" fillId="0" borderId="57" xfId="0" applyNumberFormat="1" applyFont="1" applyBorder="1" applyAlignment="1">
      <alignment horizontal="right" vertical="center"/>
    </xf>
    <xf numFmtId="41" fontId="3" fillId="0" borderId="58" xfId="0" applyNumberFormat="1" applyFont="1" applyBorder="1" applyAlignment="1">
      <alignment horizontal="right" vertical="center"/>
    </xf>
    <xf numFmtId="41" fontId="3" fillId="0" borderId="59" xfId="0" applyNumberFormat="1" applyFont="1" applyBorder="1" applyAlignment="1">
      <alignment horizontal="right" vertical="center"/>
    </xf>
    <xf numFmtId="41" fontId="3" fillId="0" borderId="60" xfId="0" applyNumberFormat="1" applyFont="1" applyBorder="1" applyAlignment="1">
      <alignment horizontal="right" vertical="center"/>
    </xf>
    <xf numFmtId="41" fontId="3" fillId="0" borderId="62" xfId="0" applyNumberFormat="1" applyFont="1" applyBorder="1" applyAlignment="1">
      <alignment horizontal="right" vertical="center"/>
    </xf>
    <xf numFmtId="41" fontId="50" fillId="5" borderId="71" xfId="0" applyNumberFormat="1" applyFont="1" applyFill="1" applyBorder="1" applyAlignment="1">
      <alignment horizontal="right" vertical="center"/>
    </xf>
    <xf numFmtId="0" fontId="107" fillId="5" borderId="0" xfId="0" applyFont="1" applyFill="1" applyBorder="1" applyAlignment="1">
      <alignment horizontal="center" vertical="center" wrapText="1"/>
    </xf>
    <xf numFmtId="41" fontId="4" fillId="0" borderId="55" xfId="0" quotePrefix="1" applyNumberFormat="1" applyFont="1" applyBorder="1" applyAlignment="1">
      <alignment horizontal="right" vertical="center"/>
    </xf>
    <xf numFmtId="41" fontId="5" fillId="0" borderId="56" xfId="0" quotePrefix="1" applyNumberFormat="1" applyFont="1" applyBorder="1" applyAlignment="1">
      <alignment horizontal="right" vertical="center"/>
    </xf>
    <xf numFmtId="41" fontId="4" fillId="0" borderId="56" xfId="0" quotePrefix="1" applyNumberFormat="1" applyFont="1" applyBorder="1" applyAlignment="1">
      <alignment horizontal="right" vertical="center"/>
    </xf>
    <xf numFmtId="41" fontId="5" fillId="0" borderId="57" xfId="0" quotePrefix="1" applyNumberFormat="1" applyFont="1" applyBorder="1" applyAlignment="1">
      <alignment horizontal="right" vertical="center"/>
    </xf>
    <xf numFmtId="41" fontId="4" fillId="0" borderId="58" xfId="0" quotePrefix="1" applyNumberFormat="1" applyFont="1" applyBorder="1" applyAlignment="1">
      <alignment horizontal="right" vertical="center"/>
    </xf>
    <xf numFmtId="41" fontId="5" fillId="0" borderId="59" xfId="0" quotePrefix="1" applyNumberFormat="1" applyFont="1" applyBorder="1" applyAlignment="1">
      <alignment horizontal="right" vertical="center"/>
    </xf>
    <xf numFmtId="41" fontId="5" fillId="0" borderId="59" xfId="0" applyNumberFormat="1" applyFont="1" applyBorder="1" applyAlignment="1">
      <alignment horizontal="right" vertical="center"/>
    </xf>
    <xf numFmtId="41" fontId="4" fillId="0" borderId="58" xfId="0" applyNumberFormat="1" applyFont="1" applyBorder="1" applyAlignment="1">
      <alignment horizontal="right" vertical="center"/>
    </xf>
    <xf numFmtId="41" fontId="5" fillId="0" borderId="62" xfId="0" applyNumberFormat="1" applyFont="1" applyBorder="1" applyAlignment="1">
      <alignment horizontal="right" vertical="center"/>
    </xf>
    <xf numFmtId="41" fontId="106" fillId="5" borderId="56" xfId="0" applyNumberFormat="1" applyFont="1" applyFill="1" applyBorder="1" applyAlignment="1">
      <alignment horizontal="right" vertical="center"/>
    </xf>
    <xf numFmtId="0" fontId="10" fillId="3" borderId="0" xfId="0" applyFont="1" applyFill="1" applyBorder="1" applyAlignment="1">
      <alignment vertical="center"/>
    </xf>
    <xf numFmtId="3" fontId="3" fillId="0" borderId="0" xfId="0" applyNumberFormat="1" applyFont="1" applyBorder="1" applyAlignment="1">
      <alignment horizontal="right" vertical="center"/>
    </xf>
    <xf numFmtId="0" fontId="50" fillId="5" borderId="0" xfId="0" applyFont="1" applyFill="1" applyBorder="1" applyAlignment="1">
      <alignment horizontal="centerContinuous" vertical="center"/>
    </xf>
    <xf numFmtId="0" fontId="49" fillId="5" borderId="0" xfId="0" applyFont="1" applyFill="1" applyBorder="1" applyAlignment="1">
      <alignment horizontal="centerContinuous" vertical="center"/>
    </xf>
    <xf numFmtId="1" fontId="50" fillId="5" borderId="0" xfId="0" applyNumberFormat="1" applyFont="1" applyFill="1" applyBorder="1" applyAlignment="1">
      <alignment horizontal="right" vertical="center"/>
    </xf>
    <xf numFmtId="0" fontId="49" fillId="5" borderId="0" xfId="0" applyFont="1" applyFill="1" applyBorder="1" applyAlignment="1">
      <alignment horizontal="right" vertical="center"/>
    </xf>
    <xf numFmtId="0" fontId="115" fillId="5" borderId="0" xfId="0" applyFont="1" applyFill="1" applyBorder="1" applyAlignment="1">
      <alignment vertical="center"/>
    </xf>
    <xf numFmtId="0" fontId="106" fillId="5" borderId="0" xfId="0" applyFont="1" applyFill="1" applyBorder="1" applyAlignment="1">
      <alignment horizontal="centerContinuous" vertical="center"/>
    </xf>
    <xf numFmtId="0" fontId="53" fillId="5" borderId="0" xfId="0" applyFont="1" applyFill="1" applyBorder="1" applyAlignment="1">
      <alignment horizontal="centerContinuous" vertical="center"/>
    </xf>
    <xf numFmtId="0" fontId="115" fillId="5" borderId="0" xfId="0" applyFont="1" applyFill="1" applyBorder="1" applyAlignment="1">
      <alignment horizontal="center" vertical="center"/>
    </xf>
    <xf numFmtId="0" fontId="10" fillId="4" borderId="0" xfId="0" applyFont="1" applyFill="1" applyBorder="1" applyAlignment="1">
      <alignment vertical="center"/>
    </xf>
    <xf numFmtId="0" fontId="3" fillId="4" borderId="0" xfId="0" applyFont="1" applyFill="1" applyBorder="1" applyAlignment="1">
      <alignment horizontal="left" vertical="center" indent="1"/>
    </xf>
    <xf numFmtId="166" fontId="3" fillId="0" borderId="55" xfId="0" applyNumberFormat="1" applyFont="1" applyBorder="1" applyAlignment="1">
      <alignment horizontal="right" vertical="center"/>
    </xf>
    <xf numFmtId="0" fontId="3" fillId="0" borderId="57" xfId="0" applyFont="1" applyBorder="1" applyAlignment="1">
      <alignment horizontal="right" vertical="center"/>
    </xf>
    <xf numFmtId="166" fontId="3" fillId="0" borderId="58" xfId="0" applyNumberFormat="1" applyFont="1" applyBorder="1" applyAlignment="1">
      <alignment horizontal="right" vertical="center"/>
    </xf>
    <xf numFmtId="0" fontId="3" fillId="0" borderId="59" xfId="0" applyFont="1" applyBorder="1" applyAlignment="1">
      <alignment horizontal="right" vertical="center"/>
    </xf>
    <xf numFmtId="166" fontId="3" fillId="0" borderId="60" xfId="0" applyNumberFormat="1" applyFont="1" applyBorder="1" applyAlignment="1">
      <alignment horizontal="right" vertical="center"/>
    </xf>
    <xf numFmtId="0" fontId="3" fillId="0" borderId="62" xfId="0" applyFont="1" applyBorder="1" applyAlignment="1">
      <alignment horizontal="right" vertical="center"/>
    </xf>
    <xf numFmtId="0" fontId="50" fillId="5" borderId="89" xfId="0" applyFont="1" applyFill="1" applyBorder="1" applyAlignment="1">
      <alignment horizontal="centerContinuous" vertical="center"/>
    </xf>
    <xf numFmtId="1" fontId="50" fillId="5" borderId="71" xfId="0" applyNumberFormat="1" applyFont="1" applyFill="1" applyBorder="1" applyAlignment="1">
      <alignment horizontal="right" vertical="center"/>
    </xf>
    <xf numFmtId="0" fontId="106" fillId="5" borderId="27" xfId="0" applyFont="1" applyFill="1" applyBorder="1" applyAlignment="1">
      <alignment horizontal="centerContinuous" vertical="center"/>
    </xf>
    <xf numFmtId="0" fontId="23" fillId="4" borderId="0" xfId="0" applyFont="1" applyFill="1" applyBorder="1" applyAlignment="1">
      <alignment horizontal="left" vertical="center" wrapText="1" indent="1"/>
    </xf>
    <xf numFmtId="41" fontId="6" fillId="0" borderId="55" xfId="0" quotePrefix="1" applyNumberFormat="1" applyFont="1" applyBorder="1" applyAlignment="1">
      <alignment horizontal="right" vertical="center"/>
    </xf>
    <xf numFmtId="41" fontId="11" fillId="0" borderId="56" xfId="0" quotePrefix="1" applyNumberFormat="1" applyFont="1" applyBorder="1" applyAlignment="1">
      <alignment horizontal="right" vertical="center"/>
    </xf>
    <xf numFmtId="41" fontId="6" fillId="0" borderId="56" xfId="0" applyNumberFormat="1" applyFont="1" applyBorder="1" applyAlignment="1">
      <alignment horizontal="right" vertical="center"/>
    </xf>
    <xf numFmtId="41" fontId="11" fillId="0" borderId="56" xfId="0" applyNumberFormat="1" applyFont="1" applyBorder="1" applyAlignment="1">
      <alignment horizontal="right" vertical="center"/>
    </xf>
    <xf numFmtId="41" fontId="23" fillId="0" borderId="60" xfId="0" applyNumberFormat="1" applyFont="1" applyBorder="1" applyAlignment="1">
      <alignment vertical="center"/>
    </xf>
    <xf numFmtId="41" fontId="23" fillId="0" borderId="61" xfId="0" applyNumberFormat="1" applyFont="1" applyBorder="1" applyAlignment="1">
      <alignment vertical="center"/>
    </xf>
    <xf numFmtId="41" fontId="107" fillId="5" borderId="55" xfId="0" applyNumberFormat="1" applyFont="1" applyFill="1" applyBorder="1" applyAlignment="1">
      <alignment horizontal="right" vertical="center"/>
    </xf>
    <xf numFmtId="41" fontId="107" fillId="5" borderId="57" xfId="0" applyNumberFormat="1" applyFont="1" applyFill="1" applyBorder="1" applyAlignment="1">
      <alignment horizontal="right" vertical="center"/>
    </xf>
    <xf numFmtId="0" fontId="10" fillId="0" borderId="0" xfId="0" applyFont="1" applyBorder="1" applyAlignment="1">
      <alignment horizontal="center" vertical="center"/>
    </xf>
    <xf numFmtId="0" fontId="2" fillId="2" borderId="0" xfId="0" applyFont="1" applyFill="1" applyBorder="1" applyAlignment="1">
      <alignment horizontal="center" vertical="center"/>
    </xf>
    <xf numFmtId="0" fontId="6" fillId="2" borderId="0" xfId="0" applyFont="1" applyFill="1" applyBorder="1" applyAlignment="1">
      <alignment horizontal="center" vertical="center"/>
    </xf>
    <xf numFmtId="0" fontId="4" fillId="4" borderId="0" xfId="0" applyFont="1" applyFill="1" applyBorder="1" applyAlignment="1">
      <alignment horizontal="left" vertical="center" indent="1"/>
    </xf>
    <xf numFmtId="0" fontId="106" fillId="5" borderId="38" xfId="0" applyFont="1" applyFill="1" applyBorder="1" applyAlignment="1">
      <alignment horizontal="center" vertical="center" wrapText="1"/>
    </xf>
    <xf numFmtId="0" fontId="106" fillId="5" borderId="38" xfId="0" applyFont="1" applyFill="1" applyBorder="1" applyAlignment="1">
      <alignment horizontal="centerContinuous" vertical="center"/>
    </xf>
    <xf numFmtId="0" fontId="10" fillId="0" borderId="55" xfId="0" applyFont="1" applyBorder="1" applyAlignment="1">
      <alignment horizontal="center" vertical="center"/>
    </xf>
    <xf numFmtId="0" fontId="10" fillId="0" borderId="56" xfId="0" applyFont="1" applyBorder="1" applyAlignment="1">
      <alignment horizontal="center" vertical="center"/>
    </xf>
    <xf numFmtId="0" fontId="8" fillId="0" borderId="56" xfId="0" applyFont="1" applyBorder="1" applyAlignment="1">
      <alignment vertical="center"/>
    </xf>
    <xf numFmtId="0" fontId="10" fillId="0" borderId="56" xfId="0" applyFont="1" applyBorder="1" applyAlignment="1">
      <alignment vertical="center"/>
    </xf>
    <xf numFmtId="0" fontId="23" fillId="0" borderId="58" xfId="0" applyFont="1" applyBorder="1" applyAlignment="1">
      <alignment horizontal="center" vertical="center"/>
    </xf>
    <xf numFmtId="0" fontId="23" fillId="0" borderId="59" xfId="0" applyFont="1" applyBorder="1" applyAlignment="1">
      <alignment horizontal="center" vertical="center"/>
    </xf>
    <xf numFmtId="0" fontId="23" fillId="0" borderId="60" xfId="0" applyFont="1" applyBorder="1" applyAlignment="1">
      <alignment horizontal="center" vertical="center"/>
    </xf>
    <xf numFmtId="0" fontId="23" fillId="0" borderId="61" xfId="0" applyFont="1" applyBorder="1" applyAlignment="1">
      <alignment horizontal="center" vertical="center"/>
    </xf>
    <xf numFmtId="0" fontId="23" fillId="0" borderId="62" xfId="0" applyFont="1" applyBorder="1" applyAlignment="1">
      <alignment horizontal="center" vertical="center"/>
    </xf>
    <xf numFmtId="0" fontId="10" fillId="0" borderId="64" xfId="0" applyFont="1" applyBorder="1" applyAlignment="1">
      <alignment horizontal="center" vertical="center"/>
    </xf>
    <xf numFmtId="0" fontId="10" fillId="0" borderId="67" xfId="0" applyFont="1" applyBorder="1" applyAlignment="1">
      <alignment horizontal="center" vertical="center"/>
    </xf>
    <xf numFmtId="0" fontId="23" fillId="0" borderId="65" xfId="0" applyFont="1" applyBorder="1" applyAlignment="1">
      <alignment horizontal="center" vertical="center"/>
    </xf>
    <xf numFmtId="0" fontId="23" fillId="0" borderId="68" xfId="0" applyFont="1" applyBorder="1" applyAlignment="1">
      <alignment horizontal="center" vertical="center"/>
    </xf>
    <xf numFmtId="0" fontId="23" fillId="0" borderId="69" xfId="0" applyFont="1" applyBorder="1" applyAlignment="1">
      <alignment horizontal="center" vertical="center"/>
    </xf>
    <xf numFmtId="0" fontId="23" fillId="0" borderId="70" xfId="0" applyFont="1" applyBorder="1" applyAlignment="1">
      <alignment horizontal="center" vertical="center"/>
    </xf>
    <xf numFmtId="0" fontId="8" fillId="0" borderId="64" xfId="0" applyFont="1" applyBorder="1" applyAlignment="1">
      <alignment vertical="center"/>
    </xf>
    <xf numFmtId="0" fontId="10" fillId="0" borderId="67" xfId="0" applyFont="1" applyBorder="1" applyAlignment="1">
      <alignment vertical="center"/>
    </xf>
    <xf numFmtId="0" fontId="0" fillId="0" borderId="67" xfId="0" applyBorder="1" applyAlignment="1">
      <alignment vertical="center"/>
    </xf>
    <xf numFmtId="0" fontId="107" fillId="5" borderId="18" xfId="0" applyFont="1" applyFill="1" applyBorder="1" applyAlignment="1">
      <alignment horizontal="center" vertical="center"/>
    </xf>
    <xf numFmtId="0" fontId="106" fillId="5" borderId="38" xfId="0" applyFont="1" applyFill="1" applyBorder="1" applyAlignment="1">
      <alignment horizontal="center" vertical="center"/>
    </xf>
    <xf numFmtId="0" fontId="0" fillId="0" borderId="55" xfId="0" applyBorder="1" applyAlignment="1">
      <alignment vertical="center"/>
    </xf>
    <xf numFmtId="0" fontId="0" fillId="2" borderId="57" xfId="0" applyFill="1" applyBorder="1" applyAlignment="1">
      <alignment vertical="center"/>
    </xf>
    <xf numFmtId="0" fontId="3" fillId="2" borderId="59" xfId="0" applyFont="1" applyFill="1" applyBorder="1" applyAlignment="1">
      <alignment horizontal="center" vertical="center"/>
    </xf>
    <xf numFmtId="0" fontId="23" fillId="2" borderId="59" xfId="0" applyFont="1" applyFill="1" applyBorder="1" applyAlignment="1">
      <alignment horizontal="center" vertical="center"/>
    </xf>
    <xf numFmtId="0" fontId="3" fillId="2" borderId="62" xfId="0" applyFont="1" applyFill="1" applyBorder="1" applyAlignment="1">
      <alignment horizontal="center" vertical="center"/>
    </xf>
    <xf numFmtId="0" fontId="0" fillId="0" borderId="90" xfId="0" applyBorder="1" applyAlignment="1">
      <alignment vertical="center"/>
    </xf>
    <xf numFmtId="0" fontId="0" fillId="2" borderId="90" xfId="0" applyFill="1" applyBorder="1" applyAlignment="1">
      <alignment vertical="center"/>
    </xf>
    <xf numFmtId="0" fontId="23" fillId="0" borderId="91" xfId="0" applyFont="1" applyBorder="1" applyAlignment="1">
      <alignment horizontal="center" vertical="center"/>
    </xf>
    <xf numFmtId="0" fontId="23" fillId="2" borderId="91" xfId="0" applyFont="1" applyFill="1" applyBorder="1" applyAlignment="1">
      <alignment horizontal="center" vertical="center"/>
    </xf>
    <xf numFmtId="0" fontId="23" fillId="0" borderId="92" xfId="0" applyFont="1" applyBorder="1" applyAlignment="1">
      <alignment horizontal="center" vertical="center"/>
    </xf>
    <xf numFmtId="0" fontId="23" fillId="2" borderId="92" xfId="0" applyFont="1" applyFill="1" applyBorder="1" applyAlignment="1">
      <alignment horizontal="center" vertical="center"/>
    </xf>
    <xf numFmtId="0" fontId="3" fillId="2" borderId="92" xfId="0" applyFont="1" applyFill="1" applyBorder="1" applyAlignment="1">
      <alignment horizontal="center" vertical="center"/>
    </xf>
    <xf numFmtId="0" fontId="23" fillId="2" borderId="0" xfId="0" quotePrefix="1" applyFont="1" applyFill="1" applyBorder="1" applyAlignment="1">
      <alignment horizontal="center" vertical="center" wrapText="1"/>
    </xf>
    <xf numFmtId="14" fontId="23" fillId="7" borderId="0" xfId="0" applyNumberFormat="1" applyFont="1" applyFill="1" applyBorder="1" applyAlignment="1">
      <alignment horizontal="left" vertical="center" indent="1"/>
    </xf>
    <xf numFmtId="0" fontId="50" fillId="0" borderId="0" xfId="0" applyFont="1" applyFill="1" applyBorder="1" applyAlignment="1">
      <alignment horizontal="center" vertical="center" wrapText="1"/>
    </xf>
    <xf numFmtId="0" fontId="107" fillId="0" borderId="0" xfId="0" applyFont="1" applyFill="1" applyBorder="1" applyAlignment="1">
      <alignment horizontal="center" vertical="center" wrapText="1"/>
    </xf>
    <xf numFmtId="14" fontId="50" fillId="5" borderId="38" xfId="0" applyNumberFormat="1" applyFont="1" applyFill="1" applyBorder="1" applyAlignment="1">
      <alignment horizontal="center" vertical="center"/>
    </xf>
    <xf numFmtId="0" fontId="50" fillId="5" borderId="38" xfId="0" applyFont="1" applyFill="1" applyBorder="1" applyAlignment="1">
      <alignment horizontal="center" vertical="center" wrapText="1"/>
    </xf>
    <xf numFmtId="0" fontId="23" fillId="2" borderId="55" xfId="0" quotePrefix="1" applyFont="1" applyFill="1" applyBorder="1" applyAlignment="1">
      <alignment horizontal="center" vertical="center" wrapText="1"/>
    </xf>
    <xf numFmtId="0" fontId="23" fillId="2" borderId="56" xfId="0" quotePrefix="1" applyFont="1" applyFill="1" applyBorder="1" applyAlignment="1">
      <alignment horizontal="center" vertical="center" wrapText="1"/>
    </xf>
    <xf numFmtId="0" fontId="23" fillId="2" borderId="57" xfId="0" quotePrefix="1" applyFont="1" applyFill="1" applyBorder="1" applyAlignment="1">
      <alignment horizontal="center" vertical="center" wrapText="1"/>
    </xf>
    <xf numFmtId="0" fontId="23" fillId="2" borderId="58" xfId="0" quotePrefix="1" applyFont="1" applyFill="1" applyBorder="1" applyAlignment="1">
      <alignment horizontal="center" vertical="center" wrapText="1"/>
    </xf>
    <xf numFmtId="0" fontId="23" fillId="2" borderId="59" xfId="0" quotePrefix="1" applyFont="1" applyFill="1" applyBorder="1" applyAlignment="1">
      <alignment horizontal="center" vertical="center" wrapText="1"/>
    </xf>
    <xf numFmtId="0" fontId="23" fillId="2" borderId="60" xfId="0" quotePrefix="1" applyFont="1" applyFill="1" applyBorder="1" applyAlignment="1">
      <alignment horizontal="center" vertical="center" wrapText="1"/>
    </xf>
    <xf numFmtId="0" fontId="23" fillId="2" borderId="61" xfId="0" quotePrefix="1" applyFont="1" applyFill="1" applyBorder="1" applyAlignment="1">
      <alignment horizontal="center" vertical="center" wrapText="1"/>
    </xf>
    <xf numFmtId="0" fontId="23" fillId="2" borderId="62" xfId="0" quotePrefix="1" applyFont="1" applyFill="1" applyBorder="1" applyAlignment="1">
      <alignment horizontal="center" vertical="center" wrapText="1"/>
    </xf>
    <xf numFmtId="14" fontId="23" fillId="4" borderId="0" xfId="0" applyNumberFormat="1" applyFont="1" applyFill="1" applyBorder="1" applyAlignment="1">
      <alignment horizontal="left" vertical="center" indent="1"/>
    </xf>
    <xf numFmtId="14" fontId="50" fillId="5" borderId="20" xfId="0" applyNumberFormat="1" applyFont="1" applyFill="1" applyBorder="1" applyAlignment="1">
      <alignment horizontal="center" vertical="center"/>
    </xf>
    <xf numFmtId="0" fontId="23" fillId="2" borderId="93" xfId="0" quotePrefix="1" applyFont="1" applyFill="1" applyBorder="1" applyAlignment="1">
      <alignment horizontal="center" vertical="center" wrapText="1"/>
    </xf>
    <xf numFmtId="0" fontId="23" fillId="2" borderId="94" xfId="0" quotePrefix="1" applyFont="1" applyFill="1" applyBorder="1" applyAlignment="1">
      <alignment horizontal="center" vertical="center" wrapText="1"/>
    </xf>
    <xf numFmtId="0" fontId="23" fillId="2" borderId="95" xfId="0" quotePrefix="1" applyFont="1" applyFill="1" applyBorder="1" applyAlignment="1">
      <alignment horizontal="center" vertical="center" wrapText="1"/>
    </xf>
    <xf numFmtId="0" fontId="107" fillId="5" borderId="64" xfId="0" applyFont="1" applyFill="1" applyBorder="1" applyAlignment="1">
      <alignment horizontal="center" vertical="center" wrapText="1"/>
    </xf>
    <xf numFmtId="14" fontId="5" fillId="0" borderId="0" xfId="0" applyNumberFormat="1" applyFont="1" applyBorder="1" applyAlignment="1">
      <alignment vertical="center"/>
    </xf>
    <xf numFmtId="14" fontId="5" fillId="0" borderId="0" xfId="0" applyNumberFormat="1" applyFont="1" applyBorder="1" applyAlignment="1">
      <alignment horizontal="center" vertical="center"/>
    </xf>
    <xf numFmtId="167" fontId="5" fillId="0" borderId="0" xfId="0" applyNumberFormat="1" applyFont="1" applyBorder="1" applyAlignment="1">
      <alignment vertical="center"/>
    </xf>
    <xf numFmtId="167" fontId="5" fillId="0" borderId="0" xfId="0" applyNumberFormat="1" applyFont="1" applyBorder="1" applyAlignment="1">
      <alignment horizontal="right" vertical="center" wrapText="1"/>
    </xf>
    <xf numFmtId="167" fontId="5" fillId="0" borderId="0" xfId="0" applyNumberFormat="1" applyFont="1" applyBorder="1" applyAlignment="1">
      <alignment horizontal="center" vertical="center" wrapText="1"/>
    </xf>
    <xf numFmtId="0" fontId="10" fillId="0" borderId="0" xfId="0" applyFont="1" applyBorder="1" applyAlignment="1">
      <alignment horizontal="center" vertical="center" wrapText="1"/>
    </xf>
    <xf numFmtId="0" fontId="7" fillId="0" borderId="0" xfId="0" applyFont="1" applyBorder="1" applyAlignment="1">
      <alignment horizontal="center" vertical="center"/>
    </xf>
    <xf numFmtId="14" fontId="7" fillId="0" borderId="0" xfId="0" applyNumberFormat="1" applyFont="1" applyBorder="1" applyAlignment="1">
      <alignment horizontal="center" vertical="center"/>
    </xf>
    <xf numFmtId="0" fontId="37" fillId="0" borderId="0" xfId="0" applyFont="1" applyBorder="1" applyAlignment="1">
      <alignment horizontal="center" vertical="center"/>
    </xf>
    <xf numFmtId="167" fontId="37" fillId="0" borderId="0" xfId="0" quotePrefix="1" applyNumberFormat="1" applyFont="1" applyBorder="1" applyAlignment="1">
      <alignment horizontal="right" vertical="center"/>
    </xf>
    <xf numFmtId="167" fontId="37" fillId="0" borderId="0" xfId="0" quotePrefix="1" applyNumberFormat="1" applyFont="1" applyBorder="1" applyAlignment="1">
      <alignment horizontal="right" vertical="center" wrapText="1"/>
    </xf>
    <xf numFmtId="167" fontId="37" fillId="0" borderId="0" xfId="0" quotePrefix="1" applyNumberFormat="1" applyFont="1" applyBorder="1" applyAlignment="1">
      <alignment horizontal="center" vertical="center" wrapText="1"/>
    </xf>
    <xf numFmtId="39" fontId="37" fillId="0" borderId="0" xfId="0" quotePrefix="1" applyNumberFormat="1" applyFont="1" applyBorder="1" applyAlignment="1">
      <alignment horizontal="center" vertical="center"/>
    </xf>
    <xf numFmtId="0" fontId="37" fillId="0" borderId="0" xfId="0" quotePrefix="1" applyFont="1" applyBorder="1" applyAlignment="1">
      <alignment horizontal="center" vertical="center"/>
    </xf>
    <xf numFmtId="167" fontId="5" fillId="0" borderId="0" xfId="0" applyNumberFormat="1" applyFont="1" applyBorder="1" applyAlignment="1">
      <alignment vertical="center" wrapText="1"/>
    </xf>
    <xf numFmtId="14" fontId="113" fillId="5" borderId="0" xfId="0" applyNumberFormat="1" applyFont="1" applyFill="1" applyBorder="1" applyAlignment="1">
      <alignment horizontal="centerContinuous" vertical="center"/>
    </xf>
    <xf numFmtId="0" fontId="113" fillId="5" borderId="0" xfId="0" applyFont="1" applyFill="1" applyBorder="1" applyAlignment="1">
      <alignment horizontal="centerContinuous" vertical="center"/>
    </xf>
    <xf numFmtId="167" fontId="113" fillId="5" borderId="0" xfId="0" applyNumberFormat="1" applyFont="1" applyFill="1" applyBorder="1" applyAlignment="1">
      <alignment horizontal="right" vertical="center" wrapText="1"/>
    </xf>
    <xf numFmtId="167" fontId="113" fillId="5" borderId="0" xfId="0" applyNumberFormat="1" applyFont="1" applyFill="1" applyBorder="1" applyAlignment="1">
      <alignment horizontal="center" vertical="center"/>
    </xf>
    <xf numFmtId="14" fontId="113" fillId="5" borderId="0" xfId="0" applyNumberFormat="1" applyFont="1" applyFill="1" applyBorder="1" applyAlignment="1">
      <alignment horizontal="center" vertical="center"/>
    </xf>
    <xf numFmtId="0" fontId="2" fillId="4" borderId="0" xfId="0" applyFont="1" applyFill="1" applyBorder="1" applyAlignment="1">
      <alignment horizontal="center" vertical="center" wrapText="1"/>
    </xf>
    <xf numFmtId="0" fontId="10" fillId="4" borderId="0" xfId="0" applyFont="1" applyFill="1" applyBorder="1" applyAlignment="1">
      <alignment horizontal="left" vertical="center" wrapText="1" indent="1"/>
    </xf>
    <xf numFmtId="0" fontId="4" fillId="4" borderId="0" xfId="0" applyFont="1" applyFill="1" applyBorder="1" applyAlignment="1">
      <alignment horizontal="center" vertical="center" wrapText="1"/>
    </xf>
    <xf numFmtId="0" fontId="113" fillId="5" borderId="27" xfId="0" quotePrefix="1" applyFont="1" applyFill="1" applyBorder="1" applyAlignment="1">
      <alignment horizontal="center" vertical="center"/>
    </xf>
    <xf numFmtId="0" fontId="113" fillId="5" borderId="27" xfId="0" applyFont="1" applyFill="1" applyBorder="1" applyAlignment="1">
      <alignment horizontal="center" vertical="center"/>
    </xf>
    <xf numFmtId="14" fontId="113" fillId="5" borderId="37" xfId="0" applyNumberFormat="1" applyFont="1" applyFill="1" applyBorder="1" applyAlignment="1">
      <alignment horizontal="centerContinuous" vertical="center"/>
    </xf>
    <xf numFmtId="14" fontId="113" fillId="5" borderId="53" xfId="0" applyNumberFormat="1" applyFont="1" applyFill="1" applyBorder="1" applyAlignment="1">
      <alignment horizontal="centerContinuous" vertical="center"/>
    </xf>
    <xf numFmtId="0" fontId="113" fillId="5" borderId="53" xfId="0" applyFont="1" applyFill="1" applyBorder="1" applyAlignment="1">
      <alignment horizontal="centerContinuous" vertical="center"/>
    </xf>
    <xf numFmtId="167" fontId="113" fillId="5" borderId="53" xfId="0" applyNumberFormat="1" applyFont="1" applyFill="1" applyBorder="1" applyAlignment="1">
      <alignment horizontal="centerContinuous" vertical="center"/>
    </xf>
    <xf numFmtId="14" fontId="113" fillId="5" borderId="38" xfId="0" applyNumberFormat="1" applyFont="1" applyFill="1" applyBorder="1" applyAlignment="1">
      <alignment horizontal="center" vertical="center"/>
    </xf>
    <xf numFmtId="14" fontId="113" fillId="5" borderId="75" xfId="0" applyNumberFormat="1" applyFont="1" applyFill="1" applyBorder="1" applyAlignment="1">
      <alignment horizontal="center" vertical="center"/>
    </xf>
    <xf numFmtId="167" fontId="113" fillId="5" borderId="53" xfId="0" applyNumberFormat="1" applyFont="1" applyFill="1" applyBorder="1" applyAlignment="1">
      <alignment horizontal="right" vertical="center" wrapText="1"/>
    </xf>
    <xf numFmtId="0" fontId="113" fillId="5" borderId="75" xfId="0" quotePrefix="1" applyFont="1" applyFill="1" applyBorder="1" applyAlignment="1">
      <alignment horizontal="center" vertical="center"/>
    </xf>
    <xf numFmtId="0" fontId="113" fillId="5" borderId="75" xfId="0" applyFont="1" applyFill="1" applyBorder="1" applyAlignment="1">
      <alignment horizontal="center" vertical="center"/>
    </xf>
    <xf numFmtId="0" fontId="8" fillId="0" borderId="55" xfId="0" applyFont="1" applyBorder="1" applyAlignment="1">
      <alignment horizontal="center" vertical="center"/>
    </xf>
    <xf numFmtId="0" fontId="8" fillId="0" borderId="56" xfId="0" applyFont="1" applyBorder="1" applyAlignment="1">
      <alignment horizontal="center" vertical="center"/>
    </xf>
    <xf numFmtId="14" fontId="8" fillId="0" borderId="56" xfId="0" applyNumberFormat="1" applyFont="1" applyBorder="1" applyAlignment="1">
      <alignment horizontal="center" vertical="center"/>
    </xf>
    <xf numFmtId="167" fontId="8" fillId="0" borderId="56" xfId="0" applyNumberFormat="1" applyFont="1" applyBorder="1" applyAlignment="1">
      <alignment horizontal="center" vertical="center"/>
    </xf>
    <xf numFmtId="167" fontId="8" fillId="0" borderId="56" xfId="0" applyNumberFormat="1" applyFont="1" applyBorder="1" applyAlignment="1">
      <alignment horizontal="right" vertical="center" wrapText="1"/>
    </xf>
    <xf numFmtId="167" fontId="8" fillId="0" borderId="56" xfId="0" applyNumberFormat="1" applyFont="1" applyBorder="1" applyAlignment="1">
      <alignment horizontal="center" vertical="center" wrapText="1"/>
    </xf>
    <xf numFmtId="0" fontId="8" fillId="0" borderId="57" xfId="0" applyFont="1" applyBorder="1" applyAlignment="1">
      <alignment horizontal="center" vertical="center"/>
    </xf>
    <xf numFmtId="0" fontId="10" fillId="0" borderId="58" xfId="0" applyFont="1" applyBorder="1" applyAlignment="1">
      <alignment horizontal="center" vertical="center" wrapText="1"/>
    </xf>
    <xf numFmtId="39" fontId="37" fillId="0" borderId="59" xfId="0" quotePrefix="1" applyNumberFormat="1" applyFont="1" applyBorder="1" applyAlignment="1">
      <alignment horizontal="center" vertical="center"/>
    </xf>
    <xf numFmtId="0" fontId="10" fillId="0" borderId="58" xfId="0" applyFont="1" applyBorder="1" applyAlignment="1">
      <alignment horizontal="center" vertical="center"/>
    </xf>
    <xf numFmtId="167" fontId="5" fillId="0" borderId="0" xfId="0" quotePrefix="1" applyNumberFormat="1" applyFont="1" applyBorder="1" applyAlignment="1">
      <alignment horizontal="right" vertical="center"/>
    </xf>
    <xf numFmtId="39" fontId="5" fillId="0" borderId="59" xfId="0" applyNumberFormat="1" applyFont="1" applyBorder="1" applyAlignment="1">
      <alignment horizontal="center" vertical="center"/>
    </xf>
    <xf numFmtId="0" fontId="10" fillId="0" borderId="60" xfId="0" applyFont="1" applyBorder="1" applyAlignment="1">
      <alignment horizontal="center" vertical="center" wrapText="1"/>
    </xf>
    <xf numFmtId="0" fontId="10" fillId="0" borderId="61" xfId="0" applyFont="1" applyBorder="1" applyAlignment="1">
      <alignment horizontal="center" vertical="center"/>
    </xf>
    <xf numFmtId="14" fontId="7" fillId="0" borderId="61" xfId="0" applyNumberFormat="1" applyFont="1" applyBorder="1" applyAlignment="1">
      <alignment horizontal="center" vertical="center"/>
    </xf>
    <xf numFmtId="0" fontId="37" fillId="0" borderId="61" xfId="0" applyFont="1" applyBorder="1" applyAlignment="1">
      <alignment horizontal="center" vertical="center"/>
    </xf>
    <xf numFmtId="167" fontId="37" fillId="0" borderId="61" xfId="0" quotePrefix="1" applyNumberFormat="1" applyFont="1" applyBorder="1" applyAlignment="1">
      <alignment horizontal="right" vertical="center"/>
    </xf>
    <xf numFmtId="167" fontId="37" fillId="0" borderId="61" xfId="0" quotePrefix="1" applyNumberFormat="1" applyFont="1" applyBorder="1" applyAlignment="1">
      <alignment horizontal="right" vertical="center" wrapText="1"/>
    </xf>
    <xf numFmtId="167" fontId="37" fillId="0" borderId="61" xfId="0" quotePrefix="1" applyNumberFormat="1" applyFont="1" applyBorder="1" applyAlignment="1">
      <alignment horizontal="center" vertical="center" wrapText="1"/>
    </xf>
    <xf numFmtId="39" fontId="37" fillId="0" borderId="62" xfId="0" quotePrefix="1" applyNumberFormat="1" applyFont="1" applyBorder="1" applyAlignment="1">
      <alignment horizontal="center" vertical="center"/>
    </xf>
    <xf numFmtId="14" fontId="113" fillId="5" borderId="19" xfId="0" applyNumberFormat="1" applyFont="1" applyFill="1" applyBorder="1" applyAlignment="1">
      <alignment horizontal="center" vertical="center"/>
    </xf>
    <xf numFmtId="14" fontId="113" fillId="5" borderId="20" xfId="0" applyNumberFormat="1" applyFont="1" applyFill="1" applyBorder="1" applyAlignment="1">
      <alignment horizontal="center" vertical="center"/>
    </xf>
    <xf numFmtId="14" fontId="113" fillId="5" borderId="36" xfId="0" applyNumberFormat="1" applyFont="1" applyFill="1" applyBorder="1" applyAlignment="1">
      <alignment horizontal="centerContinuous" vertical="center"/>
    </xf>
    <xf numFmtId="14" fontId="13" fillId="0" borderId="0" xfId="0" applyNumberFormat="1" applyFont="1" applyBorder="1" applyAlignment="1">
      <alignment horizontal="center" vertical="center"/>
    </xf>
    <xf numFmtId="0" fontId="2" fillId="4" borderId="59" xfId="0" applyFont="1" applyFill="1" applyBorder="1" applyAlignment="1">
      <alignment horizontal="center" vertical="center" wrapText="1"/>
    </xf>
    <xf numFmtId="0" fontId="10" fillId="4" borderId="59" xfId="0" applyFont="1" applyFill="1" applyBorder="1" applyAlignment="1">
      <alignment horizontal="left" vertical="center" wrapText="1" indent="1"/>
    </xf>
    <xf numFmtId="0" fontId="4" fillId="4" borderId="59" xfId="0" applyFont="1" applyFill="1" applyBorder="1" applyAlignment="1">
      <alignment horizontal="center" vertical="center" wrapText="1"/>
    </xf>
    <xf numFmtId="0" fontId="7" fillId="0" borderId="60" xfId="0" applyFont="1" applyBorder="1" applyAlignment="1">
      <alignment horizontal="center" vertical="center"/>
    </xf>
    <xf numFmtId="0" fontId="7" fillId="0" borderId="61" xfId="0" applyFont="1" applyBorder="1" applyAlignment="1">
      <alignment horizontal="center" vertical="center"/>
    </xf>
    <xf numFmtId="14" fontId="10" fillId="0" borderId="0" xfId="0" applyNumberFormat="1" applyFont="1" applyBorder="1" applyAlignment="1">
      <alignment horizontal="center" vertical="center"/>
    </xf>
    <xf numFmtId="0" fontId="5" fillId="0" borderId="55" xfId="0" applyFont="1" applyBorder="1" applyAlignment="1">
      <alignment horizontal="center" vertical="center" wrapText="1"/>
    </xf>
    <xf numFmtId="0" fontId="5" fillId="0" borderId="56" xfId="0" applyFont="1" applyBorder="1" applyAlignment="1">
      <alignment horizontal="center" vertical="center"/>
    </xf>
    <xf numFmtId="14" fontId="5" fillId="0" borderId="56" xfId="0" applyNumberFormat="1" applyFont="1" applyBorder="1" applyAlignment="1">
      <alignment vertical="center"/>
    </xf>
    <xf numFmtId="0" fontId="5" fillId="0" borderId="56" xfId="0" applyFont="1" applyBorder="1" applyAlignment="1">
      <alignment vertical="center"/>
    </xf>
    <xf numFmtId="14" fontId="5" fillId="0" borderId="56" xfId="0" applyNumberFormat="1" applyFont="1" applyBorder="1" applyAlignment="1">
      <alignment horizontal="center" vertical="center"/>
    </xf>
    <xf numFmtId="167" fontId="5" fillId="0" borderId="56" xfId="0" applyNumberFormat="1" applyFont="1" applyBorder="1" applyAlignment="1">
      <alignment vertical="center"/>
    </xf>
    <xf numFmtId="167" fontId="5" fillId="0" borderId="56" xfId="0" applyNumberFormat="1" applyFont="1" applyBorder="1" applyAlignment="1">
      <alignment horizontal="right" vertical="center" wrapText="1"/>
    </xf>
    <xf numFmtId="167" fontId="5" fillId="0" borderId="56" xfId="0" applyNumberFormat="1" applyFont="1" applyBorder="1" applyAlignment="1">
      <alignment horizontal="center" vertical="center" wrapText="1"/>
    </xf>
    <xf numFmtId="39" fontId="5" fillId="0" borderId="57" xfId="0" applyNumberFormat="1" applyFont="1" applyBorder="1" applyAlignment="1">
      <alignment horizontal="center" vertical="center"/>
    </xf>
    <xf numFmtId="0" fontId="50" fillId="5" borderId="38" xfId="0" applyFont="1" applyFill="1" applyBorder="1" applyAlignment="1">
      <alignment horizontal="center" vertical="center"/>
    </xf>
    <xf numFmtId="0" fontId="50" fillId="5" borderId="75" xfId="0" quotePrefix="1" applyFont="1" applyFill="1" applyBorder="1" applyAlignment="1">
      <alignment horizontal="center" vertical="center"/>
    </xf>
    <xf numFmtId="0" fontId="50" fillId="5" borderId="19" xfId="0" applyFont="1" applyFill="1" applyBorder="1" applyAlignment="1">
      <alignment horizontal="center" vertical="center"/>
    </xf>
    <xf numFmtId="14" fontId="113" fillId="5" borderId="37" xfId="0" applyNumberFormat="1" applyFont="1" applyFill="1" applyBorder="1" applyAlignment="1">
      <alignment horizontal="centerContinuous" vertical="center" wrapText="1"/>
    </xf>
    <xf numFmtId="14" fontId="113" fillId="5" borderId="53" xfId="0" applyNumberFormat="1" applyFont="1" applyFill="1" applyBorder="1" applyAlignment="1">
      <alignment horizontal="centerContinuous" vertical="center" wrapText="1"/>
    </xf>
    <xf numFmtId="0" fontId="113" fillId="5" borderId="53" xfId="0" applyFont="1" applyFill="1" applyBorder="1" applyAlignment="1">
      <alignment horizontal="centerContinuous" vertical="center" wrapText="1"/>
    </xf>
    <xf numFmtId="0" fontId="50" fillId="5" borderId="26" xfId="0" quotePrefix="1" applyFont="1" applyFill="1" applyBorder="1" applyAlignment="1">
      <alignment horizontal="center" vertical="center"/>
    </xf>
    <xf numFmtId="14" fontId="113" fillId="5" borderId="38" xfId="0" applyNumberFormat="1" applyFont="1" applyFill="1" applyBorder="1" applyAlignment="1">
      <alignment horizontal="center" vertical="center" wrapText="1"/>
    </xf>
    <xf numFmtId="14" fontId="113" fillId="5" borderId="19" xfId="0" applyNumberFormat="1" applyFont="1" applyFill="1" applyBorder="1" applyAlignment="1">
      <alignment horizontal="center" vertical="center" wrapText="1"/>
    </xf>
    <xf numFmtId="14" fontId="113" fillId="5" borderId="33" xfId="0" applyNumberFormat="1" applyFont="1" applyFill="1" applyBorder="1" applyAlignment="1">
      <alignment horizontal="centerContinuous" vertical="center" wrapText="1"/>
    </xf>
    <xf numFmtId="14" fontId="112" fillId="5" borderId="20" xfId="0" applyNumberFormat="1" applyFont="1" applyFill="1" applyBorder="1" applyAlignment="1">
      <alignment horizontal="centerContinuous" vertical="center" wrapText="1"/>
    </xf>
    <xf numFmtId="4" fontId="113" fillId="5" borderId="19" xfId="0" applyNumberFormat="1" applyFont="1" applyFill="1" applyBorder="1" applyAlignment="1">
      <alignment horizontal="center" vertical="center" wrapText="1"/>
    </xf>
    <xf numFmtId="4" fontId="113" fillId="5" borderId="26" xfId="0" applyNumberFormat="1" applyFont="1" applyFill="1" applyBorder="1" applyAlignment="1">
      <alignment horizontal="center" vertical="center" wrapText="1"/>
    </xf>
    <xf numFmtId="4" fontId="113" fillId="5" borderId="75" xfId="0" applyNumberFormat="1" applyFont="1" applyFill="1" applyBorder="1" applyAlignment="1">
      <alignment horizontal="center" vertical="center" wrapText="1"/>
    </xf>
    <xf numFmtId="0" fontId="50" fillId="5" borderId="75" xfId="0" applyFont="1" applyFill="1" applyBorder="1" applyAlignment="1">
      <alignment horizontal="center" vertical="center" wrapText="1"/>
    </xf>
    <xf numFmtId="0" fontId="50" fillId="5" borderId="26" xfId="0" applyFont="1" applyFill="1" applyBorder="1" applyAlignment="1">
      <alignment horizontal="center" vertical="center" wrapText="1"/>
    </xf>
    <xf numFmtId="14" fontId="113" fillId="5" borderId="75" xfId="0" applyNumberFormat="1" applyFont="1" applyFill="1" applyBorder="1" applyAlignment="1">
      <alignment horizontal="center" vertical="center" wrapText="1"/>
    </xf>
    <xf numFmtId="14" fontId="113" fillId="5" borderId="26" xfId="0" applyNumberFormat="1" applyFont="1" applyFill="1" applyBorder="1" applyAlignment="1">
      <alignment horizontal="center" vertical="center" wrapText="1"/>
    </xf>
    <xf numFmtId="0" fontId="2" fillId="0" borderId="55" xfId="0" applyFont="1" applyBorder="1" applyAlignment="1">
      <alignment horizontal="center" vertical="center" wrapText="1"/>
    </xf>
    <xf numFmtId="0" fontId="8" fillId="0" borderId="56" xfId="0" applyFont="1" applyBorder="1" applyAlignment="1">
      <alignment horizontal="center" vertical="center" wrapText="1"/>
    </xf>
    <xf numFmtId="14" fontId="8" fillId="0" borderId="56" xfId="0" applyNumberFormat="1" applyFont="1" applyBorder="1" applyAlignment="1">
      <alignment horizontal="center" vertical="center" wrapText="1"/>
    </xf>
    <xf numFmtId="14" fontId="19" fillId="0" borderId="56" xfId="0" applyNumberFormat="1" applyFont="1" applyBorder="1" applyAlignment="1">
      <alignment horizontal="center" vertical="center" wrapText="1"/>
    </xf>
    <xf numFmtId="4" fontId="8" fillId="0" borderId="56" xfId="0" applyNumberFormat="1" applyFont="1" applyBorder="1" applyAlignment="1">
      <alignment horizontal="center" vertical="center" wrapText="1"/>
    </xf>
    <xf numFmtId="4" fontId="8" fillId="0" borderId="56" xfId="0" applyNumberFormat="1" applyFont="1" applyBorder="1" applyAlignment="1">
      <alignment vertical="center" wrapText="1"/>
    </xf>
    <xf numFmtId="0" fontId="41" fillId="0" borderId="57" xfId="0" applyFont="1" applyBorder="1" applyAlignment="1">
      <alignment horizontal="center" vertical="center" wrapText="1"/>
    </xf>
    <xf numFmtId="0" fontId="10" fillId="0" borderId="58" xfId="0" quotePrefix="1" applyFont="1" applyBorder="1" applyAlignment="1">
      <alignment horizontal="left" vertical="center" wrapText="1" indent="1"/>
    </xf>
    <xf numFmtId="0" fontId="10" fillId="0" borderId="0" xfId="0" quotePrefix="1" applyFont="1" applyBorder="1" applyAlignment="1">
      <alignment horizontal="center" vertical="center"/>
    </xf>
    <xf numFmtId="14" fontId="10" fillId="0" borderId="0" xfId="0" quotePrefix="1" applyNumberFormat="1" applyFont="1" applyBorder="1" applyAlignment="1">
      <alignment horizontal="center" vertical="center"/>
    </xf>
    <xf numFmtId="4" fontId="37" fillId="0" borderId="0" xfId="0" quotePrefix="1" applyNumberFormat="1" applyFont="1" applyBorder="1" applyAlignment="1">
      <alignment horizontal="center" vertical="center" wrapText="1"/>
    </xf>
    <xf numFmtId="4" fontId="37" fillId="0" borderId="0" xfId="0" quotePrefix="1" applyNumberFormat="1" applyFont="1" applyBorder="1" applyAlignment="1">
      <alignment horizontal="right" vertical="center"/>
    </xf>
    <xf numFmtId="39" fontId="37" fillId="0" borderId="0" xfId="0" quotePrefix="1" applyNumberFormat="1" applyFont="1" applyBorder="1" applyAlignment="1">
      <alignment horizontal="right" vertical="center"/>
    </xf>
    <xf numFmtId="0" fontId="4" fillId="0" borderId="58" xfId="0" applyFont="1" applyBorder="1" applyAlignment="1">
      <alignment horizontal="center" vertical="center" wrapText="1"/>
    </xf>
    <xf numFmtId="0" fontId="7" fillId="0" borderId="0" xfId="0" applyFont="1" applyBorder="1" applyAlignment="1">
      <alignment horizontal="center" vertical="center" wrapText="1"/>
    </xf>
    <xf numFmtId="14" fontId="7" fillId="0" borderId="0" xfId="0" applyNumberFormat="1" applyFont="1" applyBorder="1" applyAlignment="1">
      <alignment horizontal="center" vertical="center" wrapText="1"/>
    </xf>
    <xf numFmtId="0" fontId="37" fillId="0" borderId="0" xfId="0" applyFont="1" applyBorder="1" applyAlignment="1">
      <alignment horizontal="center" vertical="center" wrapText="1"/>
    </xf>
    <xf numFmtId="0" fontId="7" fillId="0" borderId="0" xfId="0" applyFont="1" applyBorder="1" applyAlignment="1">
      <alignment vertical="center" wrapText="1"/>
    </xf>
    <xf numFmtId="4" fontId="7" fillId="0" borderId="0" xfId="0" quotePrefix="1" applyNumberFormat="1" applyFont="1" applyBorder="1" applyAlignment="1">
      <alignment horizontal="center" vertical="center" wrapText="1"/>
    </xf>
    <xf numFmtId="39" fontId="7" fillId="0" borderId="0" xfId="0" applyNumberFormat="1" applyFont="1" applyBorder="1" applyAlignment="1">
      <alignment horizontal="center" vertical="center" wrapText="1"/>
    </xf>
    <xf numFmtId="39" fontId="7" fillId="0" borderId="0" xfId="0" quotePrefix="1" applyNumberFormat="1" applyFont="1" applyBorder="1" applyAlignment="1">
      <alignment horizontal="center" vertical="center" wrapText="1"/>
    </xf>
    <xf numFmtId="39" fontId="7" fillId="0" borderId="59" xfId="0" applyNumberFormat="1" applyFont="1" applyBorder="1" applyAlignment="1">
      <alignment horizontal="center" vertical="center" wrapText="1"/>
    </xf>
    <xf numFmtId="0" fontId="5" fillId="0" borderId="58" xfId="0" applyFont="1" applyBorder="1" applyAlignment="1">
      <alignment horizontal="center" vertical="center" wrapText="1"/>
    </xf>
    <xf numFmtId="14" fontId="10" fillId="0" borderId="0" xfId="0" applyNumberFormat="1" applyFont="1" applyBorder="1" applyAlignment="1">
      <alignment horizontal="center" vertical="center" wrapText="1"/>
    </xf>
    <xf numFmtId="14" fontId="7" fillId="0" borderId="0" xfId="0" applyNumberFormat="1" applyFont="1" applyBorder="1" applyAlignment="1">
      <alignment vertical="center" wrapText="1"/>
    </xf>
    <xf numFmtId="14" fontId="7" fillId="0" borderId="0" xfId="0" applyNumberFormat="1" applyFont="1" applyBorder="1" applyAlignment="1">
      <alignment vertical="center"/>
    </xf>
    <xf numFmtId="4" fontId="37" fillId="0" borderId="0" xfId="0" quotePrefix="1" applyNumberFormat="1" applyFont="1" applyBorder="1" applyAlignment="1">
      <alignment horizontal="right" vertical="center" wrapText="1"/>
    </xf>
    <xf numFmtId="49" fontId="37" fillId="0" borderId="0" xfId="0" quotePrefix="1" applyNumberFormat="1" applyFont="1" applyBorder="1" applyAlignment="1">
      <alignment horizontal="center" vertical="center" wrapText="1"/>
    </xf>
    <xf numFmtId="4" fontId="37" fillId="0" borderId="0" xfId="0" quotePrefix="1" applyNumberFormat="1" applyFont="1" applyBorder="1" applyAlignment="1">
      <alignment horizontal="left" vertical="center"/>
    </xf>
    <xf numFmtId="39" fontId="37" fillId="0" borderId="59" xfId="0" quotePrefix="1" applyNumberFormat="1" applyFont="1" applyBorder="1" applyAlignment="1">
      <alignment horizontal="center" vertical="center" wrapText="1"/>
    </xf>
    <xf numFmtId="4" fontId="37" fillId="0" borderId="0" xfId="0" applyNumberFormat="1" applyFont="1" applyBorder="1" applyAlignment="1">
      <alignment horizontal="center" vertical="center" wrapText="1"/>
    </xf>
    <xf numFmtId="4" fontId="37" fillId="0" borderId="0" xfId="0" applyNumberFormat="1" applyFont="1" applyBorder="1" applyAlignment="1">
      <alignment horizontal="center" vertical="center"/>
    </xf>
    <xf numFmtId="39" fontId="37" fillId="0" borderId="0" xfId="0" applyNumberFormat="1" applyFont="1" applyBorder="1" applyAlignment="1">
      <alignment horizontal="right" vertical="center"/>
    </xf>
    <xf numFmtId="39" fontId="37" fillId="0" borderId="59" xfId="0" applyNumberFormat="1" applyFont="1" applyBorder="1" applyAlignment="1">
      <alignment horizontal="center" vertical="center"/>
    </xf>
    <xf numFmtId="0" fontId="19" fillId="0" borderId="60" xfId="0" applyFont="1" applyBorder="1" applyAlignment="1">
      <alignment vertical="center"/>
    </xf>
    <xf numFmtId="0" fontId="10" fillId="0" borderId="61" xfId="0" applyFont="1" applyBorder="1" applyAlignment="1">
      <alignment horizontal="center" vertical="center" wrapText="1"/>
    </xf>
    <xf numFmtId="0" fontId="3" fillId="0" borderId="61" xfId="0" applyFont="1" applyBorder="1" applyAlignment="1">
      <alignment horizontal="center" vertical="center" wrapText="1"/>
    </xf>
    <xf numFmtId="14" fontId="3" fillId="0" borderId="61" xfId="0" applyNumberFormat="1" applyFont="1" applyBorder="1" applyAlignment="1">
      <alignment vertical="center" wrapText="1"/>
    </xf>
    <xf numFmtId="0" fontId="3" fillId="0" borderId="61" xfId="0" applyFont="1" applyBorder="1" applyAlignment="1">
      <alignment vertical="center" wrapText="1"/>
    </xf>
    <xf numFmtId="14" fontId="3" fillId="0" borderId="61" xfId="0" applyNumberFormat="1" applyFont="1" applyBorder="1" applyAlignment="1">
      <alignment horizontal="center" vertical="center" wrapText="1"/>
    </xf>
    <xf numFmtId="14" fontId="7" fillId="0" borderId="61" xfId="0" applyNumberFormat="1" applyFont="1" applyBorder="1" applyAlignment="1">
      <alignment horizontal="center" vertical="center" wrapText="1"/>
    </xf>
    <xf numFmtId="4" fontId="3" fillId="0" borderId="61" xfId="0" applyNumberFormat="1" applyFont="1" applyBorder="1" applyAlignment="1">
      <alignment horizontal="center" vertical="center" wrapText="1"/>
    </xf>
    <xf numFmtId="4" fontId="3" fillId="0" borderId="61" xfId="0" applyNumberFormat="1" applyFont="1" applyBorder="1" applyAlignment="1">
      <alignment vertical="center" wrapText="1"/>
    </xf>
    <xf numFmtId="39" fontId="3" fillId="0" borderId="61" xfId="0" applyNumberFormat="1" applyFont="1" applyBorder="1" applyAlignment="1">
      <alignment vertical="center" wrapText="1"/>
    </xf>
    <xf numFmtId="39" fontId="3" fillId="0" borderId="62" xfId="0" applyNumberFormat="1" applyFont="1" applyBorder="1" applyAlignment="1">
      <alignment horizontal="center" vertical="center" wrapText="1"/>
    </xf>
    <xf numFmtId="0" fontId="4" fillId="4" borderId="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19" fillId="4" borderId="0" xfId="0" applyFont="1" applyFill="1" applyBorder="1" applyAlignment="1">
      <alignment vertical="center"/>
    </xf>
    <xf numFmtId="0" fontId="50" fillId="5" borderId="75" xfId="0" applyFont="1" applyFill="1" applyBorder="1" applyAlignment="1">
      <alignment horizontal="center" vertical="center"/>
    </xf>
    <xf numFmtId="0" fontId="50" fillId="5" borderId="26" xfId="0" applyFont="1" applyFill="1" applyBorder="1" applyAlignment="1">
      <alignment horizontal="center" vertical="center"/>
    </xf>
    <xf numFmtId="14" fontId="113" fillId="5" borderId="21" xfId="0" applyNumberFormat="1" applyFont="1" applyFill="1" applyBorder="1" applyAlignment="1">
      <alignment horizontal="centerContinuous" vertical="center" wrapText="1"/>
    </xf>
    <xf numFmtId="14" fontId="113" fillId="5" borderId="25" xfId="0" applyNumberFormat="1" applyFont="1" applyFill="1" applyBorder="1" applyAlignment="1">
      <alignment horizontal="centerContinuous" vertical="center" wrapText="1"/>
    </xf>
    <xf numFmtId="0" fontId="113" fillId="5" borderId="25" xfId="0" applyFont="1" applyFill="1" applyBorder="1" applyAlignment="1">
      <alignment horizontal="centerContinuous" vertical="center" wrapText="1"/>
    </xf>
    <xf numFmtId="14" fontId="113" fillId="5" borderId="0" xfId="0" applyNumberFormat="1" applyFont="1" applyFill="1" applyBorder="1" applyAlignment="1">
      <alignment horizontal="centerContinuous" vertical="center" wrapText="1"/>
    </xf>
    <xf numFmtId="14" fontId="112" fillId="5" borderId="27" xfId="0" applyNumberFormat="1" applyFont="1" applyFill="1" applyBorder="1" applyAlignment="1">
      <alignment horizontal="centerContinuous" vertical="center" wrapText="1"/>
    </xf>
    <xf numFmtId="0" fontId="19" fillId="0" borderId="58" xfId="0" applyFont="1" applyBorder="1" applyAlignment="1">
      <alignment vertical="center" wrapText="1"/>
    </xf>
    <xf numFmtId="0" fontId="3" fillId="0" borderId="0" xfId="0" applyFont="1" applyBorder="1" applyAlignment="1">
      <alignment horizontal="center" vertical="center" wrapText="1"/>
    </xf>
    <xf numFmtId="14" fontId="3" fillId="0" borderId="0" xfId="0" applyNumberFormat="1" applyFont="1" applyBorder="1" applyAlignment="1">
      <alignment vertical="center" wrapText="1"/>
    </xf>
    <xf numFmtId="0" fontId="3" fillId="0" borderId="0" xfId="0" applyFont="1" applyBorder="1" applyAlignment="1">
      <alignment vertical="center" wrapText="1"/>
    </xf>
    <xf numFmtId="14" fontId="3" fillId="0" borderId="0" xfId="0" applyNumberFormat="1" applyFont="1" applyBorder="1" applyAlignment="1">
      <alignment horizontal="center" vertical="center" wrapText="1"/>
    </xf>
    <xf numFmtId="4" fontId="3" fillId="0" borderId="0" xfId="0" applyNumberFormat="1" applyFont="1" applyBorder="1" applyAlignment="1">
      <alignment horizontal="center" vertical="center" wrapText="1"/>
    </xf>
    <xf numFmtId="4" fontId="3" fillId="0" borderId="0" xfId="0" applyNumberFormat="1" applyFont="1" applyBorder="1" applyAlignment="1">
      <alignment vertical="center" wrapText="1"/>
    </xf>
    <xf numFmtId="39" fontId="3" fillId="0" borderId="0" xfId="0" applyNumberFormat="1" applyFont="1" applyBorder="1" applyAlignment="1">
      <alignment vertical="center" wrapText="1"/>
    </xf>
    <xf numFmtId="39" fontId="3" fillId="0" borderId="59" xfId="0" applyNumberFormat="1" applyFont="1" applyBorder="1" applyAlignment="1">
      <alignment horizontal="center" vertical="center" wrapText="1"/>
    </xf>
    <xf numFmtId="0" fontId="37" fillId="0" borderId="0" xfId="0" quotePrefix="1" applyFont="1" applyBorder="1" applyAlignment="1">
      <alignment horizontal="center" vertical="center" wrapText="1"/>
    </xf>
    <xf numFmtId="4" fontId="7" fillId="0" borderId="0" xfId="0" applyNumberFormat="1" applyFont="1" applyBorder="1" applyAlignment="1">
      <alignment horizontal="right" vertical="center" wrapText="1"/>
    </xf>
    <xf numFmtId="4" fontId="7" fillId="0" borderId="0" xfId="0" quotePrefix="1" applyNumberFormat="1" applyFont="1" applyBorder="1" applyAlignment="1">
      <alignment horizontal="right" vertical="center" wrapText="1"/>
    </xf>
    <xf numFmtId="39" fontId="37" fillId="0" borderId="0" xfId="0" applyNumberFormat="1" applyFont="1" applyBorder="1" applyAlignment="1">
      <alignment horizontal="right" vertical="center" wrapText="1"/>
    </xf>
    <xf numFmtId="39" fontId="7" fillId="0" borderId="59" xfId="0" quotePrefix="1" applyNumberFormat="1" applyFont="1" applyBorder="1" applyAlignment="1">
      <alignment horizontal="center" vertical="center" wrapText="1"/>
    </xf>
    <xf numFmtId="0" fontId="4" fillId="0" borderId="55" xfId="0" applyFont="1" applyBorder="1" applyAlignment="1">
      <alignment horizontal="center" vertical="center" wrapText="1"/>
    </xf>
    <xf numFmtId="0" fontId="10" fillId="0" borderId="56" xfId="0" applyFont="1" applyBorder="1" applyAlignment="1">
      <alignment horizontal="center" vertical="center" wrapText="1"/>
    </xf>
    <xf numFmtId="0" fontId="3" fillId="0" borderId="56" xfId="0" applyFont="1" applyBorder="1" applyAlignment="1">
      <alignment horizontal="center" vertical="center" wrapText="1"/>
    </xf>
    <xf numFmtId="14" fontId="3" fillId="0" borderId="56" xfId="0" applyNumberFormat="1" applyFont="1" applyBorder="1" applyAlignment="1">
      <alignment vertical="center" wrapText="1"/>
    </xf>
    <xf numFmtId="0" fontId="3" fillId="0" borderId="56" xfId="0" applyFont="1" applyBorder="1" applyAlignment="1">
      <alignment vertical="center" wrapText="1"/>
    </xf>
    <xf numFmtId="14" fontId="3" fillId="0" borderId="56" xfId="0" applyNumberFormat="1" applyFont="1" applyBorder="1" applyAlignment="1">
      <alignment horizontal="center" vertical="center" wrapText="1"/>
    </xf>
    <xf numFmtId="14" fontId="7" fillId="0" borderId="56" xfId="0" applyNumberFormat="1" applyFont="1" applyBorder="1" applyAlignment="1">
      <alignment horizontal="center" vertical="center" wrapText="1"/>
    </xf>
    <xf numFmtId="4" fontId="3" fillId="0" borderId="56" xfId="0" applyNumberFormat="1" applyFont="1" applyBorder="1" applyAlignment="1">
      <alignment horizontal="center" vertical="center" wrapText="1"/>
    </xf>
    <xf numFmtId="4" fontId="3" fillId="0" borderId="56" xfId="0" applyNumberFormat="1" applyFont="1" applyBorder="1" applyAlignment="1">
      <alignment vertical="center" wrapText="1"/>
    </xf>
    <xf numFmtId="39" fontId="3" fillId="0" borderId="56" xfId="0" applyNumberFormat="1" applyFont="1" applyBorder="1" applyAlignment="1">
      <alignment vertical="center" wrapText="1"/>
    </xf>
    <xf numFmtId="39" fontId="3" fillId="0" borderId="57" xfId="0" applyNumberFormat="1" applyFont="1" applyBorder="1" applyAlignment="1">
      <alignment horizontal="center" vertical="center" wrapText="1"/>
    </xf>
    <xf numFmtId="14" fontId="7" fillId="0" borderId="0" xfId="0" quotePrefix="1" applyNumberFormat="1" applyFont="1" applyBorder="1" applyAlignment="1">
      <alignment horizontal="center" vertical="center"/>
    </xf>
    <xf numFmtId="0" fontId="10" fillId="0" borderId="60" xfId="0" applyFont="1" applyBorder="1" applyAlignment="1">
      <alignment horizontal="left" vertical="center" wrapText="1" indent="1"/>
    </xf>
    <xf numFmtId="4" fontId="37" fillId="0" borderId="61" xfId="0" quotePrefix="1" applyNumberFormat="1" applyFont="1" applyBorder="1" applyAlignment="1">
      <alignment horizontal="center" vertical="center" wrapText="1"/>
    </xf>
    <xf numFmtId="4" fontId="37" fillId="0" borderId="61" xfId="0" quotePrefix="1" applyNumberFormat="1" applyFont="1" applyBorder="1" applyAlignment="1">
      <alignment horizontal="right" vertical="center"/>
    </xf>
    <xf numFmtId="39" fontId="37" fillId="0" borderId="61" xfId="0" quotePrefix="1" applyNumberFormat="1" applyFont="1" applyBorder="1" applyAlignment="1">
      <alignment horizontal="right" vertical="center"/>
    </xf>
    <xf numFmtId="39" fontId="37" fillId="0" borderId="0" xfId="0" quotePrefix="1" applyNumberFormat="1" applyFont="1" applyBorder="1" applyAlignment="1">
      <alignment horizontal="right" vertical="center" wrapText="1"/>
    </xf>
    <xf numFmtId="4" fontId="0" fillId="0" borderId="0" xfId="0" applyNumberFormat="1" applyBorder="1" applyAlignment="1">
      <alignment wrapText="1"/>
    </xf>
    <xf numFmtId="0" fontId="10" fillId="0" borderId="55" xfId="0" applyFont="1" applyBorder="1" applyAlignment="1">
      <alignment horizontal="left" vertical="center" wrapText="1" indent="1"/>
    </xf>
    <xf numFmtId="0" fontId="7" fillId="0" borderId="56" xfId="0" applyFont="1" applyBorder="1" applyAlignment="1">
      <alignment horizontal="center" vertical="center"/>
    </xf>
    <xf numFmtId="14" fontId="7" fillId="0" borderId="56" xfId="0" applyNumberFormat="1" applyFont="1" applyBorder="1" applyAlignment="1">
      <alignment horizontal="center" vertical="center"/>
    </xf>
    <xf numFmtId="0" fontId="37" fillId="0" borderId="56" xfId="0" applyFont="1" applyBorder="1" applyAlignment="1">
      <alignment horizontal="center" vertical="center"/>
    </xf>
    <xf numFmtId="4" fontId="37" fillId="0" borderId="56" xfId="0" quotePrefix="1" applyNumberFormat="1" applyFont="1" applyBorder="1" applyAlignment="1">
      <alignment horizontal="center" vertical="center" wrapText="1"/>
    </xf>
    <xf numFmtId="4" fontId="37" fillId="0" borderId="56" xfId="0" quotePrefix="1" applyNumberFormat="1" applyFont="1" applyBorder="1" applyAlignment="1">
      <alignment horizontal="right" vertical="center"/>
    </xf>
    <xf numFmtId="39" fontId="37" fillId="0" borderId="56" xfId="0" quotePrefix="1" applyNumberFormat="1" applyFont="1" applyBorder="1" applyAlignment="1">
      <alignment horizontal="right" vertical="center"/>
    </xf>
    <xf numFmtId="39" fontId="37" fillId="0" borderId="57" xfId="0" quotePrefix="1" applyNumberFormat="1" applyFont="1" applyBorder="1" applyAlignment="1">
      <alignment horizontal="center" vertical="center"/>
    </xf>
    <xf numFmtId="0" fontId="113" fillId="5" borderId="26" xfId="0" quotePrefix="1" applyFont="1" applyFill="1" applyBorder="1" applyAlignment="1">
      <alignment horizontal="center" vertical="center"/>
    </xf>
    <xf numFmtId="0" fontId="113" fillId="5" borderId="26" xfId="0" applyFont="1" applyFill="1" applyBorder="1" applyAlignment="1">
      <alignment horizontal="center" vertical="center"/>
    </xf>
    <xf numFmtId="0" fontId="113" fillId="5" borderId="21" xfId="0" applyFont="1" applyFill="1" applyBorder="1" applyAlignment="1">
      <alignment horizontal="centerContinuous" vertical="center"/>
    </xf>
    <xf numFmtId="0" fontId="113" fillId="5" borderId="25" xfId="0" applyFont="1" applyFill="1" applyBorder="1" applyAlignment="1">
      <alignment horizontal="centerContinuous" vertical="center"/>
    </xf>
    <xf numFmtId="14" fontId="113" fillId="5" borderId="25" xfId="0" applyNumberFormat="1" applyFont="1" applyFill="1" applyBorder="1" applyAlignment="1">
      <alignment horizontal="centerContinuous" vertical="center"/>
    </xf>
    <xf numFmtId="0" fontId="113" fillId="5" borderId="22" xfId="0" applyFont="1" applyFill="1" applyBorder="1" applyAlignment="1">
      <alignment horizontal="centerContinuous" vertical="center"/>
    </xf>
    <xf numFmtId="14" fontId="113" fillId="5" borderId="26" xfId="0" applyNumberFormat="1" applyFont="1" applyFill="1" applyBorder="1" applyAlignment="1">
      <alignment horizontal="center" vertical="center"/>
    </xf>
    <xf numFmtId="0" fontId="4" fillId="0" borderId="55" xfId="0" applyFont="1" applyBorder="1" applyAlignment="1">
      <alignment horizontal="center" vertical="center"/>
    </xf>
    <xf numFmtId="0" fontId="4" fillId="0" borderId="56" xfId="0" applyFont="1" applyBorder="1" applyAlignment="1">
      <alignment horizontal="center" vertical="center"/>
    </xf>
    <xf numFmtId="0" fontId="12" fillId="0" borderId="56" xfId="0" applyFont="1" applyBorder="1" applyAlignment="1">
      <alignment horizontal="center" vertical="center"/>
    </xf>
    <xf numFmtId="14" fontId="4" fillId="0" borderId="56" xfId="0" applyNumberFormat="1" applyFont="1" applyBorder="1" applyAlignment="1">
      <alignment horizontal="center" vertical="center"/>
    </xf>
    <xf numFmtId="14" fontId="4" fillId="0" borderId="56" xfId="0" applyNumberFormat="1" applyFont="1" applyBorder="1" applyAlignment="1">
      <alignment horizontal="left" vertical="center"/>
    </xf>
    <xf numFmtId="0" fontId="4" fillId="0" borderId="56" xfId="0" applyFont="1" applyBorder="1" applyAlignment="1">
      <alignment vertical="center"/>
    </xf>
    <xf numFmtId="0" fontId="4" fillId="0" borderId="57" xfId="0" applyFont="1" applyBorder="1" applyAlignment="1">
      <alignment horizontal="center" vertical="center"/>
    </xf>
    <xf numFmtId="0" fontId="7" fillId="0" borderId="58" xfId="0" applyFont="1" applyBorder="1" applyAlignment="1">
      <alignment horizontal="center" vertical="center"/>
    </xf>
    <xf numFmtId="0" fontId="13" fillId="0" borderId="0" xfId="0" applyFont="1" applyBorder="1" applyAlignment="1">
      <alignment horizontal="center" vertical="center"/>
    </xf>
    <xf numFmtId="14" fontId="37" fillId="0" borderId="0" xfId="0" applyNumberFormat="1" applyFont="1" applyBorder="1" applyAlignment="1">
      <alignment horizontal="center" vertical="center"/>
    </xf>
    <xf numFmtId="14" fontId="37" fillId="0" borderId="0" xfId="0" quotePrefix="1" applyNumberFormat="1" applyFont="1" applyBorder="1" applyAlignment="1">
      <alignment horizontal="right" vertical="center"/>
    </xf>
    <xf numFmtId="0" fontId="10" fillId="0" borderId="58" xfId="0" quotePrefix="1" applyFont="1" applyBorder="1" applyAlignment="1">
      <alignment horizontal="center" vertical="center" wrapText="1"/>
    </xf>
    <xf numFmtId="39" fontId="13" fillId="0" borderId="0" xfId="0" quotePrefix="1" applyNumberFormat="1" applyFont="1" applyBorder="1" applyAlignment="1">
      <alignment horizontal="center" vertical="center"/>
    </xf>
    <xf numFmtId="14" fontId="37" fillId="0" borderId="0" xfId="0" quotePrefix="1" applyNumberFormat="1" applyFont="1" applyBorder="1" applyAlignment="1">
      <alignment horizontal="center" vertical="center"/>
    </xf>
    <xf numFmtId="39" fontId="37" fillId="0" borderId="0" xfId="0" quotePrefix="1" applyNumberFormat="1" applyFont="1" applyBorder="1" applyAlignment="1">
      <alignment horizontal="left" vertical="center" wrapText="1"/>
    </xf>
    <xf numFmtId="39" fontId="37" fillId="0" borderId="0" xfId="0" quotePrefix="1" applyNumberFormat="1" applyFont="1" applyBorder="1" applyAlignment="1">
      <alignment horizontal="center" vertical="center" wrapText="1"/>
    </xf>
    <xf numFmtId="0" fontId="10" fillId="0" borderId="60" xfId="0" applyFont="1" applyBorder="1" applyAlignment="1">
      <alignment vertical="center"/>
    </xf>
    <xf numFmtId="0" fontId="10" fillId="0" borderId="61" xfId="0" applyFont="1" applyBorder="1" applyAlignment="1">
      <alignment vertical="center"/>
    </xf>
    <xf numFmtId="0" fontId="13" fillId="0" borderId="61" xfId="0" applyFont="1" applyBorder="1" applyAlignment="1">
      <alignment vertical="center"/>
    </xf>
    <xf numFmtId="14" fontId="10" fillId="0" borderId="61" xfId="0" applyNumberFormat="1" applyFont="1" applyBorder="1" applyAlignment="1">
      <alignment vertical="center"/>
    </xf>
    <xf numFmtId="14" fontId="10" fillId="0" borderId="61" xfId="0" applyNumberFormat="1" applyFont="1" applyBorder="1" applyAlignment="1">
      <alignment horizontal="center" vertical="center"/>
    </xf>
    <xf numFmtId="39" fontId="10" fillId="0" borderId="61" xfId="0" applyNumberFormat="1" applyFont="1" applyBorder="1" applyAlignment="1">
      <alignment horizontal="center" vertical="center"/>
    </xf>
    <xf numFmtId="0" fontId="10" fillId="0" borderId="62" xfId="0" applyFont="1" applyBorder="1" applyAlignment="1">
      <alignment horizontal="center" vertical="center"/>
    </xf>
    <xf numFmtId="0" fontId="8" fillId="4" borderId="0" xfId="0" applyFont="1" applyFill="1" applyBorder="1" applyAlignment="1">
      <alignment horizontal="left" vertical="center" wrapText="1" indent="1"/>
    </xf>
    <xf numFmtId="43" fontId="50" fillId="5" borderId="0" xfId="3" applyFont="1" applyFill="1" applyBorder="1" applyAlignment="1">
      <alignment horizontal="center" vertical="center" wrapText="1"/>
    </xf>
    <xf numFmtId="14" fontId="50" fillId="5" borderId="75" xfId="0" applyNumberFormat="1" applyFont="1" applyFill="1" applyBorder="1" applyAlignment="1">
      <alignment horizontal="center" vertical="center"/>
    </xf>
    <xf numFmtId="14" fontId="50" fillId="5" borderId="26" xfId="0" applyNumberFormat="1" applyFont="1" applyFill="1" applyBorder="1" applyAlignment="1">
      <alignment horizontal="center" vertical="center"/>
    </xf>
    <xf numFmtId="43" fontId="50" fillId="5" borderId="38" xfId="3" applyFont="1" applyFill="1" applyBorder="1" applyAlignment="1">
      <alignment horizontal="center" vertical="center" wrapText="1"/>
    </xf>
    <xf numFmtId="43" fontId="50" fillId="5" borderId="75" xfId="3" applyFont="1" applyFill="1" applyBorder="1" applyAlignment="1">
      <alignment horizontal="center" vertical="center" wrapText="1"/>
    </xf>
    <xf numFmtId="43" fontId="50" fillId="5" borderId="19" xfId="3" applyFont="1" applyFill="1" applyBorder="1" applyAlignment="1">
      <alignment horizontal="center" vertical="center" wrapText="1"/>
    </xf>
    <xf numFmtId="43" fontId="50" fillId="5" borderId="26" xfId="3" applyFont="1" applyFill="1" applyBorder="1" applyAlignment="1">
      <alignment horizontal="center" vertical="center" wrapText="1"/>
    </xf>
    <xf numFmtId="43" fontId="50" fillId="5" borderId="26" xfId="3" applyFont="1" applyFill="1" applyBorder="1" applyAlignment="1">
      <alignment horizontal="center" vertical="center"/>
    </xf>
    <xf numFmtId="0" fontId="10" fillId="0" borderId="55" xfId="0" applyFont="1" applyBorder="1" applyAlignment="1">
      <alignment horizontal="center" vertical="center" wrapText="1"/>
    </xf>
    <xf numFmtId="14" fontId="10" fillId="0" borderId="56" xfId="0" applyNumberFormat="1" applyFont="1" applyBorder="1" applyAlignment="1">
      <alignment vertical="center"/>
    </xf>
    <xf numFmtId="14" fontId="10" fillId="0" borderId="56" xfId="0" applyNumberFormat="1" applyFont="1" applyBorder="1" applyAlignment="1">
      <alignment horizontal="center" vertical="center"/>
    </xf>
    <xf numFmtId="43" fontId="10" fillId="0" borderId="56" xfId="3" applyFont="1" applyBorder="1" applyAlignment="1">
      <alignment horizontal="right" vertical="center" wrapText="1"/>
    </xf>
    <xf numFmtId="43" fontId="10" fillId="0" borderId="56" xfId="3" applyFont="1" applyBorder="1" applyAlignment="1">
      <alignment horizontal="right" vertical="center"/>
    </xf>
    <xf numFmtId="43" fontId="10" fillId="0" borderId="57" xfId="3" applyFont="1" applyBorder="1" applyAlignment="1">
      <alignment horizontal="center" vertical="center"/>
    </xf>
    <xf numFmtId="0" fontId="10" fillId="0" borderId="58" xfId="0" quotePrefix="1" applyFont="1" applyBorder="1" applyAlignment="1">
      <alignment horizontal="center" vertical="center"/>
    </xf>
    <xf numFmtId="43" fontId="10" fillId="0" borderId="0" xfId="3" quotePrefix="1" applyFont="1" applyBorder="1" applyAlignment="1">
      <alignment horizontal="center" vertical="center" wrapText="1"/>
    </xf>
    <xf numFmtId="43" fontId="10" fillId="0" borderId="0" xfId="3" quotePrefix="1" applyFont="1" applyBorder="1" applyAlignment="1">
      <alignment horizontal="center" vertical="center"/>
    </xf>
    <xf numFmtId="43" fontId="10" fillId="0" borderId="59" xfId="3" quotePrefix="1" applyFont="1" applyBorder="1" applyAlignment="1">
      <alignment horizontal="center" vertical="center"/>
    </xf>
    <xf numFmtId="167" fontId="10" fillId="0" borderId="0" xfId="0" quotePrefix="1" applyNumberFormat="1" applyFont="1" applyBorder="1" applyAlignment="1">
      <alignment horizontal="right" vertical="center"/>
    </xf>
    <xf numFmtId="167" fontId="10" fillId="0" borderId="0" xfId="0" quotePrefix="1" applyNumberFormat="1" applyFont="1" applyBorder="1" applyAlignment="1">
      <alignment horizontal="center" vertical="center" wrapText="1"/>
    </xf>
    <xf numFmtId="43" fontId="10" fillId="0" borderId="0" xfId="3" quotePrefix="1" applyFont="1" applyBorder="1" applyAlignment="1">
      <alignment horizontal="right" vertical="center" wrapText="1"/>
    </xf>
    <xf numFmtId="43" fontId="10" fillId="0" borderId="0" xfId="3" quotePrefix="1" applyFont="1" applyBorder="1" applyAlignment="1">
      <alignment horizontal="right" vertical="center"/>
    </xf>
    <xf numFmtId="167" fontId="10" fillId="0" borderId="0" xfId="0" quotePrefix="1" applyNumberFormat="1" applyFont="1" applyBorder="1" applyAlignment="1">
      <alignment horizontal="right" vertical="center" wrapText="1"/>
    </xf>
    <xf numFmtId="39" fontId="10" fillId="0" borderId="59" xfId="0" quotePrefix="1" applyNumberFormat="1" applyFont="1" applyBorder="1" applyAlignment="1">
      <alignment horizontal="center" vertical="center"/>
    </xf>
    <xf numFmtId="167" fontId="10" fillId="0" borderId="0" xfId="0" quotePrefix="1" applyNumberFormat="1" applyFont="1" applyBorder="1" applyAlignment="1">
      <alignment horizontal="left" vertical="center"/>
    </xf>
    <xf numFmtId="43" fontId="10" fillId="0" borderId="61" xfId="3" quotePrefix="1" applyFont="1" applyBorder="1" applyAlignment="1">
      <alignment horizontal="right" vertical="center" wrapText="1"/>
    </xf>
    <xf numFmtId="43" fontId="10" fillId="0" borderId="61" xfId="3" quotePrefix="1" applyFont="1" applyBorder="1" applyAlignment="1">
      <alignment horizontal="right" vertical="center"/>
    </xf>
    <xf numFmtId="43" fontId="10" fillId="0" borderId="62" xfId="3" quotePrefix="1" applyFont="1" applyBorder="1" applyAlignment="1">
      <alignment horizontal="center" vertical="center"/>
    </xf>
    <xf numFmtId="14" fontId="3" fillId="0" borderId="0" xfId="0" quotePrefix="1" applyNumberFormat="1" applyFont="1" applyBorder="1" applyAlignment="1">
      <alignment vertical="center"/>
    </xf>
    <xf numFmtId="14" fontId="8" fillId="0" borderId="0" xfId="0" quotePrefix="1" applyNumberFormat="1" applyFont="1" applyBorder="1" applyAlignment="1">
      <alignment vertical="center"/>
    </xf>
    <xf numFmtId="14" fontId="8" fillId="0" borderId="0" xfId="0" applyNumberFormat="1" applyFont="1" applyBorder="1" applyAlignment="1">
      <alignment vertical="center"/>
    </xf>
    <xf numFmtId="43" fontId="8" fillId="0" borderId="0" xfId="3" applyFont="1" applyBorder="1" applyAlignment="1">
      <alignment horizontal="right" vertical="center" wrapText="1"/>
    </xf>
    <xf numFmtId="43" fontId="8" fillId="0" borderId="0" xfId="3" applyFont="1" applyBorder="1" applyAlignment="1">
      <alignment horizontal="right" vertical="center"/>
    </xf>
    <xf numFmtId="43" fontId="8" fillId="0" borderId="0" xfId="3" applyFont="1" applyBorder="1" applyAlignment="1">
      <alignment horizontal="center" vertical="center"/>
    </xf>
    <xf numFmtId="0" fontId="15" fillId="4" borderId="0" xfId="0" applyFont="1" applyFill="1" applyBorder="1" applyAlignment="1">
      <alignment horizontal="left" vertical="center" wrapText="1" indent="1"/>
    </xf>
    <xf numFmtId="0" fontId="10" fillId="0" borderId="55" xfId="0" quotePrefix="1" applyFont="1" applyBorder="1" applyAlignment="1">
      <alignment horizontal="center" vertical="center" wrapText="1"/>
    </xf>
    <xf numFmtId="0" fontId="10" fillId="0" borderId="56" xfId="0" quotePrefix="1" applyFont="1" applyBorder="1" applyAlignment="1">
      <alignment horizontal="center" vertical="center"/>
    </xf>
    <xf numFmtId="43" fontId="10" fillId="0" borderId="56" xfId="3" quotePrefix="1" applyFont="1" applyBorder="1" applyAlignment="1">
      <alignment horizontal="right" vertical="center" wrapText="1"/>
    </xf>
    <xf numFmtId="43" fontId="10" fillId="0" borderId="56" xfId="3" quotePrefix="1" applyFont="1" applyBorder="1" applyAlignment="1">
      <alignment horizontal="right" vertical="center"/>
    </xf>
    <xf numFmtId="43" fontId="10" fillId="0" borderId="57" xfId="3" quotePrefix="1" applyFont="1" applyBorder="1" applyAlignment="1">
      <alignment horizontal="center" vertical="center"/>
    </xf>
    <xf numFmtId="0" fontId="10" fillId="0" borderId="60" xfId="0" applyFont="1" applyBorder="1" applyAlignment="1">
      <alignment horizontal="center" vertical="center"/>
    </xf>
    <xf numFmtId="14" fontId="3" fillId="0" borderId="0" xfId="0" applyNumberFormat="1" applyFont="1" applyBorder="1" applyAlignment="1">
      <alignment horizontal="center" vertical="center"/>
    </xf>
    <xf numFmtId="14" fontId="107" fillId="5" borderId="38" xfId="0" applyNumberFormat="1" applyFont="1" applyFill="1" applyBorder="1" applyAlignment="1">
      <alignment horizontal="center" vertical="center" wrapText="1"/>
    </xf>
    <xf numFmtId="0" fontId="15" fillId="4" borderId="0" xfId="0" applyFont="1" applyFill="1" applyBorder="1" applyAlignment="1">
      <alignment horizontal="center" vertical="center" wrapText="1"/>
    </xf>
    <xf numFmtId="0" fontId="3" fillId="0" borderId="55" xfId="0" applyFont="1" applyBorder="1" applyAlignment="1">
      <alignment horizontal="center" vertical="center" wrapText="1"/>
    </xf>
    <xf numFmtId="14" fontId="3" fillId="0" borderId="56" xfId="0" applyNumberFormat="1" applyFont="1" applyBorder="1" applyAlignment="1">
      <alignment horizontal="center" vertical="center"/>
    </xf>
    <xf numFmtId="14" fontId="3" fillId="0" borderId="57" xfId="0" applyNumberFormat="1" applyFont="1" applyBorder="1" applyAlignment="1">
      <alignment horizontal="center" vertical="center"/>
    </xf>
    <xf numFmtId="0" fontId="23" fillId="0" borderId="58" xfId="0" applyFont="1" applyBorder="1" applyAlignment="1">
      <alignment horizontal="center" vertical="center" wrapText="1"/>
    </xf>
    <xf numFmtId="14" fontId="23" fillId="0" borderId="0" xfId="0" applyNumberFormat="1" applyFont="1" applyBorder="1" applyAlignment="1">
      <alignment horizontal="center" vertical="center"/>
    </xf>
    <xf numFmtId="14" fontId="23" fillId="0" borderId="59" xfId="0" applyNumberFormat="1" applyFont="1" applyBorder="1" applyAlignment="1">
      <alignment horizontal="center" vertical="center"/>
    </xf>
    <xf numFmtId="0" fontId="23" fillId="0" borderId="60" xfId="0" applyFont="1" applyBorder="1" applyAlignment="1">
      <alignment horizontal="center" vertical="center" wrapText="1"/>
    </xf>
    <xf numFmtId="14" fontId="23" fillId="0" borderId="61" xfId="0" applyNumberFormat="1" applyFont="1" applyBorder="1" applyAlignment="1">
      <alignment horizontal="center" vertical="center"/>
    </xf>
    <xf numFmtId="14" fontId="23" fillId="0" borderId="62" xfId="0" applyNumberFormat="1" applyFont="1" applyBorder="1" applyAlignment="1">
      <alignment horizontal="center" vertical="center"/>
    </xf>
    <xf numFmtId="14" fontId="107" fillId="5" borderId="10" xfId="0" applyNumberFormat="1" applyFont="1" applyFill="1" applyBorder="1" applyAlignment="1">
      <alignment horizontal="center" vertical="center" wrapText="1"/>
    </xf>
    <xf numFmtId="0" fontId="15" fillId="0" borderId="58" xfId="0" applyFont="1" applyBorder="1" applyAlignment="1">
      <alignment horizontal="center" vertical="center" wrapText="1"/>
    </xf>
    <xf numFmtId="39" fontId="23" fillId="0" borderId="59" xfId="0" applyNumberFormat="1" applyFont="1" applyBorder="1" applyAlignment="1">
      <alignment horizontal="center" vertical="center"/>
    </xf>
    <xf numFmtId="0" fontId="23" fillId="0" borderId="58" xfId="0" quotePrefix="1" applyFont="1" applyBorder="1" applyAlignment="1">
      <alignment horizontal="center" vertical="center" wrapText="1"/>
    </xf>
    <xf numFmtId="0" fontId="23" fillId="0" borderId="0" xfId="0" quotePrefix="1" applyFont="1" applyBorder="1" applyAlignment="1">
      <alignment horizontal="center" vertical="center"/>
    </xf>
    <xf numFmtId="39" fontId="23" fillId="0" borderId="59" xfId="0" quotePrefix="1" applyNumberFormat="1" applyFont="1" applyBorder="1" applyAlignment="1">
      <alignment horizontal="center" vertical="center"/>
    </xf>
    <xf numFmtId="0" fontId="23" fillId="0" borderId="0" xfId="0" applyFont="1" applyBorder="1" applyAlignment="1">
      <alignment horizontal="center" vertical="center" wrapText="1"/>
    </xf>
    <xf numFmtId="14" fontId="23" fillId="0" borderId="0" xfId="0" applyNumberFormat="1" applyFont="1" applyBorder="1" applyAlignment="1">
      <alignment horizontal="center" vertical="center" wrapText="1"/>
    </xf>
    <xf numFmtId="39" fontId="23" fillId="0" borderId="59" xfId="0" quotePrefix="1" applyNumberFormat="1" applyFont="1" applyBorder="1" applyAlignment="1">
      <alignment horizontal="center" vertical="center" wrapText="1"/>
    </xf>
    <xf numFmtId="39" fontId="23" fillId="0" borderId="62" xfId="0" quotePrefix="1" applyNumberFormat="1" applyFont="1" applyBorder="1" applyAlignment="1">
      <alignment horizontal="center" vertical="center"/>
    </xf>
    <xf numFmtId="0" fontId="0" fillId="0" borderId="0" xfId="0" applyBorder="1" applyAlignment="1">
      <alignment horizontal="center" vertical="center"/>
    </xf>
    <xf numFmtId="14" fontId="23" fillId="0" borderId="0" xfId="0" quotePrefix="1" applyNumberFormat="1" applyFont="1" applyBorder="1" applyAlignment="1">
      <alignment horizontal="center" vertical="center"/>
    </xf>
    <xf numFmtId="0" fontId="108" fillId="5" borderId="38" xfId="0" applyFont="1" applyFill="1" applyBorder="1" applyAlignment="1">
      <alignment horizontal="center" vertical="center"/>
    </xf>
    <xf numFmtId="0" fontId="0" fillId="4" borderId="33" xfId="0" applyFill="1" applyBorder="1" applyAlignment="1">
      <alignment vertical="center"/>
    </xf>
    <xf numFmtId="0" fontId="108" fillId="5" borderId="75" xfId="0" applyFont="1" applyFill="1"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23" fillId="0" borderId="58" xfId="0" quotePrefix="1" applyFont="1" applyBorder="1" applyAlignment="1">
      <alignment horizontal="center" vertical="center"/>
    </xf>
    <xf numFmtId="43" fontId="23" fillId="0" borderId="59" xfId="3" quotePrefix="1"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5" fillId="0" borderId="61" xfId="0" applyFont="1" applyBorder="1" applyAlignment="1">
      <alignment horizontal="center" vertical="center"/>
    </xf>
    <xf numFmtId="0" fontId="5" fillId="0" borderId="62" xfId="0" applyFont="1" applyBorder="1" applyAlignment="1">
      <alignment horizontal="center" vertical="center"/>
    </xf>
    <xf numFmtId="0" fontId="0" fillId="0" borderId="96" xfId="0" applyBorder="1" applyAlignment="1">
      <alignment horizontal="center" vertical="center"/>
    </xf>
    <xf numFmtId="0" fontId="0" fillId="0" borderId="97" xfId="0" applyBorder="1" applyAlignment="1">
      <alignment horizontal="center" vertical="center"/>
    </xf>
    <xf numFmtId="0" fontId="0" fillId="0" borderId="98" xfId="0" applyBorder="1" applyAlignment="1">
      <alignment horizontal="center" vertical="center"/>
    </xf>
    <xf numFmtId="0" fontId="23" fillId="0" borderId="99" xfId="0" quotePrefix="1" applyFont="1" applyBorder="1" applyAlignment="1">
      <alignment horizontal="center" vertical="center"/>
    </xf>
    <xf numFmtId="43" fontId="23" fillId="0" borderId="100" xfId="3" quotePrefix="1" applyFont="1" applyBorder="1" applyAlignment="1">
      <alignment horizontal="center" vertical="center"/>
    </xf>
    <xf numFmtId="0" fontId="3" fillId="0" borderId="101" xfId="0" applyFont="1" applyBorder="1" applyAlignment="1">
      <alignment horizontal="center" vertical="center"/>
    </xf>
    <xf numFmtId="0" fontId="3" fillId="0" borderId="102" xfId="0" applyFont="1" applyBorder="1" applyAlignment="1">
      <alignment horizontal="center" vertical="center"/>
    </xf>
    <xf numFmtId="0" fontId="5" fillId="0" borderId="102" xfId="0" applyFont="1" applyBorder="1" applyAlignment="1">
      <alignment horizontal="center" vertical="center"/>
    </xf>
    <xf numFmtId="0" fontId="5" fillId="0" borderId="103" xfId="0" applyFont="1" applyBorder="1" applyAlignment="1">
      <alignment horizontal="center" vertical="center"/>
    </xf>
    <xf numFmtId="0" fontId="5" fillId="0" borderId="0" xfId="0" quotePrefix="1" applyFont="1" applyBorder="1" applyAlignment="1">
      <alignment horizontal="center" vertical="center"/>
    </xf>
    <xf numFmtId="14" fontId="5" fillId="0" borderId="0" xfId="0" quotePrefix="1" applyNumberFormat="1" applyFont="1" applyBorder="1" applyAlignment="1">
      <alignment horizontal="center" vertical="center"/>
    </xf>
    <xf numFmtId="0" fontId="5" fillId="0" borderId="58" xfId="0" quotePrefix="1" applyFont="1" applyBorder="1" applyAlignment="1">
      <alignment horizontal="center" vertical="center"/>
    </xf>
    <xf numFmtId="43" fontId="5" fillId="0" borderId="59" xfId="3" quotePrefix="1" applyFont="1" applyBorder="1" applyAlignment="1">
      <alignment horizontal="center" vertical="center"/>
    </xf>
    <xf numFmtId="14" fontId="0" fillId="0" borderId="0" xfId="0" applyNumberFormat="1" applyBorder="1" applyAlignment="1">
      <alignment horizontal="center" vertical="center"/>
    </xf>
    <xf numFmtId="0" fontId="0" fillId="0" borderId="58" xfId="0" applyBorder="1" applyAlignment="1">
      <alignment horizontal="center" vertical="center"/>
    </xf>
    <xf numFmtId="0" fontId="0" fillId="0" borderId="59" xfId="0" applyBorder="1" applyAlignment="1">
      <alignment horizontal="center" vertical="center"/>
    </xf>
    <xf numFmtId="0" fontId="3" fillId="0" borderId="58" xfId="0" applyFont="1" applyBorder="1" applyAlignment="1">
      <alignment horizontal="center" vertical="center"/>
    </xf>
    <xf numFmtId="0" fontId="3" fillId="0" borderId="59" xfId="0" applyFont="1" applyBorder="1" applyAlignment="1">
      <alignment horizontal="center" vertical="center"/>
    </xf>
    <xf numFmtId="168" fontId="100" fillId="5" borderId="8" xfId="2" applyNumberFormat="1" applyFont="1" applyFill="1" applyBorder="1" applyAlignment="1">
      <alignment horizontal="center" vertical="center"/>
    </xf>
    <xf numFmtId="168" fontId="100" fillId="5" borderId="10" xfId="2" applyNumberFormat="1" applyFont="1" applyFill="1" applyBorder="1" applyAlignment="1">
      <alignment horizontal="center" vertical="center"/>
    </xf>
    <xf numFmtId="0" fontId="24" fillId="0" borderId="0" xfId="0" applyFont="1" applyAlignment="1">
      <alignment horizontal="center" vertical="center"/>
    </xf>
    <xf numFmtId="0" fontId="100" fillId="5" borderId="6" xfId="0" applyFont="1" applyFill="1" applyBorder="1" applyAlignment="1">
      <alignment horizontal="center" vertical="center"/>
    </xf>
    <xf numFmtId="0" fontId="100" fillId="5" borderId="7" xfId="0" applyFont="1" applyFill="1" applyBorder="1" applyAlignment="1">
      <alignment horizontal="center" vertical="center"/>
    </xf>
    <xf numFmtId="0" fontId="100" fillId="5" borderId="8" xfId="0" applyFont="1" applyFill="1" applyBorder="1" applyAlignment="1">
      <alignment horizontal="center" vertical="center"/>
    </xf>
    <xf numFmtId="0" fontId="100" fillId="5" borderId="9" xfId="0" applyFont="1" applyFill="1" applyBorder="1" applyAlignment="1">
      <alignment horizontal="center" vertical="center"/>
    </xf>
    <xf numFmtId="0" fontId="100" fillId="5" borderId="10" xfId="0" applyFont="1" applyFill="1" applyBorder="1" applyAlignment="1">
      <alignment horizontal="center" vertical="center"/>
    </xf>
    <xf numFmtId="0" fontId="100" fillId="5" borderId="11" xfId="0" applyFont="1" applyFill="1" applyBorder="1" applyAlignment="1">
      <alignment horizontal="center" vertical="center"/>
    </xf>
    <xf numFmtId="0" fontId="100" fillId="5" borderId="0" xfId="0" applyFont="1" applyFill="1" applyBorder="1" applyAlignment="1">
      <alignment horizontal="center" vertical="center"/>
    </xf>
    <xf numFmtId="0" fontId="24" fillId="0" borderId="0" xfId="0" applyFont="1" applyBorder="1" applyAlignment="1">
      <alignment horizontal="center" vertical="center"/>
    </xf>
    <xf numFmtId="168" fontId="100" fillId="5" borderId="8" xfId="2" applyNumberFormat="1" applyFont="1" applyFill="1" applyBorder="1" applyAlignment="1">
      <alignment horizontal="center" vertical="center" wrapText="1"/>
    </xf>
    <xf numFmtId="168" fontId="100" fillId="5" borderId="10" xfId="2" applyNumberFormat="1" applyFont="1" applyFill="1" applyBorder="1" applyAlignment="1">
      <alignment horizontal="center" vertical="center" wrapText="1"/>
    </xf>
    <xf numFmtId="0" fontId="24" fillId="0" borderId="0" xfId="0" applyFont="1" applyAlignment="1">
      <alignment horizontal="left" vertical="center" indent="1"/>
    </xf>
    <xf numFmtId="0" fontId="29" fillId="0" borderId="0" xfId="0" applyFont="1" applyAlignment="1">
      <alignment horizontal="center" vertical="center"/>
    </xf>
    <xf numFmtId="0" fontId="29" fillId="0" borderId="0" xfId="0" applyFont="1" applyBorder="1" applyAlignment="1">
      <alignment horizontal="center" vertical="center"/>
    </xf>
    <xf numFmtId="0" fontId="101" fillId="5" borderId="0" xfId="0" applyFont="1" applyFill="1" applyBorder="1" applyAlignment="1">
      <alignment horizontal="center" vertical="center"/>
    </xf>
    <xf numFmtId="0" fontId="101" fillId="5" borderId="27" xfId="0" applyFont="1" applyFill="1" applyBorder="1" applyAlignment="1">
      <alignment horizontal="center" vertical="center"/>
    </xf>
    <xf numFmtId="0" fontId="102" fillId="5" borderId="16" xfId="0" applyFont="1" applyFill="1" applyBorder="1" applyAlignment="1">
      <alignment vertical="center"/>
    </xf>
    <xf numFmtId="0" fontId="102" fillId="5" borderId="24" xfId="0" applyFont="1" applyFill="1" applyBorder="1" applyAlignment="1">
      <alignment vertical="center"/>
    </xf>
    <xf numFmtId="0" fontId="101" fillId="5" borderId="26" xfId="0" applyFont="1" applyFill="1" applyBorder="1" applyAlignment="1">
      <alignment horizontal="center" vertical="center"/>
    </xf>
    <xf numFmtId="0" fontId="102" fillId="5" borderId="23" xfId="0" applyFont="1" applyFill="1" applyBorder="1" applyAlignment="1">
      <alignment vertical="center"/>
    </xf>
    <xf numFmtId="0" fontId="100" fillId="5" borderId="27" xfId="0" applyFont="1" applyFill="1" applyBorder="1" applyAlignment="1">
      <alignment horizontal="center" vertical="center"/>
    </xf>
    <xf numFmtId="0" fontId="100" fillId="5" borderId="16" xfId="0" applyFont="1" applyFill="1" applyBorder="1" applyAlignment="1">
      <alignment horizontal="center" vertical="center"/>
    </xf>
    <xf numFmtId="0" fontId="100" fillId="5" borderId="24" xfId="0" applyFont="1" applyFill="1" applyBorder="1" applyAlignment="1">
      <alignment horizontal="center" vertical="center"/>
    </xf>
    <xf numFmtId="41" fontId="101" fillId="5" borderId="0" xfId="1" applyFont="1" applyFill="1" applyBorder="1" applyAlignment="1">
      <alignment horizontal="center" vertical="center"/>
    </xf>
    <xf numFmtId="0" fontId="102" fillId="5" borderId="0" xfId="0" applyFont="1" applyFill="1" applyBorder="1" applyAlignment="1">
      <alignment horizontal="center" vertical="center"/>
    </xf>
    <xf numFmtId="0" fontId="102" fillId="5" borderId="25" xfId="0" applyFont="1" applyFill="1" applyBorder="1" applyAlignment="1">
      <alignment horizontal="center" vertical="center"/>
    </xf>
    <xf numFmtId="0" fontId="100" fillId="5" borderId="31" xfId="0" applyFont="1" applyFill="1" applyBorder="1" applyAlignment="1">
      <alignment horizontal="center" vertical="center"/>
    </xf>
    <xf numFmtId="0" fontId="100" fillId="5" borderId="29" xfId="0" applyFont="1" applyFill="1" applyBorder="1" applyAlignment="1">
      <alignment horizontal="center" vertical="center"/>
    </xf>
    <xf numFmtId="0" fontId="8" fillId="0" borderId="0" xfId="0" applyFont="1" applyAlignment="1">
      <alignment horizontal="left" vertical="center"/>
    </xf>
    <xf numFmtId="41" fontId="100" fillId="5" borderId="31" xfId="0" applyNumberFormat="1" applyFont="1" applyFill="1" applyBorder="1" applyAlignment="1">
      <alignment horizontal="center" vertical="center"/>
    </xf>
    <xf numFmtId="41" fontId="100" fillId="5" borderId="32" xfId="0" applyNumberFormat="1" applyFont="1" applyFill="1" applyBorder="1" applyAlignment="1">
      <alignment horizontal="center" vertical="center"/>
    </xf>
    <xf numFmtId="41" fontId="15" fillId="0" borderId="12" xfId="0" applyNumberFormat="1" applyFont="1" applyBorder="1" applyAlignment="1">
      <alignment vertical="center"/>
    </xf>
    <xf numFmtId="41" fontId="15" fillId="0" borderId="28" xfId="0" applyNumberFormat="1" applyFont="1" applyBorder="1" applyAlignment="1">
      <alignment vertical="center"/>
    </xf>
    <xf numFmtId="41" fontId="100" fillId="5" borderId="29" xfId="0" applyNumberFormat="1" applyFont="1" applyFill="1" applyBorder="1" applyAlignment="1">
      <alignment horizontal="center" vertical="center"/>
    </xf>
    <xf numFmtId="0" fontId="3" fillId="0" borderId="0" xfId="0" applyFont="1" applyAlignment="1">
      <alignment horizontal="left" vertical="center" wrapText="1"/>
    </xf>
    <xf numFmtId="0" fontId="100" fillId="5" borderId="18" xfId="0" applyFont="1" applyFill="1" applyBorder="1" applyAlignment="1">
      <alignment horizontal="center" vertical="center" wrapText="1"/>
    </xf>
    <xf numFmtId="0" fontId="100" fillId="5" borderId="38" xfId="0" applyFont="1" applyFill="1" applyBorder="1" applyAlignment="1">
      <alignment horizontal="center" vertical="center" wrapText="1"/>
    </xf>
    <xf numFmtId="0" fontId="100" fillId="5" borderId="22" xfId="0" applyFont="1" applyFill="1" applyBorder="1" applyAlignment="1">
      <alignment horizontal="center" vertical="center"/>
    </xf>
    <xf numFmtId="0" fontId="100" fillId="5" borderId="35" xfId="0" applyFont="1" applyFill="1" applyBorder="1" applyAlignment="1">
      <alignment horizontal="center" vertical="center"/>
    </xf>
    <xf numFmtId="0" fontId="100" fillId="5" borderId="36" xfId="0" applyFont="1" applyFill="1" applyBorder="1" applyAlignment="1">
      <alignment horizontal="center" vertical="center"/>
    </xf>
    <xf numFmtId="0" fontId="100" fillId="5" borderId="18" xfId="0" applyFont="1" applyFill="1" applyBorder="1" applyAlignment="1">
      <alignment horizontal="center" vertical="center"/>
    </xf>
    <xf numFmtId="0" fontId="100" fillId="5" borderId="20" xfId="0" applyFont="1" applyFill="1" applyBorder="1" applyAlignment="1">
      <alignment horizontal="center" vertical="center"/>
    </xf>
    <xf numFmtId="0" fontId="100" fillId="5" borderId="38" xfId="0" applyFont="1" applyFill="1" applyBorder="1" applyAlignment="1">
      <alignment horizontal="center" vertical="center"/>
    </xf>
    <xf numFmtId="0" fontId="52" fillId="5" borderId="18" xfId="0" applyFont="1" applyFill="1" applyBorder="1" applyAlignment="1">
      <alignment horizontal="center" vertical="center" wrapText="1"/>
    </xf>
    <xf numFmtId="0" fontId="52" fillId="5" borderId="38" xfId="0" applyFont="1" applyFill="1" applyBorder="1" applyAlignment="1">
      <alignment horizontal="center" vertical="center" wrapText="1"/>
    </xf>
    <xf numFmtId="0" fontId="100" fillId="5" borderId="21" xfId="0" applyFont="1" applyFill="1" applyBorder="1" applyAlignment="1">
      <alignment horizontal="center" vertical="center"/>
    </xf>
    <xf numFmtId="0" fontId="100" fillId="5" borderId="37" xfId="0" applyFont="1" applyFill="1" applyBorder="1" applyAlignment="1">
      <alignment horizontal="center" vertical="center"/>
    </xf>
    <xf numFmtId="0" fontId="100" fillId="5" borderId="19" xfId="0" applyFont="1" applyFill="1" applyBorder="1" applyAlignment="1">
      <alignment horizontal="center" vertical="center"/>
    </xf>
    <xf numFmtId="1" fontId="100" fillId="5" borderId="0" xfId="0" applyNumberFormat="1" applyFont="1" applyFill="1" applyBorder="1" applyAlignment="1">
      <alignment horizontal="center" vertical="center"/>
    </xf>
    <xf numFmtId="0" fontId="15" fillId="0" borderId="12" xfId="0" applyFont="1" applyBorder="1" applyAlignment="1">
      <alignment horizontal="center" vertical="center"/>
    </xf>
    <xf numFmtId="0" fontId="15" fillId="0" borderId="0" xfId="0" applyFont="1" applyBorder="1" applyAlignment="1">
      <alignment horizontal="center" vertical="center"/>
    </xf>
    <xf numFmtId="0" fontId="0" fillId="0" borderId="0" xfId="0" applyBorder="1" applyAlignment="1">
      <alignment horizontal="center" vertical="center" wrapText="1"/>
    </xf>
    <xf numFmtId="0" fontId="5" fillId="0" borderId="0" xfId="0" applyFont="1" applyBorder="1" applyAlignment="1">
      <alignment horizontal="center" vertical="center" wrapText="1"/>
    </xf>
    <xf numFmtId="0" fontId="100" fillId="5" borderId="35" xfId="0" applyFont="1" applyFill="1" applyBorder="1" applyAlignment="1">
      <alignment horizontal="center" vertical="center" wrapText="1"/>
    </xf>
    <xf numFmtId="0" fontId="100" fillId="5" borderId="21" xfId="0" applyFont="1" applyFill="1" applyBorder="1" applyAlignment="1">
      <alignment horizontal="center" vertical="center" wrapText="1"/>
    </xf>
    <xf numFmtId="0" fontId="100" fillId="5" borderId="37" xfId="0" applyFont="1" applyFill="1" applyBorder="1" applyAlignment="1">
      <alignment horizontal="center" vertical="center" wrapText="1"/>
    </xf>
    <xf numFmtId="0" fontId="100" fillId="5" borderId="19" xfId="0" applyFont="1" applyFill="1" applyBorder="1" applyAlignment="1">
      <alignment horizontal="center" vertical="center" wrapText="1"/>
    </xf>
    <xf numFmtId="0" fontId="29" fillId="0" borderId="0" xfId="0" applyFont="1" applyAlignment="1">
      <alignment horizontal="left" vertical="center"/>
    </xf>
    <xf numFmtId="171" fontId="15" fillId="0" borderId="12" xfId="0" applyNumberFormat="1" applyFont="1" applyBorder="1" applyAlignment="1">
      <alignment horizontal="center" vertical="center"/>
    </xf>
    <xf numFmtId="171" fontId="15" fillId="0" borderId="28" xfId="0" applyNumberFormat="1" applyFont="1" applyBorder="1" applyAlignment="1">
      <alignment horizontal="center" vertical="center"/>
    </xf>
    <xf numFmtId="171" fontId="100" fillId="5" borderId="0" xfId="0" applyNumberFormat="1" applyFont="1" applyFill="1" applyBorder="1" applyAlignment="1">
      <alignment horizontal="center" vertical="center"/>
    </xf>
    <xf numFmtId="0" fontId="52" fillId="5" borderId="7" xfId="0" applyFont="1" applyFill="1" applyBorder="1" applyAlignment="1">
      <alignment vertical="center"/>
    </xf>
    <xf numFmtId="0" fontId="52" fillId="5" borderId="8" xfId="0" applyFont="1" applyFill="1" applyBorder="1" applyAlignment="1">
      <alignment vertical="center"/>
    </xf>
    <xf numFmtId="0" fontId="52" fillId="5" borderId="9" xfId="0" applyFont="1" applyFill="1" applyBorder="1" applyAlignment="1">
      <alignment vertical="center"/>
    </xf>
    <xf numFmtId="0" fontId="52" fillId="5" borderId="10" xfId="0" applyFont="1" applyFill="1" applyBorder="1" applyAlignment="1">
      <alignment vertical="center"/>
    </xf>
    <xf numFmtId="0" fontId="52" fillId="5" borderId="11" xfId="0" applyFont="1" applyFill="1" applyBorder="1" applyAlignment="1">
      <alignment vertical="center"/>
    </xf>
    <xf numFmtId="0" fontId="100" fillId="5" borderId="8" xfId="0" applyFont="1" applyFill="1" applyBorder="1" applyAlignment="1">
      <alignment horizontal="center" vertical="center" wrapText="1"/>
    </xf>
    <xf numFmtId="0" fontId="100" fillId="5" borderId="10" xfId="0" applyFont="1" applyFill="1" applyBorder="1" applyAlignment="1">
      <alignment horizontal="center" vertical="center" wrapText="1"/>
    </xf>
    <xf numFmtId="0" fontId="100" fillId="5" borderId="39" xfId="0" applyFont="1" applyFill="1" applyBorder="1" applyAlignment="1">
      <alignment horizontal="center" vertical="center"/>
    </xf>
    <xf numFmtId="0" fontId="100" fillId="5" borderId="40" xfId="0" applyFont="1" applyFill="1" applyBorder="1" applyAlignment="1">
      <alignment horizontal="center" vertical="center"/>
    </xf>
    <xf numFmtId="0" fontId="100" fillId="5" borderId="41" xfId="0" applyFont="1" applyFill="1" applyBorder="1" applyAlignment="1">
      <alignment horizontal="center" vertical="center"/>
    </xf>
    <xf numFmtId="0" fontId="15" fillId="0" borderId="0" xfId="0" applyFont="1" applyAlignment="1">
      <alignment horizontal="center" vertical="center"/>
    </xf>
    <xf numFmtId="0" fontId="40" fillId="0" borderId="0" xfId="0" applyFont="1" applyAlignment="1">
      <alignment horizontal="right" vertical="center"/>
    </xf>
    <xf numFmtId="0" fontId="6" fillId="0" borderId="0" xfId="0" applyFont="1" applyAlignment="1">
      <alignment horizontal="left" shrinkToFit="1"/>
    </xf>
    <xf numFmtId="0" fontId="15" fillId="0" borderId="0" xfId="0" applyFont="1" applyAlignment="1">
      <alignment horizontal="left" vertical="center"/>
    </xf>
    <xf numFmtId="171" fontId="100" fillId="5" borderId="42" xfId="0" applyNumberFormat="1" applyFont="1" applyFill="1" applyBorder="1" applyAlignment="1">
      <alignment horizontal="center" vertical="center"/>
    </xf>
    <xf numFmtId="171" fontId="100" fillId="5" borderId="43" xfId="0" applyNumberFormat="1" applyFont="1" applyFill="1" applyBorder="1" applyAlignment="1">
      <alignment horizontal="center" vertical="center"/>
    </xf>
    <xf numFmtId="0" fontId="5" fillId="0" borderId="0" xfId="0" applyFont="1" applyAlignment="1">
      <alignment horizontal="left" vertical="center"/>
    </xf>
    <xf numFmtId="0" fontId="4" fillId="4" borderId="0" xfId="0" applyFont="1" applyFill="1" applyBorder="1" applyAlignment="1">
      <alignment horizontal="center" vertical="center"/>
    </xf>
    <xf numFmtId="0" fontId="106" fillId="6" borderId="0" xfId="0" applyFont="1" applyFill="1" applyBorder="1" applyAlignment="1">
      <alignment horizontal="center" vertical="center"/>
    </xf>
    <xf numFmtId="0" fontId="113" fillId="5" borderId="38" xfId="0" applyFont="1" applyFill="1" applyBorder="1" applyAlignment="1">
      <alignment horizontal="center" vertical="center" wrapText="1"/>
    </xf>
    <xf numFmtId="0" fontId="96" fillId="5" borderId="18" xfId="0" applyFont="1" applyFill="1" applyBorder="1" applyAlignment="1">
      <alignment horizontal="center" vertical="center" wrapText="1"/>
    </xf>
    <xf numFmtId="0" fontId="113" fillId="5" borderId="18" xfId="0" applyFont="1" applyFill="1" applyBorder="1" applyAlignment="1">
      <alignment horizontal="center" vertical="center" wrapText="1"/>
    </xf>
    <xf numFmtId="171" fontId="52" fillId="6" borderId="71" xfId="3" applyNumberFormat="1" applyFont="1" applyFill="1" applyBorder="1" applyAlignment="1">
      <alignment horizontal="center" vertical="center"/>
    </xf>
    <xf numFmtId="171" fontId="52" fillId="6" borderId="56" xfId="3" applyNumberFormat="1" applyFont="1" applyFill="1" applyBorder="1" applyAlignment="1">
      <alignment horizontal="center" vertical="center"/>
    </xf>
    <xf numFmtId="171" fontId="52" fillId="6" borderId="72" xfId="3" applyNumberFormat="1" applyFont="1" applyFill="1" applyBorder="1" applyAlignment="1">
      <alignment horizontal="center" vertical="center"/>
    </xf>
    <xf numFmtId="171" fontId="52" fillId="6" borderId="26" xfId="3" applyNumberFormat="1" applyFont="1" applyFill="1" applyBorder="1" applyAlignment="1">
      <alignment horizontal="center" vertical="center"/>
    </xf>
    <xf numFmtId="171" fontId="52" fillId="6" borderId="0" xfId="3" applyNumberFormat="1" applyFont="1" applyFill="1" applyBorder="1" applyAlignment="1">
      <alignment horizontal="center" vertical="center"/>
    </xf>
    <xf numFmtId="0" fontId="40" fillId="0" borderId="0" xfId="0" applyFont="1" applyBorder="1" applyAlignment="1">
      <alignment horizontal="center" vertical="center"/>
    </xf>
    <xf numFmtId="0" fontId="40" fillId="0" borderId="0" xfId="0" applyFont="1" applyBorder="1" applyAlignment="1">
      <alignment horizontal="left" vertical="center"/>
    </xf>
    <xf numFmtId="0" fontId="106" fillId="5" borderId="0" xfId="0" applyFont="1" applyFill="1" applyBorder="1" applyAlignment="1">
      <alignment horizontal="center" vertical="center" wrapText="1"/>
    </xf>
    <xf numFmtId="0" fontId="108" fillId="5" borderId="18" xfId="0" applyFont="1" applyFill="1" applyBorder="1" applyAlignment="1">
      <alignment horizontal="center" vertical="center" wrapText="1"/>
    </xf>
    <xf numFmtId="0" fontId="108" fillId="5" borderId="38" xfId="0" applyFont="1" applyFill="1" applyBorder="1" applyAlignment="1">
      <alignment horizontal="center" vertical="center" wrapText="1"/>
    </xf>
    <xf numFmtId="171" fontId="15" fillId="0" borderId="65" xfId="0" applyNumberFormat="1" applyFont="1" applyBorder="1" applyAlignment="1">
      <alignment horizontal="center" vertical="center"/>
    </xf>
    <xf numFmtId="171" fontId="15" fillId="0" borderId="59" xfId="0" applyNumberFormat="1" applyFont="1" applyBorder="1" applyAlignment="1">
      <alignment horizontal="center" vertical="center"/>
    </xf>
    <xf numFmtId="171" fontId="15" fillId="0" borderId="64" xfId="0" applyNumberFormat="1" applyFont="1" applyBorder="1" applyAlignment="1">
      <alignment horizontal="center" vertical="center"/>
    </xf>
    <xf numFmtId="171" fontId="15" fillId="0" borderId="57" xfId="0" applyNumberFormat="1" applyFont="1" applyBorder="1" applyAlignment="1">
      <alignment horizontal="center" vertical="center"/>
    </xf>
    <xf numFmtId="171" fontId="107" fillId="6" borderId="0" xfId="0" applyNumberFormat="1" applyFont="1" applyFill="1" applyBorder="1" applyAlignment="1">
      <alignment horizontal="center" vertical="center"/>
    </xf>
    <xf numFmtId="171" fontId="15" fillId="0" borderId="69" xfId="0" applyNumberFormat="1" applyFont="1" applyBorder="1" applyAlignment="1">
      <alignment horizontal="center" vertical="center"/>
    </xf>
    <xf numFmtId="171" fontId="15" fillId="0" borderId="62" xfId="0" applyNumberFormat="1" applyFont="1" applyBorder="1" applyAlignment="1">
      <alignment horizontal="center" vertical="center"/>
    </xf>
    <xf numFmtId="171" fontId="52" fillId="6" borderId="27" xfId="3" applyNumberFormat="1" applyFont="1" applyFill="1" applyBorder="1" applyAlignment="1">
      <alignment horizontal="center" vertical="center"/>
    </xf>
    <xf numFmtId="0" fontId="100" fillId="5" borderId="47" xfId="0" applyFont="1" applyFill="1" applyBorder="1" applyAlignment="1">
      <alignment horizontal="center" vertical="center"/>
    </xf>
    <xf numFmtId="0" fontId="100" fillId="5" borderId="48" xfId="0" applyFont="1" applyFill="1" applyBorder="1" applyAlignment="1">
      <alignment horizontal="center" vertical="center"/>
    </xf>
    <xf numFmtId="0" fontId="15" fillId="2" borderId="0" xfId="0" applyFont="1" applyFill="1" applyAlignment="1">
      <alignment horizontal="center" vertical="center"/>
    </xf>
    <xf numFmtId="0" fontId="100" fillId="5" borderId="44" xfId="0" applyFont="1" applyFill="1" applyBorder="1" applyAlignment="1">
      <alignment horizontal="center" vertical="center"/>
    </xf>
    <xf numFmtId="0" fontId="100" fillId="5" borderId="45" xfId="0" applyFont="1" applyFill="1" applyBorder="1" applyAlignment="1">
      <alignment horizontal="center" vertical="center"/>
    </xf>
    <xf numFmtId="0" fontId="103" fillId="5" borderId="0" xfId="0" applyFont="1" applyFill="1" applyBorder="1" applyAlignment="1">
      <alignment horizontal="center" vertical="center"/>
    </xf>
    <xf numFmtId="0" fontId="100" fillId="5" borderId="43" xfId="0" applyFont="1" applyFill="1" applyBorder="1" applyAlignment="1">
      <alignment horizontal="center" vertical="center"/>
    </xf>
    <xf numFmtId="3" fontId="23" fillId="0" borderId="12" xfId="0" applyNumberFormat="1" applyFont="1" applyBorder="1" applyAlignment="1">
      <alignment horizontal="center" vertical="center"/>
    </xf>
    <xf numFmtId="3" fontId="23" fillId="0" borderId="0" xfId="0" applyNumberFormat="1" applyFont="1" applyBorder="1" applyAlignment="1">
      <alignment horizontal="center" vertical="center"/>
    </xf>
    <xf numFmtId="0" fontId="96" fillId="5" borderId="0" xfId="0" applyFont="1" applyFill="1" applyBorder="1" applyAlignment="1">
      <alignment horizontal="center" vertical="center"/>
    </xf>
    <xf numFmtId="0" fontId="96" fillId="5" borderId="27" xfId="0" applyFont="1" applyFill="1" applyBorder="1" applyAlignment="1">
      <alignment horizontal="center" vertical="center"/>
    </xf>
    <xf numFmtId="0" fontId="100" fillId="5" borderId="49" xfId="0" applyFont="1" applyFill="1" applyBorder="1" applyAlignment="1">
      <alignment horizontal="center" vertical="center"/>
    </xf>
    <xf numFmtId="3" fontId="100" fillId="5" borderId="0" xfId="0" applyNumberFormat="1" applyFont="1" applyFill="1" applyBorder="1" applyAlignment="1">
      <alignment horizontal="center" vertical="center"/>
    </xf>
    <xf numFmtId="0" fontId="40" fillId="0" borderId="0" xfId="0" applyFont="1" applyAlignment="1">
      <alignment horizontal="center" vertical="center"/>
    </xf>
    <xf numFmtId="0" fontId="103" fillId="5" borderId="50" xfId="0" applyFont="1" applyFill="1" applyBorder="1" applyAlignment="1">
      <alignment horizontal="center" vertical="center"/>
    </xf>
    <xf numFmtId="0" fontId="100" fillId="5" borderId="51" xfId="0" applyFont="1" applyFill="1" applyBorder="1" applyAlignment="1">
      <alignment horizontal="center" vertical="center"/>
    </xf>
    <xf numFmtId="3" fontId="23" fillId="0" borderId="28" xfId="0" applyNumberFormat="1" applyFont="1" applyBorder="1" applyAlignment="1">
      <alignment horizontal="center" vertical="center"/>
    </xf>
    <xf numFmtId="3" fontId="23" fillId="0" borderId="46" xfId="0" applyNumberFormat="1" applyFont="1" applyBorder="1" applyAlignment="1">
      <alignment horizontal="center" vertical="center"/>
    </xf>
    <xf numFmtId="3" fontId="23" fillId="0" borderId="34" xfId="0" applyNumberFormat="1" applyFont="1" applyBorder="1" applyAlignment="1">
      <alignment horizontal="center" vertical="center"/>
    </xf>
    <xf numFmtId="168" fontId="100" fillId="5" borderId="0" xfId="2" applyNumberFormat="1" applyFont="1" applyFill="1" applyBorder="1" applyAlignment="1">
      <alignment horizontal="center" vertical="center"/>
    </xf>
    <xf numFmtId="168" fontId="100" fillId="5" borderId="0" xfId="2" applyNumberFormat="1" applyFont="1" applyFill="1" applyBorder="1" applyAlignment="1">
      <alignment horizontal="center" vertical="center" wrapText="1"/>
    </xf>
    <xf numFmtId="0" fontId="3" fillId="4" borderId="0" xfId="0" applyFont="1" applyFill="1" applyBorder="1" applyAlignment="1">
      <alignment horizontal="left" vertical="center"/>
    </xf>
    <xf numFmtId="171" fontId="15" fillId="0" borderId="0" xfId="0" applyNumberFormat="1" applyFont="1" applyBorder="1" applyAlignment="1">
      <alignment horizontal="center" vertical="center"/>
    </xf>
    <xf numFmtId="171" fontId="15" fillId="0" borderId="15" xfId="0" applyNumberFormat="1" applyFont="1" applyBorder="1" applyAlignment="1">
      <alignment horizontal="center" vertical="center"/>
    </xf>
    <xf numFmtId="171" fontId="15" fillId="0" borderId="16" xfId="0" applyNumberFormat="1" applyFont="1" applyBorder="1" applyAlignment="1">
      <alignment horizontal="center" vertical="center"/>
    </xf>
    <xf numFmtId="171" fontId="15" fillId="0" borderId="12" xfId="0" quotePrefix="1" applyNumberFormat="1" applyFont="1" applyBorder="1" applyAlignment="1">
      <alignment horizontal="center" vertical="center"/>
    </xf>
    <xf numFmtId="171" fontId="15" fillId="0" borderId="17" xfId="0" applyNumberFormat="1" applyFont="1" applyBorder="1" applyAlignment="1">
      <alignment horizontal="center" vertical="center"/>
    </xf>
    <xf numFmtId="171" fontId="15" fillId="0" borderId="34" xfId="0" applyNumberFormat="1" applyFont="1" applyBorder="1" applyAlignment="1">
      <alignment horizontal="center" vertical="center"/>
    </xf>
    <xf numFmtId="171" fontId="15" fillId="0" borderId="46" xfId="0" applyNumberFormat="1" applyFont="1" applyBorder="1" applyAlignment="1">
      <alignment horizontal="center" vertical="center"/>
    </xf>
    <xf numFmtId="171" fontId="15" fillId="0" borderId="30" xfId="0" applyNumberFormat="1" applyFont="1" applyBorder="1" applyAlignment="1">
      <alignment horizontal="center" vertical="center"/>
    </xf>
    <xf numFmtId="1" fontId="29" fillId="0" borderId="0" xfId="0" applyNumberFormat="1" applyFont="1" applyAlignment="1">
      <alignment horizontal="right"/>
    </xf>
    <xf numFmtId="0" fontId="52" fillId="5" borderId="23" xfId="0" applyFont="1" applyFill="1" applyBorder="1" applyAlignment="1">
      <alignment vertical="center"/>
    </xf>
    <xf numFmtId="0" fontId="52" fillId="5" borderId="24" xfId="0" applyFont="1" applyFill="1" applyBorder="1" applyAlignment="1">
      <alignment vertical="center"/>
    </xf>
    <xf numFmtId="0" fontId="100" fillId="5" borderId="33" xfId="0" applyFont="1" applyFill="1" applyBorder="1" applyAlignment="1">
      <alignment horizontal="center" vertical="center"/>
    </xf>
    <xf numFmtId="0" fontId="52" fillId="5" borderId="16" xfId="0" applyFont="1" applyFill="1" applyBorder="1" applyAlignment="1">
      <alignment vertical="center"/>
    </xf>
    <xf numFmtId="41" fontId="103" fillId="5" borderId="0" xfId="1" applyFont="1" applyFill="1" applyBorder="1" applyAlignment="1">
      <alignment horizontal="center" vertical="center"/>
    </xf>
    <xf numFmtId="0" fontId="104" fillId="5" borderId="0" xfId="0" applyFont="1" applyFill="1" applyBorder="1" applyAlignment="1">
      <alignment horizontal="center" vertical="center"/>
    </xf>
    <xf numFmtId="0" fontId="103" fillId="5" borderId="42" xfId="0" applyFont="1" applyFill="1" applyBorder="1" applyAlignment="1">
      <alignment horizontal="center" vertical="center"/>
    </xf>
    <xf numFmtId="0" fontId="103" fillId="5" borderId="52" xfId="0" applyFont="1" applyFill="1" applyBorder="1" applyAlignment="1">
      <alignment horizontal="center" vertical="center"/>
    </xf>
    <xf numFmtId="0" fontId="103" fillId="5" borderId="16" xfId="0" applyFont="1" applyFill="1" applyBorder="1" applyAlignment="1">
      <alignment horizontal="center" vertical="center"/>
    </xf>
    <xf numFmtId="2" fontId="25" fillId="0" borderId="46" xfId="0" applyNumberFormat="1" applyFont="1" applyBorder="1" applyAlignment="1">
      <alignment horizontal="center" vertical="center"/>
    </xf>
    <xf numFmtId="2" fontId="25" fillId="0" borderId="34" xfId="0" applyNumberFormat="1" applyFont="1" applyBorder="1" applyAlignment="1">
      <alignment horizontal="center" vertical="center"/>
    </xf>
    <xf numFmtId="2" fontId="25" fillId="0" borderId="0" xfId="0" applyNumberFormat="1" applyFont="1" applyBorder="1" applyAlignment="1">
      <alignment horizontal="center" vertical="center"/>
    </xf>
    <xf numFmtId="171" fontId="23" fillId="0" borderId="12" xfId="0" quotePrefix="1" applyNumberFormat="1" applyFont="1" applyBorder="1" applyAlignment="1">
      <alignment horizontal="center" vertical="center"/>
    </xf>
    <xf numFmtId="171" fontId="23" fillId="0" borderId="0" xfId="0" quotePrefix="1" applyNumberFormat="1" applyFont="1" applyBorder="1" applyAlignment="1">
      <alignment horizontal="center" vertical="center"/>
    </xf>
    <xf numFmtId="0" fontId="24" fillId="0" borderId="34" xfId="0" applyFont="1" applyBorder="1" applyAlignment="1">
      <alignment horizontal="center" vertical="center"/>
    </xf>
    <xf numFmtId="0" fontId="103" fillId="5" borderId="27" xfId="0" applyFont="1" applyFill="1" applyBorder="1" applyAlignment="1">
      <alignment horizontal="center" vertical="center"/>
    </xf>
    <xf numFmtId="0" fontId="50" fillId="5" borderId="19" xfId="0" applyFont="1" applyFill="1" applyBorder="1" applyAlignment="1">
      <alignment horizontal="center" vertical="center" wrapText="1"/>
    </xf>
    <xf numFmtId="0" fontId="50" fillId="5" borderId="20" xfId="0" applyFont="1" applyFill="1" applyBorder="1" applyAlignment="1">
      <alignment horizontal="center" vertical="center" wrapText="1"/>
    </xf>
    <xf numFmtId="0" fontId="50" fillId="5" borderId="23" xfId="0" applyFont="1" applyFill="1" applyBorder="1" applyAlignment="1">
      <alignment horizontal="center" vertical="center" wrapText="1"/>
    </xf>
    <xf numFmtId="0" fontId="50" fillId="5" borderId="24" xfId="0" applyFont="1" applyFill="1" applyBorder="1" applyAlignment="1">
      <alignment horizontal="center" vertical="center" wrapText="1"/>
    </xf>
    <xf numFmtId="0" fontId="100" fillId="5" borderId="26" xfId="0" applyFont="1" applyFill="1" applyBorder="1" applyAlignment="1">
      <alignment horizontal="center" vertical="center"/>
    </xf>
    <xf numFmtId="0" fontId="49" fillId="5" borderId="20" xfId="0" applyFont="1" applyFill="1" applyBorder="1" applyAlignment="1">
      <alignment horizontal="center" vertical="center" wrapText="1"/>
    </xf>
    <xf numFmtId="0" fontId="49" fillId="5" borderId="26" xfId="0" applyFont="1" applyFill="1" applyBorder="1" applyAlignment="1">
      <alignment horizontal="center" vertical="center" wrapText="1"/>
    </xf>
    <xf numFmtId="0" fontId="49" fillId="5" borderId="27" xfId="0" applyFont="1" applyFill="1" applyBorder="1" applyAlignment="1">
      <alignment horizontal="center" vertical="center" wrapText="1"/>
    </xf>
    <xf numFmtId="0" fontId="49" fillId="5" borderId="23" xfId="0" applyFont="1" applyFill="1" applyBorder="1" applyAlignment="1">
      <alignment horizontal="center" vertical="center" wrapText="1"/>
    </xf>
    <xf numFmtId="0" fontId="49" fillId="5" borderId="24" xfId="0" applyFont="1" applyFill="1" applyBorder="1" applyAlignment="1">
      <alignment horizontal="center" vertical="center" wrapText="1"/>
    </xf>
    <xf numFmtId="0" fontId="50" fillId="5" borderId="33" xfId="0" applyFont="1" applyFill="1" applyBorder="1" applyAlignment="1">
      <alignment horizontal="center" vertical="center" wrapText="1"/>
    </xf>
    <xf numFmtId="0" fontId="50" fillId="5" borderId="16" xfId="0" applyFont="1" applyFill="1" applyBorder="1" applyAlignment="1">
      <alignment horizontal="center" vertical="center" wrapText="1"/>
    </xf>
    <xf numFmtId="0" fontId="100" fillId="5" borderId="25" xfId="0" applyFont="1" applyFill="1" applyBorder="1" applyAlignment="1">
      <alignment horizontal="center" vertical="center"/>
    </xf>
    <xf numFmtId="0" fontId="50" fillId="5" borderId="37" xfId="0" applyFont="1" applyFill="1" applyBorder="1" applyAlignment="1">
      <alignment horizontal="center" vertical="center"/>
    </xf>
    <xf numFmtId="0" fontId="50" fillId="5" borderId="53" xfId="0" applyFont="1" applyFill="1" applyBorder="1" applyAlignment="1">
      <alignment horizontal="center" vertical="center"/>
    </xf>
    <xf numFmtId="171" fontId="23" fillId="0" borderId="12" xfId="0" applyNumberFormat="1" applyFont="1" applyBorder="1" applyAlignment="1">
      <alignment horizontal="center" vertical="center"/>
    </xf>
    <xf numFmtId="171" fontId="23" fillId="0" borderId="0" xfId="0" applyNumberFormat="1" applyFont="1" applyBorder="1" applyAlignment="1">
      <alignment horizontal="center" vertical="center"/>
    </xf>
    <xf numFmtId="0" fontId="105" fillId="5" borderId="0" xfId="0" applyFont="1" applyFill="1" applyBorder="1" applyAlignment="1">
      <alignment horizontal="center" vertical="center"/>
    </xf>
    <xf numFmtId="0" fontId="18" fillId="0" borderId="46" xfId="0" applyFont="1" applyBorder="1" applyAlignment="1">
      <alignment horizontal="center" vertical="center"/>
    </xf>
    <xf numFmtId="0" fontId="18" fillId="0" borderId="30" xfId="0" applyFont="1" applyBorder="1" applyAlignment="1">
      <alignment horizontal="center" vertical="center"/>
    </xf>
    <xf numFmtId="0" fontId="103" fillId="5" borderId="35" xfId="0" applyFont="1" applyFill="1" applyBorder="1" applyAlignment="1">
      <alignment horizontal="center" vertical="center"/>
    </xf>
    <xf numFmtId="0" fontId="103" fillId="5" borderId="21" xfId="0" applyFont="1" applyFill="1" applyBorder="1" applyAlignment="1">
      <alignment horizontal="center" vertical="center"/>
    </xf>
    <xf numFmtId="0" fontId="103" fillId="5" borderId="18" xfId="0" applyFont="1" applyFill="1" applyBorder="1" applyAlignment="1">
      <alignment horizontal="center" vertical="center"/>
    </xf>
    <xf numFmtId="0" fontId="103" fillId="5" borderId="37" xfId="0" applyFont="1" applyFill="1" applyBorder="1" applyAlignment="1">
      <alignment horizontal="center" vertical="center"/>
    </xf>
    <xf numFmtId="0" fontId="103" fillId="5" borderId="38" xfId="0" applyFont="1" applyFill="1" applyBorder="1" applyAlignment="1">
      <alignment horizontal="center" vertical="center"/>
    </xf>
    <xf numFmtId="0" fontId="103" fillId="5" borderId="19" xfId="0" applyFont="1" applyFill="1" applyBorder="1" applyAlignment="1">
      <alignment horizontal="center" vertical="center"/>
    </xf>
    <xf numFmtId="0" fontId="24" fillId="0" borderId="0" xfId="0" applyFont="1" applyAlignment="1">
      <alignment horizontal="left" vertical="center"/>
    </xf>
    <xf numFmtId="0" fontId="103" fillId="5" borderId="54" xfId="0" applyFont="1" applyFill="1" applyBorder="1" applyAlignment="1">
      <alignment horizontal="center" vertical="center"/>
    </xf>
    <xf numFmtId="0" fontId="103" fillId="5" borderId="51" xfId="0" applyFont="1" applyFill="1" applyBorder="1" applyAlignment="1">
      <alignment horizontal="center" vertical="center"/>
    </xf>
    <xf numFmtId="171" fontId="15" fillId="0" borderId="66" xfId="0" applyNumberFormat="1" applyFont="1" applyBorder="1" applyAlignment="1">
      <alignment horizontal="center" vertical="center"/>
    </xf>
    <xf numFmtId="171" fontId="15" fillId="0" borderId="63" xfId="0" applyNumberFormat="1" applyFont="1" applyBorder="1" applyAlignment="1">
      <alignment horizontal="center" vertical="center"/>
    </xf>
    <xf numFmtId="171" fontId="107" fillId="5" borderId="0" xfId="0" applyNumberFormat="1" applyFont="1" applyFill="1" applyBorder="1" applyAlignment="1">
      <alignment horizontal="center" vertical="center"/>
    </xf>
    <xf numFmtId="41" fontId="24" fillId="0" borderId="0" xfId="0" applyNumberFormat="1" applyFont="1" applyAlignment="1">
      <alignment horizontal="right" vertical="center"/>
    </xf>
    <xf numFmtId="0" fontId="24" fillId="0" borderId="0" xfId="0" applyFont="1" applyAlignment="1">
      <alignment horizontal="right" vertical="center"/>
    </xf>
    <xf numFmtId="0" fontId="107" fillId="5" borderId="18" xfId="0" applyFont="1" applyFill="1" applyBorder="1" applyAlignment="1">
      <alignment horizontal="center" vertical="center" wrapText="1"/>
    </xf>
    <xf numFmtId="0" fontId="107" fillId="5" borderId="38" xfId="0" applyFont="1" applyFill="1" applyBorder="1" applyAlignment="1">
      <alignment horizontal="center" vertical="center" wrapText="1"/>
    </xf>
    <xf numFmtId="0" fontId="108" fillId="5" borderId="18" xfId="0" applyFont="1" applyFill="1" applyBorder="1" applyAlignment="1">
      <alignment horizontal="center" vertical="center"/>
    </xf>
    <xf numFmtId="0" fontId="29" fillId="0" borderId="0" xfId="0" applyFont="1" applyAlignment="1">
      <alignment horizontal="center" vertical="center" wrapText="1"/>
    </xf>
    <xf numFmtId="0" fontId="107" fillId="5" borderId="35" xfId="0" applyFont="1" applyFill="1" applyBorder="1" applyAlignment="1">
      <alignment horizontal="center" vertical="center" wrapText="1"/>
    </xf>
    <xf numFmtId="0" fontId="108" fillId="5" borderId="35" xfId="0" applyFont="1" applyFill="1" applyBorder="1" applyAlignment="1">
      <alignment horizontal="center" vertical="center"/>
    </xf>
    <xf numFmtId="0" fontId="107" fillId="5" borderId="35" xfId="0" applyFont="1" applyFill="1" applyBorder="1" applyAlignment="1">
      <alignment horizontal="center" vertical="center"/>
    </xf>
    <xf numFmtId="0" fontId="107" fillId="5" borderId="21" xfId="0" applyFont="1" applyFill="1" applyBorder="1" applyAlignment="1">
      <alignment horizontal="center" vertical="center"/>
    </xf>
    <xf numFmtId="0" fontId="107" fillId="5" borderId="18" xfId="0" applyFont="1" applyFill="1" applyBorder="1" applyAlignment="1">
      <alignment horizontal="center" vertical="center"/>
    </xf>
    <xf numFmtId="0" fontId="107" fillId="5" borderId="37" xfId="0" applyFont="1" applyFill="1" applyBorder="1" applyAlignment="1">
      <alignment horizontal="center" vertical="center"/>
    </xf>
    <xf numFmtId="0" fontId="107" fillId="5" borderId="38" xfId="0" applyFont="1" applyFill="1" applyBorder="1" applyAlignment="1">
      <alignment horizontal="center" vertical="center"/>
    </xf>
    <xf numFmtId="0" fontId="107" fillId="5" borderId="19" xfId="0" applyFont="1" applyFill="1" applyBorder="1" applyAlignment="1">
      <alignment horizontal="center" vertical="center"/>
    </xf>
    <xf numFmtId="0" fontId="107" fillId="5" borderId="0" xfId="0" applyFont="1" applyFill="1" applyBorder="1" applyAlignment="1">
      <alignment horizontal="center" vertical="center"/>
    </xf>
    <xf numFmtId="0" fontId="15" fillId="4" borderId="0" xfId="0" applyFont="1" applyFill="1" applyBorder="1" applyAlignment="1">
      <alignment horizontal="center" vertical="center"/>
    </xf>
    <xf numFmtId="0" fontId="50" fillId="5" borderId="38" xfId="0" applyFont="1" applyFill="1" applyBorder="1" applyAlignment="1">
      <alignment horizontal="center" vertical="center" wrapText="1"/>
    </xf>
    <xf numFmtId="0" fontId="3" fillId="0" borderId="0" xfId="0" applyFont="1" applyAlignment="1">
      <alignment horizontal="left" vertical="center"/>
    </xf>
    <xf numFmtId="0" fontId="109" fillId="5" borderId="35" xfId="0" applyFont="1" applyFill="1" applyBorder="1" applyAlignment="1">
      <alignment horizontal="center" vertical="center" wrapText="1"/>
    </xf>
    <xf numFmtId="0" fontId="109" fillId="5" borderId="21" xfId="0" applyFont="1" applyFill="1" applyBorder="1" applyAlignment="1">
      <alignment horizontal="center" vertical="center" wrapText="1"/>
    </xf>
    <xf numFmtId="0" fontId="109" fillId="5" borderId="18" xfId="0" applyFont="1" applyFill="1" applyBorder="1" applyAlignment="1">
      <alignment horizontal="center" vertical="center" wrapText="1"/>
    </xf>
    <xf numFmtId="0" fontId="109" fillId="5" borderId="37" xfId="0" applyFont="1" applyFill="1" applyBorder="1" applyAlignment="1">
      <alignment horizontal="center" vertical="center" wrapText="1"/>
    </xf>
    <xf numFmtId="0" fontId="62" fillId="0" borderId="0" xfId="0" applyFont="1" applyAlignment="1">
      <alignment horizontal="center" vertical="center"/>
    </xf>
    <xf numFmtId="0" fontId="62" fillId="0" borderId="0" xfId="0" applyFont="1" applyAlignment="1">
      <alignment horizontal="left" vertical="center"/>
    </xf>
    <xf numFmtId="0" fontId="107" fillId="5" borderId="74" xfId="0" applyFont="1" applyFill="1" applyBorder="1" applyAlignment="1">
      <alignment horizontal="center" vertical="center"/>
    </xf>
    <xf numFmtId="0" fontId="24" fillId="0" borderId="0" xfId="0" applyFont="1" applyAlignment="1">
      <alignment vertical="center"/>
    </xf>
    <xf numFmtId="0" fontId="34" fillId="0" borderId="0" xfId="0" applyFont="1" applyAlignment="1">
      <alignment vertical="center"/>
    </xf>
    <xf numFmtId="0" fontId="38" fillId="0" borderId="0" xfId="0" applyFont="1" applyAlignment="1">
      <alignment horizontal="center" vertical="center"/>
    </xf>
    <xf numFmtId="0" fontId="24" fillId="0" borderId="0" xfId="0" applyFont="1" applyAlignment="1">
      <alignment horizontal="left" textRotation="180"/>
    </xf>
    <xf numFmtId="0" fontId="107" fillId="5" borderId="27" xfId="0" applyFont="1" applyFill="1" applyBorder="1" applyAlignment="1">
      <alignment horizontal="center" vertical="center"/>
    </xf>
    <xf numFmtId="0" fontId="107" fillId="5" borderId="75" xfId="0" applyFont="1" applyFill="1" applyBorder="1" applyAlignment="1">
      <alignment horizontal="center" vertical="center"/>
    </xf>
    <xf numFmtId="0" fontId="96" fillId="5" borderId="18" xfId="0" applyFont="1" applyFill="1" applyBorder="1" applyAlignment="1">
      <alignment horizontal="center" vertical="center"/>
    </xf>
    <xf numFmtId="0" fontId="107" fillId="5" borderId="73" xfId="0" applyFont="1" applyFill="1" applyBorder="1" applyAlignment="1">
      <alignment horizontal="center" vertical="center"/>
    </xf>
    <xf numFmtId="0" fontId="24" fillId="0" borderId="0" xfId="0" applyFont="1" applyAlignment="1">
      <alignment horizontal="left" vertical="center" textRotation="180"/>
    </xf>
    <xf numFmtId="0" fontId="108" fillId="5" borderId="0" xfId="0" applyFont="1" applyFill="1" applyBorder="1" applyAlignment="1">
      <alignment horizontal="center" vertical="center" wrapText="1"/>
    </xf>
    <xf numFmtId="0" fontId="107" fillId="5" borderId="73" xfId="0" applyFont="1" applyFill="1" applyBorder="1" applyAlignment="1">
      <alignment horizontal="center" vertical="center" wrapText="1"/>
    </xf>
    <xf numFmtId="0" fontId="3" fillId="0" borderId="0" xfId="0" applyFont="1" applyAlignment="1">
      <alignment horizontal="left"/>
    </xf>
    <xf numFmtId="41" fontId="107" fillId="5" borderId="18" xfId="1" applyFont="1" applyFill="1" applyBorder="1" applyAlignment="1">
      <alignment horizontal="center" vertical="center"/>
    </xf>
    <xf numFmtId="0" fontId="52" fillId="5" borderId="38" xfId="0" applyFont="1" applyFill="1" applyBorder="1" applyAlignment="1">
      <alignment vertical="center"/>
    </xf>
    <xf numFmtId="0" fontId="111" fillId="5" borderId="18" xfId="0" applyFont="1" applyFill="1" applyBorder="1" applyAlignment="1">
      <alignment horizontal="center" vertical="center"/>
    </xf>
    <xf numFmtId="0" fontId="111" fillId="5" borderId="38" xfId="0" applyFont="1" applyFill="1" applyBorder="1" applyAlignment="1">
      <alignment horizontal="center" vertical="center"/>
    </xf>
    <xf numFmtId="168" fontId="112" fillId="5" borderId="18" xfId="2" applyNumberFormat="1" applyFont="1" applyFill="1" applyBorder="1" applyAlignment="1">
      <alignment horizontal="center" vertical="center"/>
    </xf>
    <xf numFmtId="168" fontId="112" fillId="5" borderId="38" xfId="2" applyNumberFormat="1" applyFont="1" applyFill="1" applyBorder="1" applyAlignment="1">
      <alignment horizontal="center" vertical="center"/>
    </xf>
    <xf numFmtId="168" fontId="112" fillId="5" borderId="18" xfId="2" applyNumberFormat="1" applyFont="1" applyFill="1" applyBorder="1" applyAlignment="1">
      <alignment horizontal="center" vertical="center" wrapText="1"/>
    </xf>
    <xf numFmtId="168" fontId="112" fillId="5" borderId="38" xfId="2" applyNumberFormat="1" applyFont="1" applyFill="1" applyBorder="1" applyAlignment="1">
      <alignment horizontal="center" vertical="center" wrapText="1"/>
    </xf>
    <xf numFmtId="0" fontId="24" fillId="0" borderId="0" xfId="0" applyFont="1" applyAlignment="1">
      <alignment horizontal="center" vertical="center" wrapText="1"/>
    </xf>
    <xf numFmtId="0" fontId="106" fillId="5" borderId="18" xfId="0" applyFont="1" applyFill="1" applyBorder="1" applyAlignment="1">
      <alignment horizontal="center" vertical="center"/>
    </xf>
    <xf numFmtId="0" fontId="106" fillId="5" borderId="38" xfId="0" applyFont="1" applyFill="1" applyBorder="1" applyAlignment="1">
      <alignment horizontal="center" vertical="center"/>
    </xf>
    <xf numFmtId="0" fontId="52" fillId="5" borderId="18" xfId="0" applyFont="1" applyFill="1" applyBorder="1" applyAlignment="1">
      <alignment horizontal="center" vertical="center"/>
    </xf>
    <xf numFmtId="0" fontId="53" fillId="5" borderId="38" xfId="0" applyFont="1" applyFill="1" applyBorder="1" applyAlignment="1">
      <alignment vertical="center"/>
    </xf>
    <xf numFmtId="0" fontId="106" fillId="5" borderId="18" xfId="0" applyFont="1" applyFill="1" applyBorder="1" applyAlignment="1">
      <alignment horizontal="center" vertical="center" wrapText="1"/>
    </xf>
    <xf numFmtId="0" fontId="106" fillId="5" borderId="38" xfId="0" applyFont="1" applyFill="1" applyBorder="1" applyAlignment="1">
      <alignment horizontal="center" vertical="center" wrapText="1"/>
    </xf>
    <xf numFmtId="0" fontId="53" fillId="5" borderId="18" xfId="0" applyFont="1" applyFill="1" applyBorder="1" applyAlignment="1">
      <alignment horizontal="center" vertical="center" wrapText="1"/>
    </xf>
    <xf numFmtId="0" fontId="53" fillId="5" borderId="38" xfId="0" applyFont="1" applyFill="1" applyBorder="1" applyAlignment="1">
      <alignment horizontal="center" vertical="center" wrapText="1"/>
    </xf>
    <xf numFmtId="1" fontId="24" fillId="0" borderId="0" xfId="0" applyNumberFormat="1" applyFont="1" applyAlignment="1">
      <alignment horizontal="left" vertical="center"/>
    </xf>
    <xf numFmtId="0" fontId="52" fillId="5" borderId="18" xfId="0" applyFont="1" applyFill="1" applyBorder="1" applyAlignment="1">
      <alignment vertical="center"/>
    </xf>
    <xf numFmtId="0" fontId="15" fillId="4" borderId="0" xfId="0" applyFont="1" applyFill="1" applyBorder="1" applyAlignment="1">
      <alignment horizontal="left" vertical="center" indent="1"/>
    </xf>
    <xf numFmtId="0" fontId="107" fillId="6" borderId="0" xfId="0" applyFont="1" applyFill="1" applyBorder="1" applyAlignment="1">
      <alignment horizontal="left" vertical="center" indent="1"/>
    </xf>
    <xf numFmtId="0" fontId="40" fillId="0" borderId="0" xfId="0" applyFont="1" applyAlignment="1">
      <alignment horizontal="left" vertical="center"/>
    </xf>
    <xf numFmtId="0" fontId="40" fillId="0" borderId="0" xfId="0" applyFont="1" applyAlignment="1">
      <alignment horizontal="center" vertical="center" wrapText="1"/>
    </xf>
    <xf numFmtId="0" fontId="107" fillId="5" borderId="0" xfId="0" applyFont="1" applyFill="1" applyBorder="1" applyAlignment="1">
      <alignment horizontal="center" vertical="center" wrapText="1"/>
    </xf>
    <xf numFmtId="0" fontId="15" fillId="0" borderId="0" xfId="0" applyFont="1" applyAlignment="1">
      <alignment horizontal="center" vertical="center" wrapText="1"/>
    </xf>
    <xf numFmtId="0" fontId="107" fillId="5" borderId="20" xfId="0" applyFont="1" applyFill="1" applyBorder="1" applyAlignment="1">
      <alignment horizontal="center" vertical="center"/>
    </xf>
    <xf numFmtId="0" fontId="108" fillId="5" borderId="36" xfId="0" applyFont="1" applyFill="1" applyBorder="1" applyAlignment="1">
      <alignment horizontal="center" vertical="center"/>
    </xf>
    <xf numFmtId="0" fontId="2" fillId="0" borderId="0" xfId="0" applyFont="1" applyBorder="1" applyAlignment="1">
      <alignment horizontal="left" shrinkToFit="1"/>
    </xf>
    <xf numFmtId="0" fontId="2" fillId="0" borderId="0" xfId="0" applyFont="1" applyAlignment="1">
      <alignment horizontal="left" shrinkToFit="1"/>
    </xf>
    <xf numFmtId="0" fontId="2" fillId="4" borderId="0" xfId="0" applyFont="1" applyFill="1" applyBorder="1" applyAlignment="1">
      <alignment horizontal="left" vertical="center"/>
    </xf>
    <xf numFmtId="0" fontId="50" fillId="5" borderId="0" xfId="0" applyFont="1" applyFill="1" applyBorder="1" applyAlignment="1">
      <alignment horizontal="center" vertical="center"/>
    </xf>
    <xf numFmtId="0" fontId="50" fillId="5" borderId="27" xfId="0" applyFont="1" applyFill="1" applyBorder="1" applyAlignment="1">
      <alignment horizontal="center" vertical="center"/>
    </xf>
    <xf numFmtId="0" fontId="2" fillId="4" borderId="0" xfId="0" applyFont="1" applyFill="1" applyBorder="1" applyAlignment="1">
      <alignment horizontal="left" vertical="center" wrapText="1"/>
    </xf>
    <xf numFmtId="0" fontId="2" fillId="4" borderId="0" xfId="0" applyFont="1" applyFill="1" applyBorder="1" applyAlignment="1">
      <alignment horizontal="left" vertical="center" indent="1"/>
    </xf>
    <xf numFmtId="0" fontId="24" fillId="2" borderId="0" xfId="0" applyFont="1" applyFill="1" applyAlignment="1">
      <alignment horizontal="center" vertical="center" wrapText="1" shrinkToFit="1"/>
    </xf>
    <xf numFmtId="0" fontId="24" fillId="2" borderId="0" xfId="0" applyFont="1" applyFill="1" applyAlignment="1">
      <alignment horizontal="center" wrapText="1" shrinkToFit="1"/>
    </xf>
    <xf numFmtId="0" fontId="24" fillId="2" borderId="0" xfId="0" applyFont="1" applyFill="1" applyBorder="1" applyAlignment="1">
      <alignment horizontal="center" vertical="center" wrapText="1" shrinkToFit="1"/>
    </xf>
    <xf numFmtId="0" fontId="70" fillId="2" borderId="0" xfId="0" applyFont="1" applyFill="1" applyAlignment="1">
      <alignment horizontal="center" vertical="center" wrapText="1" shrinkToFit="1"/>
    </xf>
    <xf numFmtId="0" fontId="50" fillId="5" borderId="18" xfId="0" applyFont="1" applyFill="1" applyBorder="1" applyAlignment="1">
      <alignment horizontal="center" vertical="center" wrapText="1" shrinkToFit="1"/>
    </xf>
    <xf numFmtId="0" fontId="50" fillId="5" borderId="18" xfId="0" applyFont="1" applyFill="1" applyBorder="1" applyAlignment="1">
      <alignment horizontal="center" vertical="center" wrapText="1"/>
    </xf>
    <xf numFmtId="0" fontId="107" fillId="5" borderId="36" xfId="0" applyFont="1" applyFill="1" applyBorder="1" applyAlignment="1">
      <alignment horizontal="center" vertical="center" wrapText="1"/>
    </xf>
    <xf numFmtId="0" fontId="15" fillId="2" borderId="0" xfId="0" applyFont="1" applyFill="1" applyAlignment="1">
      <alignment horizontal="center" vertical="center" wrapText="1" shrinkToFit="1"/>
    </xf>
    <xf numFmtId="0" fontId="29" fillId="2" borderId="0" xfId="0" applyFont="1" applyFill="1" applyAlignment="1">
      <alignment horizontal="center" vertical="center" wrapText="1" shrinkToFit="1"/>
    </xf>
    <xf numFmtId="167" fontId="113" fillId="5" borderId="38" xfId="0" applyNumberFormat="1" applyFont="1" applyFill="1" applyBorder="1" applyAlignment="1">
      <alignment horizontal="center" vertical="center" wrapText="1"/>
    </xf>
    <xf numFmtId="167" fontId="113" fillId="5" borderId="75" xfId="0" applyNumberFormat="1" applyFont="1" applyFill="1" applyBorder="1" applyAlignment="1">
      <alignment horizontal="center" vertical="center" wrapText="1"/>
    </xf>
    <xf numFmtId="14" fontId="29" fillId="0" borderId="0" xfId="0" applyNumberFormat="1" applyFont="1" applyAlignment="1">
      <alignment horizontal="center" vertical="center" wrapText="1"/>
    </xf>
    <xf numFmtId="0" fontId="113" fillId="5" borderId="19" xfId="0" quotePrefix="1" applyFont="1" applyFill="1" applyBorder="1" applyAlignment="1">
      <alignment horizontal="center" vertical="center" wrapText="1"/>
    </xf>
    <xf numFmtId="0" fontId="113" fillId="5" borderId="20" xfId="0" quotePrefix="1" applyFont="1" applyFill="1" applyBorder="1" applyAlignment="1">
      <alignment horizontal="center" vertical="center" wrapText="1"/>
    </xf>
    <xf numFmtId="0" fontId="113" fillId="5" borderId="26" xfId="0" quotePrefix="1" applyFont="1" applyFill="1" applyBorder="1" applyAlignment="1">
      <alignment horizontal="center" vertical="center" wrapText="1"/>
    </xf>
    <xf numFmtId="0" fontId="113" fillId="5" borderId="27" xfId="0" quotePrefix="1" applyFont="1" applyFill="1" applyBorder="1" applyAlignment="1">
      <alignment horizontal="center" vertical="center" wrapText="1"/>
    </xf>
    <xf numFmtId="167" fontId="113" fillId="5" borderId="37" xfId="0" applyNumberFormat="1" applyFont="1" applyFill="1" applyBorder="1" applyAlignment="1">
      <alignment horizontal="center" vertical="center"/>
    </xf>
    <xf numFmtId="167" fontId="113" fillId="5" borderId="53" xfId="0" applyNumberFormat="1" applyFont="1" applyFill="1" applyBorder="1" applyAlignment="1">
      <alignment horizontal="center" vertical="center"/>
    </xf>
    <xf numFmtId="167" fontId="7" fillId="0" borderId="0" xfId="0" applyNumberFormat="1" applyFont="1" applyAlignment="1">
      <alignment horizontal="left" vertical="center" wrapText="1"/>
    </xf>
    <xf numFmtId="167" fontId="7" fillId="0" borderId="0" xfId="0" applyNumberFormat="1" applyFont="1" applyBorder="1" applyAlignment="1">
      <alignment horizontal="left" vertical="center" wrapText="1"/>
    </xf>
    <xf numFmtId="14" fontId="29" fillId="0" borderId="0" xfId="0" quotePrefix="1" applyNumberFormat="1" applyFont="1" applyAlignment="1">
      <alignment horizontal="center" vertical="center"/>
    </xf>
    <xf numFmtId="14" fontId="29" fillId="0" borderId="0" xfId="0" applyNumberFormat="1" applyFont="1" applyAlignment="1">
      <alignment horizontal="center" vertical="center"/>
    </xf>
    <xf numFmtId="0" fontId="50" fillId="5" borderId="0" xfId="0" applyFont="1" applyFill="1" applyBorder="1" applyAlignment="1">
      <alignment horizontal="center" vertical="center" wrapText="1"/>
    </xf>
    <xf numFmtId="167" fontId="113" fillId="5" borderId="36" xfId="0" applyNumberFormat="1" applyFont="1" applyFill="1" applyBorder="1" applyAlignment="1">
      <alignment horizontal="center" vertical="center"/>
    </xf>
    <xf numFmtId="167" fontId="113" fillId="5" borderId="19" xfId="0" applyNumberFormat="1" applyFont="1" applyFill="1" applyBorder="1" applyAlignment="1">
      <alignment horizontal="center" vertical="center"/>
    </xf>
    <xf numFmtId="167" fontId="113" fillId="5" borderId="26" xfId="0" applyNumberFormat="1" applyFont="1" applyFill="1" applyBorder="1" applyAlignment="1">
      <alignment horizontal="center" vertical="center"/>
    </xf>
    <xf numFmtId="167" fontId="113" fillId="5" borderId="19" xfId="0" applyNumberFormat="1" applyFont="1" applyFill="1" applyBorder="1" applyAlignment="1">
      <alignment horizontal="center" vertical="center" wrapText="1"/>
    </xf>
    <xf numFmtId="0" fontId="19" fillId="0" borderId="0" xfId="0" quotePrefix="1" applyFont="1" applyAlignment="1">
      <alignment horizontal="left" vertical="center" wrapText="1"/>
    </xf>
    <xf numFmtId="0" fontId="7" fillId="0" borderId="0" xfId="0" quotePrefix="1" applyFont="1" applyAlignment="1">
      <alignment horizontal="left" vertical="center" wrapText="1"/>
    </xf>
    <xf numFmtId="0" fontId="50" fillId="5" borderId="27" xfId="0" applyFont="1" applyFill="1" applyBorder="1" applyAlignment="1">
      <alignment horizontal="center" vertical="center" wrapText="1"/>
    </xf>
    <xf numFmtId="14" fontId="50" fillId="5" borderId="21" xfId="0" applyNumberFormat="1" applyFont="1" applyFill="1" applyBorder="1" applyAlignment="1">
      <alignment horizontal="center" vertical="center" wrapText="1"/>
    </xf>
    <xf numFmtId="14" fontId="50" fillId="5" borderId="25" xfId="0" applyNumberFormat="1" applyFont="1" applyFill="1" applyBorder="1" applyAlignment="1">
      <alignment horizontal="center" vertical="center" wrapText="1"/>
    </xf>
    <xf numFmtId="4" fontId="113" fillId="5" borderId="27" xfId="0" applyNumberFormat="1" applyFont="1" applyFill="1" applyBorder="1" applyAlignment="1">
      <alignment horizontal="center" vertical="center" wrapText="1"/>
    </xf>
    <xf numFmtId="4" fontId="113" fillId="5" borderId="75" xfId="0" applyNumberFormat="1" applyFont="1" applyFill="1" applyBorder="1" applyAlignment="1">
      <alignment horizontal="center" vertical="center" wrapText="1"/>
    </xf>
    <xf numFmtId="4" fontId="7" fillId="0" borderId="0" xfId="0" applyNumberFormat="1" applyFont="1" applyAlignment="1">
      <alignment horizontal="left" vertical="center" wrapText="1"/>
    </xf>
    <xf numFmtId="0" fontId="7" fillId="0" borderId="0" xfId="0" applyFont="1" applyAlignment="1">
      <alignment horizontal="left" vertical="center" wrapText="1"/>
    </xf>
    <xf numFmtId="39" fontId="37" fillId="0" borderId="0" xfId="0" applyNumberFormat="1" applyFont="1" applyAlignment="1">
      <alignment horizontal="center" vertical="center" wrapText="1"/>
    </xf>
    <xf numFmtId="39" fontId="37" fillId="0" borderId="0" xfId="0" quotePrefix="1" applyNumberFormat="1" applyFont="1" applyAlignment="1">
      <alignment horizontal="center" vertical="center" wrapText="1"/>
    </xf>
    <xf numFmtId="14" fontId="24" fillId="0" borderId="0" xfId="0" applyNumberFormat="1" applyFont="1" applyAlignment="1">
      <alignment horizontal="center" vertical="center" wrapText="1"/>
    </xf>
    <xf numFmtId="0" fontId="24" fillId="0" borderId="0" xfId="0" quotePrefix="1" applyFont="1" applyAlignment="1">
      <alignment horizontal="center" vertical="center" wrapText="1"/>
    </xf>
    <xf numFmtId="0" fontId="2" fillId="0" borderId="0" xfId="0" applyFont="1" applyBorder="1" applyAlignment="1">
      <alignment horizontal="left" vertical="center" wrapText="1"/>
    </xf>
    <xf numFmtId="14" fontId="2" fillId="0" borderId="0" xfId="0" applyNumberFormat="1" applyFont="1" applyBorder="1" applyAlignment="1">
      <alignment horizontal="left" vertical="center" wrapText="1"/>
    </xf>
    <xf numFmtId="4" fontId="113" fillId="5" borderId="26" xfId="0" applyNumberFormat="1" applyFont="1" applyFill="1" applyBorder="1" applyAlignment="1">
      <alignment horizontal="center" vertical="center" wrapText="1"/>
    </xf>
    <xf numFmtId="0" fontId="50" fillId="5" borderId="21" xfId="0" applyFont="1" applyFill="1" applyBorder="1" applyAlignment="1">
      <alignment horizontal="center" vertical="center" wrapText="1"/>
    </xf>
    <xf numFmtId="0" fontId="50" fillId="5" borderId="25" xfId="0" applyFont="1" applyFill="1" applyBorder="1" applyAlignment="1">
      <alignment horizontal="center" vertical="center" wrapText="1"/>
    </xf>
    <xf numFmtId="0" fontId="50" fillId="5" borderId="22" xfId="0" applyFont="1" applyFill="1" applyBorder="1" applyAlignment="1">
      <alignment horizontal="center" vertical="center" wrapText="1"/>
    </xf>
    <xf numFmtId="14" fontId="50" fillId="5" borderId="37" xfId="0" applyNumberFormat="1" applyFont="1" applyFill="1" applyBorder="1" applyAlignment="1">
      <alignment horizontal="center" vertical="center" wrapText="1"/>
    </xf>
    <xf numFmtId="14" fontId="50" fillId="5" borderId="36" xfId="0" applyNumberFormat="1" applyFont="1" applyFill="1" applyBorder="1" applyAlignment="1">
      <alignment horizontal="center" vertical="center" wrapText="1"/>
    </xf>
    <xf numFmtId="4" fontId="50" fillId="5" borderId="21" xfId="0" applyNumberFormat="1" applyFont="1" applyFill="1" applyBorder="1" applyAlignment="1">
      <alignment horizontal="center" vertical="center" wrapText="1"/>
    </xf>
    <xf numFmtId="4" fontId="50" fillId="5" borderId="22" xfId="0" applyNumberFormat="1" applyFont="1" applyFill="1" applyBorder="1" applyAlignment="1">
      <alignment horizontal="center" vertical="center" wrapText="1"/>
    </xf>
    <xf numFmtId="0" fontId="113" fillId="5" borderId="75" xfId="0" applyFont="1" applyFill="1" applyBorder="1" applyAlignment="1">
      <alignment horizontal="center" vertical="center" wrapText="1"/>
    </xf>
    <xf numFmtId="0" fontId="7" fillId="0" borderId="0" xfId="0" applyFont="1" applyAlignment="1">
      <alignment horizontal="left" wrapText="1"/>
    </xf>
    <xf numFmtId="0" fontId="19" fillId="0" borderId="0" xfId="0" applyFont="1" applyAlignment="1">
      <alignment horizontal="left" vertical="center" wrapText="1"/>
    </xf>
    <xf numFmtId="0" fontId="50" fillId="5" borderId="37" xfId="0" applyFont="1" applyFill="1" applyBorder="1" applyAlignment="1">
      <alignment horizontal="center" vertical="center" wrapText="1"/>
    </xf>
    <xf numFmtId="0" fontId="50" fillId="5" borderId="53" xfId="0" applyFont="1" applyFill="1" applyBorder="1" applyAlignment="1">
      <alignment horizontal="center" vertical="center" wrapText="1"/>
    </xf>
    <xf numFmtId="0" fontId="50" fillId="5" borderId="36" xfId="0" applyFont="1" applyFill="1" applyBorder="1" applyAlignment="1">
      <alignment horizontal="center" vertical="center" wrapText="1"/>
    </xf>
    <xf numFmtId="4" fontId="113" fillId="5" borderId="19" xfId="0" applyNumberFormat="1" applyFont="1" applyFill="1" applyBorder="1" applyAlignment="1">
      <alignment horizontal="center" vertical="center" wrapText="1"/>
    </xf>
    <xf numFmtId="4" fontId="113" fillId="5" borderId="20" xfId="0" applyNumberFormat="1" applyFont="1" applyFill="1" applyBorder="1" applyAlignment="1">
      <alignment horizontal="center" vertical="center" wrapText="1"/>
    </xf>
    <xf numFmtId="14" fontId="50" fillId="5" borderId="53" xfId="0" applyNumberFormat="1" applyFont="1" applyFill="1" applyBorder="1" applyAlignment="1">
      <alignment horizontal="center" vertical="center" wrapText="1"/>
    </xf>
    <xf numFmtId="0" fontId="2" fillId="0" borderId="0" xfId="0" applyFont="1" applyAlignment="1">
      <alignment horizontal="left" vertical="center" wrapText="1"/>
    </xf>
    <xf numFmtId="4" fontId="19" fillId="0" borderId="0" xfId="0" applyNumberFormat="1" applyFont="1" applyBorder="1" applyAlignment="1">
      <alignment horizontal="left" wrapText="1"/>
    </xf>
    <xf numFmtId="4" fontId="7" fillId="0" borderId="0" xfId="0" applyNumberFormat="1" applyFont="1" applyBorder="1" applyAlignment="1">
      <alignment horizontal="left" wrapText="1"/>
    </xf>
    <xf numFmtId="4" fontId="10" fillId="0" borderId="0" xfId="0" applyNumberFormat="1" applyFont="1" applyAlignment="1">
      <alignment horizontal="left" vertical="center" wrapText="1"/>
    </xf>
    <xf numFmtId="0" fontId="10" fillId="0" borderId="0" xfId="0" quotePrefix="1" applyFont="1" applyAlignment="1">
      <alignment horizontal="left" vertical="center" wrapText="1"/>
    </xf>
    <xf numFmtId="39" fontId="8" fillId="0" borderId="0" xfId="0" applyNumberFormat="1" applyFont="1" applyAlignment="1">
      <alignment vertical="center"/>
    </xf>
    <xf numFmtId="0" fontId="8" fillId="0" borderId="0" xfId="0" quotePrefix="1" applyFont="1" applyAlignment="1">
      <alignment horizontal="left" vertical="center" wrapText="1"/>
    </xf>
    <xf numFmtId="0" fontId="113" fillId="5" borderId="26" xfId="0" applyFont="1" applyFill="1" applyBorder="1" applyAlignment="1">
      <alignment horizontal="center" vertical="center"/>
    </xf>
    <xf numFmtId="0" fontId="113" fillId="5" borderId="27" xfId="0" applyFont="1" applyFill="1" applyBorder="1" applyAlignment="1">
      <alignment horizontal="center" vertical="center"/>
    </xf>
    <xf numFmtId="14" fontId="113" fillId="5" borderId="19" xfId="0" applyNumberFormat="1" applyFont="1" applyFill="1" applyBorder="1" applyAlignment="1">
      <alignment horizontal="center" vertical="center"/>
    </xf>
    <xf numFmtId="14" fontId="113" fillId="5" borderId="26" xfId="0" applyNumberFormat="1" applyFont="1" applyFill="1" applyBorder="1" applyAlignment="1">
      <alignment horizontal="center" vertical="center"/>
    </xf>
    <xf numFmtId="14" fontId="113" fillId="5" borderId="75" xfId="0" applyNumberFormat="1" applyFont="1" applyFill="1" applyBorder="1" applyAlignment="1">
      <alignment horizontal="center" vertical="center"/>
    </xf>
    <xf numFmtId="0" fontId="113" fillId="5" borderId="38" xfId="0" applyFont="1" applyFill="1" applyBorder="1" applyAlignment="1">
      <alignment horizontal="center" vertical="center"/>
    </xf>
    <xf numFmtId="0" fontId="113" fillId="5" borderId="75" xfId="0" applyFont="1" applyFill="1" applyBorder="1" applyAlignment="1">
      <alignment horizontal="center" vertical="center"/>
    </xf>
    <xf numFmtId="43" fontId="10" fillId="0" borderId="0" xfId="3" applyFont="1" applyAlignment="1">
      <alignment vertical="center" wrapText="1"/>
    </xf>
    <xf numFmtId="43" fontId="10" fillId="0" borderId="0" xfId="3" applyFont="1" applyAlignment="1">
      <alignment horizontal="left" vertical="center" wrapText="1"/>
    </xf>
    <xf numFmtId="43" fontId="2" fillId="0" borderId="0" xfId="3" applyFont="1" applyAlignment="1">
      <alignment horizontal="left" vertical="center" wrapText="1"/>
    </xf>
    <xf numFmtId="0" fontId="8" fillId="0" borderId="0" xfId="0" quotePrefix="1" applyFont="1" applyAlignment="1">
      <alignment horizontal="left" vertical="center"/>
    </xf>
    <xf numFmtId="43" fontId="10" fillId="0" borderId="0" xfId="3" applyFont="1" applyBorder="1" applyAlignment="1">
      <alignment horizontal="left" vertical="center" wrapText="1"/>
    </xf>
    <xf numFmtId="0" fontId="5" fillId="0" borderId="0" xfId="0" applyFont="1" applyAlignment="1">
      <alignment horizontal="left" vertical="center" wrapText="1"/>
    </xf>
    <xf numFmtId="43" fontId="10" fillId="0" borderId="0" xfId="3" applyFont="1" applyAlignment="1">
      <alignment horizontal="left" wrapText="1"/>
    </xf>
    <xf numFmtId="0" fontId="4" fillId="0" borderId="0" xfId="0" applyFont="1" applyAlignment="1">
      <alignment horizontal="left" vertical="center" wrapText="1"/>
    </xf>
    <xf numFmtId="0" fontId="107" fillId="5" borderId="27" xfId="0" applyFont="1" applyFill="1" applyBorder="1" applyAlignment="1">
      <alignment horizontal="center" vertical="center" wrapText="1"/>
    </xf>
    <xf numFmtId="14" fontId="107" fillId="5" borderId="21" xfId="0" applyNumberFormat="1" applyFont="1" applyFill="1" applyBorder="1" applyAlignment="1">
      <alignment horizontal="left" vertical="center"/>
    </xf>
    <xf numFmtId="14" fontId="107" fillId="5" borderId="25" xfId="0" applyNumberFormat="1" applyFont="1" applyFill="1" applyBorder="1" applyAlignment="1">
      <alignment horizontal="left" vertical="center"/>
    </xf>
    <xf numFmtId="14" fontId="107" fillId="5" borderId="22" xfId="0" applyNumberFormat="1" applyFont="1" applyFill="1" applyBorder="1" applyAlignment="1">
      <alignment horizontal="left" vertical="center"/>
    </xf>
    <xf numFmtId="14" fontId="107" fillId="5" borderId="21" xfId="0" applyNumberFormat="1" applyFont="1" applyFill="1" applyBorder="1" applyAlignment="1">
      <alignment horizontal="center" vertical="center"/>
    </xf>
    <xf numFmtId="14" fontId="107" fillId="5" borderId="22" xfId="0" applyNumberFormat="1" applyFont="1" applyFill="1" applyBorder="1" applyAlignment="1">
      <alignment horizontal="center" vertical="center"/>
    </xf>
    <xf numFmtId="43" fontId="50" fillId="5" borderId="26" xfId="3" applyFont="1" applyFill="1" applyBorder="1" applyAlignment="1">
      <alignment horizontal="center" vertical="center"/>
    </xf>
    <xf numFmtId="43" fontId="50" fillId="5" borderId="27" xfId="3" applyFont="1" applyFill="1" applyBorder="1" applyAlignment="1">
      <alignment horizontal="center" vertical="center"/>
    </xf>
    <xf numFmtId="43" fontId="107" fillId="5" borderId="21" xfId="3" applyFont="1" applyFill="1" applyBorder="1" applyAlignment="1">
      <alignment horizontal="center" vertical="center"/>
    </xf>
    <xf numFmtId="43" fontId="107" fillId="5" borderId="25" xfId="3" applyFont="1" applyFill="1" applyBorder="1" applyAlignment="1">
      <alignment horizontal="center" vertical="center"/>
    </xf>
    <xf numFmtId="14" fontId="107" fillId="5" borderId="37" xfId="0" applyNumberFormat="1" applyFont="1" applyFill="1" applyBorder="1" applyAlignment="1">
      <alignment horizontal="center" vertical="center"/>
    </xf>
    <xf numFmtId="14" fontId="107" fillId="5" borderId="36" xfId="0" applyNumberFormat="1" applyFont="1" applyFill="1" applyBorder="1" applyAlignment="1">
      <alignment horizontal="center" vertical="center"/>
    </xf>
    <xf numFmtId="43" fontId="50" fillId="5" borderId="38" xfId="3" applyFont="1" applyFill="1" applyBorder="1" applyAlignment="1">
      <alignment horizontal="center" vertical="center" wrapText="1"/>
    </xf>
    <xf numFmtId="43" fontId="50" fillId="5" borderId="75" xfId="3" applyFont="1" applyFill="1" applyBorder="1" applyAlignment="1">
      <alignment horizontal="center" vertical="center" wrapText="1"/>
    </xf>
    <xf numFmtId="43" fontId="50" fillId="5" borderId="19" xfId="3" applyFont="1" applyFill="1" applyBorder="1" applyAlignment="1">
      <alignment horizontal="center" vertical="center"/>
    </xf>
    <xf numFmtId="14" fontId="107" fillId="5" borderId="26" xfId="0" applyNumberFormat="1" applyFont="1" applyFill="1" applyBorder="1" applyAlignment="1">
      <alignment horizontal="center" vertical="center"/>
    </xf>
    <xf numFmtId="14" fontId="107" fillId="5" borderId="25" xfId="0" applyNumberFormat="1" applyFont="1" applyFill="1" applyBorder="1" applyAlignment="1">
      <alignment horizontal="center" vertical="center"/>
    </xf>
    <xf numFmtId="14" fontId="107" fillId="5" borderId="53" xfId="0" applyNumberFormat="1" applyFont="1" applyFill="1" applyBorder="1" applyAlignment="1">
      <alignment horizontal="center" vertical="center"/>
    </xf>
    <xf numFmtId="43" fontId="50" fillId="5" borderId="0" xfId="3" applyFont="1" applyFill="1" applyBorder="1" applyAlignment="1">
      <alignment horizontal="center" vertical="center" wrapText="1"/>
    </xf>
    <xf numFmtId="43" fontId="50" fillId="5" borderId="0" xfId="3" applyFont="1" applyFill="1" applyBorder="1" applyAlignment="1">
      <alignment horizontal="center" vertical="center"/>
    </xf>
    <xf numFmtId="14" fontId="29" fillId="0" borderId="0" xfId="0" applyNumberFormat="1" applyFont="1" applyAlignment="1">
      <alignment horizontal="left" vertical="center" wrapText="1"/>
    </xf>
    <xf numFmtId="0" fontId="107" fillId="5" borderId="8" xfId="0" applyFont="1" applyFill="1" applyBorder="1" applyAlignment="1">
      <alignment horizontal="center" vertical="center" wrapText="1"/>
    </xf>
    <xf numFmtId="0" fontId="107" fillId="5" borderId="10" xfId="0" applyFont="1" applyFill="1" applyBorder="1" applyAlignment="1">
      <alignment horizontal="center" vertical="center" wrapText="1"/>
    </xf>
    <xf numFmtId="14" fontId="107" fillId="5" borderId="8" xfId="0" applyNumberFormat="1" applyFont="1" applyFill="1" applyBorder="1" applyAlignment="1">
      <alignment horizontal="center" vertical="center" wrapText="1"/>
    </xf>
    <xf numFmtId="39" fontId="3" fillId="0" borderId="0" xfId="0" applyNumberFormat="1" applyFont="1" applyAlignment="1">
      <alignment horizontal="left" vertical="center" wrapText="1"/>
    </xf>
    <xf numFmtId="14" fontId="15" fillId="0" borderId="0" xfId="0" applyNumberFormat="1" applyFont="1" applyAlignment="1">
      <alignment horizontal="left" vertical="center" wrapText="1"/>
    </xf>
    <xf numFmtId="14" fontId="15" fillId="0" borderId="0" xfId="0" applyNumberFormat="1" applyFont="1" applyAlignment="1">
      <alignment horizontal="center" vertical="center" wrapText="1"/>
    </xf>
    <xf numFmtId="14" fontId="107" fillId="5" borderId="18" xfId="0" applyNumberFormat="1" applyFont="1" applyFill="1" applyBorder="1" applyAlignment="1">
      <alignment horizontal="center" vertical="center" wrapText="1"/>
    </xf>
    <xf numFmtId="167" fontId="3" fillId="0" borderId="0" xfId="0" applyNumberFormat="1" applyFont="1" applyAlignment="1">
      <alignment horizontal="left" vertical="center" wrapText="1"/>
    </xf>
    <xf numFmtId="167" fontId="3" fillId="0" borderId="0" xfId="0" applyNumberFormat="1" applyFont="1" applyAlignment="1">
      <alignment horizontal="left" vertical="center"/>
    </xf>
    <xf numFmtId="0" fontId="108" fillId="5" borderId="35" xfId="0" applyFont="1" applyFill="1" applyBorder="1" applyAlignment="1">
      <alignment horizontal="center" vertical="center" wrapText="1"/>
    </xf>
    <xf numFmtId="0" fontId="108" fillId="5" borderId="75" xfId="0" applyFont="1" applyFill="1" applyBorder="1" applyAlignment="1">
      <alignment horizontal="center" vertical="center" wrapText="1"/>
    </xf>
    <xf numFmtId="0" fontId="108" fillId="5" borderId="38" xfId="0" applyFont="1" applyFill="1" applyBorder="1" applyAlignment="1">
      <alignment horizontal="center" vertical="center"/>
    </xf>
    <xf numFmtId="14" fontId="29" fillId="0" borderId="0" xfId="0" applyNumberFormat="1" applyFont="1" applyAlignment="1">
      <alignment horizontal="center" vertical="top" wrapText="1"/>
    </xf>
    <xf numFmtId="43" fontId="3" fillId="0" borderId="0" xfId="3" applyFont="1" applyAlignment="1">
      <alignment horizontal="left" vertical="center" wrapText="1"/>
    </xf>
  </cellXfs>
  <cellStyles count="5">
    <cellStyle name="Millares" xfId="3" builtinId="3"/>
    <cellStyle name="Millares [0]_HOJA3 (2)" xfId="1"/>
    <cellStyle name="Millares_Hoja1" xfId="2"/>
    <cellStyle name="Normal" xfId="0" builtinId="0"/>
    <cellStyle name="Normal 2" xfId="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C83826"/>
      <color rgb="FFEA3F39"/>
      <color rgb="FFFD5A5F"/>
      <color rgb="FFFC2113"/>
      <color rgb="FFFD938B"/>
      <color rgb="FFFC4A3E"/>
      <color rgb="FFFD7267"/>
      <color rgb="FFFC3F4C"/>
      <color rgb="FFFC182F"/>
      <color rgb="FFF05D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_rels/chart14.xml.rels><?xml version="1.0" encoding="UTF-8" standalone="yes"?>
<Relationships xmlns="http://schemas.openxmlformats.org/package/2006/relationships"><Relationship Id="rId1" Type="http://schemas.openxmlformats.org/officeDocument/2006/relationships/image" Target="../media/image1.jpeg"/></Relationships>
</file>

<file path=xl/charts/_rels/chart15.xml.rels><?xml version="1.0" encoding="UTF-8" standalone="yes"?>
<Relationships xmlns="http://schemas.openxmlformats.org/package/2006/relationships"><Relationship Id="rId1" Type="http://schemas.openxmlformats.org/officeDocument/2006/relationships/image" Target="../media/image1.jpeg"/></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lineChart>
        <c:grouping val="standard"/>
        <c:varyColors val="0"/>
        <c:ser>
          <c:idx val="0"/>
          <c:order val="0"/>
          <c:tx>
            <c:strRef>
              <c:f>'G-04'!$V$21</c:f>
              <c:strCache>
                <c:ptCount val="1"/>
                <c:pt idx="0">
                  <c:v> PRESENTADOS</c:v>
                </c:pt>
              </c:strCache>
            </c:strRef>
          </c:tx>
          <c:spPr>
            <a:ln>
              <a:solidFill>
                <a:srgbClr val="FD5A5F"/>
              </a:solidFill>
            </a:ln>
          </c:spPr>
          <c:dLbls>
            <c:dLbl>
              <c:idx val="0"/>
              <c:layout>
                <c:manualLayout>
                  <c:x val="-2.13559336284488E-2"/>
                  <c:y val="-4.09169834276148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954-4562-972F-6D1FD2CF13BB}"/>
                </c:ext>
              </c:extLst>
            </c:dLbl>
            <c:dLbl>
              <c:idx val="5"/>
              <c:layout>
                <c:manualLayout>
                  <c:x val="-9.4915260570883602E-3"/>
                  <c:y val="2.04584917138074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954-4562-972F-6D1FD2CF13BB}"/>
                </c:ext>
              </c:extLst>
            </c:dLbl>
            <c:dLbl>
              <c:idx val="6"/>
              <c:layout>
                <c:manualLayout>
                  <c:x val="-9.4915260570883602E-3"/>
                  <c:y val="-2.30158031780333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954-4562-972F-6D1FD2CF13BB}"/>
                </c:ext>
              </c:extLst>
            </c:dLbl>
            <c:dLbl>
              <c:idx val="8"/>
              <c:layout>
                <c:manualLayout>
                  <c:x val="-4.7457630285441801E-3"/>
                  <c:y val="2.55731146422592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954-4562-972F-6D1FD2CF13BB}"/>
                </c:ext>
              </c:extLst>
            </c:dLbl>
            <c:dLbl>
              <c:idx val="10"/>
              <c:layout>
                <c:manualLayout>
                  <c:x val="-1.42372890856325E-2"/>
                  <c:y val="-3.32450490349371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954-4562-972F-6D1FD2CF13BB}"/>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'G-04'!$W$20:$AH$20</c:f>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strRef>
          </c:cat>
          <c:val>
            <c:numRef>
              <c:f>'G-04'!$W$21:$AH$21</c:f>
              <c:numCache>
                <c:formatCode>General</c:formatCode>
                <c:ptCount val="12"/>
                <c:pt idx="0">
                  <c:v>8</c:v>
                </c:pt>
                <c:pt idx="1">
                  <c:v>16</c:v>
                </c:pt>
                <c:pt idx="2">
                  <c:v>13</c:v>
                </c:pt>
                <c:pt idx="3">
                  <c:v>21</c:v>
                </c:pt>
                <c:pt idx="4">
                  <c:v>28</c:v>
                </c:pt>
                <c:pt idx="5">
                  <c:v>15</c:v>
                </c:pt>
                <c:pt idx="6">
                  <c:v>16</c:v>
                </c:pt>
                <c:pt idx="7">
                  <c:v>15</c:v>
                </c:pt>
                <c:pt idx="8">
                  <c:v>9</c:v>
                </c:pt>
                <c:pt idx="9">
                  <c:v>10</c:v>
                </c:pt>
                <c:pt idx="10">
                  <c:v>18</c:v>
                </c:pt>
                <c:pt idx="11">
                  <c:v>18</c:v>
                </c:pt>
              </c:numCache>
            </c:numRef>
          </c:val>
          <c:smooth val="0"/>
          <c:extLst>
            <c:ext xmlns:c16="http://schemas.microsoft.com/office/drawing/2014/chart" uri="{C3380CC4-5D6E-409C-BE32-E72D297353CC}">
              <c16:uniqueId val="{00000000-902F-4902-AE79-53F7C62D06E6}"/>
            </c:ext>
          </c:extLst>
        </c:ser>
        <c:ser>
          <c:idx val="1"/>
          <c:order val="1"/>
          <c:tx>
            <c:strRef>
              <c:f>'G-04'!$V$22</c:f>
              <c:strCache>
                <c:ptCount val="1"/>
                <c:pt idx="0">
                  <c:v> SOLUCIONADOS - REGISTRADOS</c:v>
                </c:pt>
              </c:strCache>
            </c:strRef>
          </c:tx>
          <c:spPr>
            <a:ln>
              <a:solidFill>
                <a:srgbClr val="FF0000"/>
              </a:solidFill>
            </a:ln>
          </c:spPr>
          <c:dLbls>
            <c:dLbl>
              <c:idx val="2"/>
              <c:layout>
                <c:manualLayout>
                  <c:x val="-3.5593222714081301E-3"/>
                  <c:y val="-2.04584917138074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954-4562-972F-6D1FD2CF13BB}"/>
                </c:ext>
              </c:extLst>
            </c:dLbl>
            <c:dLbl>
              <c:idx val="6"/>
              <c:layout>
                <c:manualLayout>
                  <c:x val="-1.89830521141767E-2"/>
                  <c:y val="4.3474294891840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954-4562-972F-6D1FD2CF13BB}"/>
                </c:ext>
              </c:extLst>
            </c:dLbl>
            <c:dLbl>
              <c:idx val="7"/>
              <c:layout>
                <c:manualLayout>
                  <c:x val="-9.4915260570883602E-3"/>
                  <c:y val="3.83596719633889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954-4562-972F-6D1FD2CF13BB}"/>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'G-04'!$W$20:$AH$20</c:f>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strRef>
          </c:cat>
          <c:val>
            <c:numRef>
              <c:f>'G-04'!$W$22:$AH$22</c:f>
              <c:numCache>
                <c:formatCode>General</c:formatCode>
                <c:ptCount val="12"/>
                <c:pt idx="0">
                  <c:v>7</c:v>
                </c:pt>
                <c:pt idx="1">
                  <c:v>10</c:v>
                </c:pt>
                <c:pt idx="2">
                  <c:v>18</c:v>
                </c:pt>
                <c:pt idx="3">
                  <c:v>16</c:v>
                </c:pt>
                <c:pt idx="4">
                  <c:v>10</c:v>
                </c:pt>
                <c:pt idx="5">
                  <c:v>19</c:v>
                </c:pt>
                <c:pt idx="6">
                  <c:v>14</c:v>
                </c:pt>
                <c:pt idx="7">
                  <c:v>13</c:v>
                </c:pt>
                <c:pt idx="8">
                  <c:v>16</c:v>
                </c:pt>
                <c:pt idx="9">
                  <c:v>19</c:v>
                </c:pt>
                <c:pt idx="10">
                  <c:v>15</c:v>
                </c:pt>
                <c:pt idx="11">
                  <c:v>26</c:v>
                </c:pt>
              </c:numCache>
            </c:numRef>
          </c:val>
          <c:smooth val="0"/>
          <c:extLst>
            <c:ext xmlns:c16="http://schemas.microsoft.com/office/drawing/2014/chart" uri="{C3380CC4-5D6E-409C-BE32-E72D297353CC}">
              <c16:uniqueId val="{00000001-902F-4902-AE79-53F7C62D06E6}"/>
            </c:ext>
          </c:extLst>
        </c:ser>
        <c:ser>
          <c:idx val="2"/>
          <c:order val="2"/>
          <c:tx>
            <c:strRef>
              <c:f>'G-04'!$V$23</c:f>
              <c:strCache>
                <c:ptCount val="1"/>
                <c:pt idx="0">
                  <c:v>ARBITRAJE</c:v>
                </c:pt>
              </c:strCache>
            </c:strRef>
          </c:tx>
          <c:spPr>
            <a:ln>
              <a:solidFill>
                <a:srgbClr val="FD5A5F"/>
              </a:solidFill>
            </a:ln>
          </c:spPr>
          <c:dLbls>
            <c:dLbl>
              <c:idx val="2"/>
              <c:layout>
                <c:manualLayout>
                  <c:x val="-8.3050852999523098E-3"/>
                  <c:y val="-2.04584917138074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954-4562-972F-6D1FD2CF13BB}"/>
                </c:ext>
              </c:extLst>
            </c:dLbl>
            <c:spPr>
              <a:noFill/>
              <a:ln>
                <a:solidFill>
                  <a:srgbClr val="EA3F39">
                    <a:alpha val="26000"/>
                  </a:srgbClr>
                </a:solid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'G-04'!$W$20:$AH$20</c:f>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strRef>
          </c:cat>
          <c:val>
            <c:numRef>
              <c:f>'G-04'!$W$23:$AH$23</c:f>
              <c:numCache>
                <c:formatCode>General</c:formatCode>
                <c:ptCount val="12"/>
                <c:pt idx="0">
                  <c:v>0</c:v>
                </c:pt>
                <c:pt idx="1">
                  <c:v>0</c:v>
                </c:pt>
                <c:pt idx="2">
                  <c:v>2</c:v>
                </c:pt>
                <c:pt idx="3">
                  <c:v>1</c:v>
                </c:pt>
                <c:pt idx="4">
                  <c:v>0</c:v>
                </c:pt>
                <c:pt idx="5">
                  <c:v>0</c:v>
                </c:pt>
                <c:pt idx="6">
                  <c:v>1</c:v>
                </c:pt>
                <c:pt idx="7">
                  <c:v>0</c:v>
                </c:pt>
                <c:pt idx="8">
                  <c:v>0</c:v>
                </c:pt>
                <c:pt idx="9">
                  <c:v>0</c:v>
                </c:pt>
                <c:pt idx="10">
                  <c:v>0</c:v>
                </c:pt>
                <c:pt idx="11">
                  <c:v>0</c:v>
                </c:pt>
              </c:numCache>
            </c:numRef>
          </c:val>
          <c:smooth val="0"/>
          <c:extLst>
            <c:ext xmlns:c16="http://schemas.microsoft.com/office/drawing/2014/chart" uri="{C3380CC4-5D6E-409C-BE32-E72D297353CC}">
              <c16:uniqueId val="{00000009-2954-4562-972F-6D1FD2CF13BB}"/>
            </c:ext>
          </c:extLst>
        </c:ser>
        <c:dLbls>
          <c:showLegendKey val="0"/>
          <c:showVal val="0"/>
          <c:showCatName val="0"/>
          <c:showSerName val="0"/>
          <c:showPercent val="0"/>
          <c:showBubbleSize val="0"/>
        </c:dLbls>
        <c:marker val="1"/>
        <c:smooth val="0"/>
        <c:axId val="2119840216"/>
        <c:axId val="2119843416"/>
      </c:lineChart>
      <c:catAx>
        <c:axId val="2119840216"/>
        <c:scaling>
          <c:orientation val="minMax"/>
        </c:scaling>
        <c:delete val="0"/>
        <c:axPos val="b"/>
        <c:numFmt formatCode="General" sourceLinked="1"/>
        <c:majorTickMark val="none"/>
        <c:minorTickMark val="none"/>
        <c:tickLblPos val="nextTo"/>
        <c:txPr>
          <a:bodyPr rot="0" vert="horz"/>
          <a:lstStyle/>
          <a:p>
            <a:pPr>
              <a:defRPr/>
            </a:pPr>
            <a:endParaRPr lang="es-PE"/>
          </a:p>
        </c:txPr>
        <c:crossAx val="2119843416"/>
        <c:crosses val="autoZero"/>
        <c:auto val="1"/>
        <c:lblAlgn val="ctr"/>
        <c:lblOffset val="100"/>
        <c:tickLblSkip val="1"/>
        <c:tickMarkSkip val="1"/>
        <c:noMultiLvlLbl val="0"/>
      </c:catAx>
      <c:valAx>
        <c:axId val="2119843416"/>
        <c:scaling>
          <c:orientation val="minMax"/>
        </c:scaling>
        <c:delete val="0"/>
        <c:axPos val="l"/>
        <c:majorGridlines/>
        <c:numFmt formatCode="#,##0" sourceLinked="0"/>
        <c:majorTickMark val="none"/>
        <c:minorTickMark val="none"/>
        <c:tickLblPos val="nextTo"/>
        <c:spPr>
          <a:ln w="9525">
            <a:noFill/>
          </a:ln>
        </c:spPr>
        <c:txPr>
          <a:bodyPr rot="0" vert="horz"/>
          <a:lstStyle/>
          <a:p>
            <a:pPr>
              <a:defRPr/>
            </a:pPr>
            <a:endParaRPr lang="es-PE"/>
          </a:p>
        </c:txPr>
        <c:crossAx val="2119840216"/>
        <c:crosses val="autoZero"/>
        <c:crossBetween val="between"/>
      </c:valAx>
      <c:spPr>
        <a:noFill/>
        <a:ln w="34925"/>
      </c:spPr>
    </c:plotArea>
    <c:legend>
      <c:legendPos val="b"/>
      <c:overlay val="0"/>
    </c:legend>
    <c:plotVisOnly val="1"/>
    <c:dispBlanksAs val="gap"/>
    <c:showDLblsOverMax val="0"/>
  </c:chart>
  <c:spPr>
    <a:noFill/>
    <a:ln w="25400">
      <a:solidFill>
        <a:srgbClr val="EA3F39"/>
      </a:solidFill>
    </a:ln>
    <a:effectLst>
      <a:innerShdw blurRad="63500" dist="50800" dir="18900000">
        <a:prstClr val="black">
          <a:alpha val="50000"/>
        </a:prstClr>
      </a:innerShdw>
    </a:effectLst>
    <a:scene3d>
      <a:camera prst="orthographicFront"/>
      <a:lightRig rig="threePt" dir="t"/>
    </a:scene3d>
    <a:sp3d>
      <a:bevelT/>
    </a:sp3d>
  </c:spPr>
  <c:txPr>
    <a:bodyPr/>
    <a:lstStyle/>
    <a:p>
      <a:pPr>
        <a:defRPr>
          <a:latin typeface="Arial" pitchFamily="34" charset="0"/>
          <a:cs typeface="Arial" pitchFamily="34" charset="0"/>
        </a:defRPr>
      </a:pPr>
      <a:endParaRPr lang="es-PE"/>
    </a:p>
  </c:txPr>
  <c:printSettings>
    <c:headerFooter alignWithMargins="0"/>
    <c:pageMargins b="1" l="0.75" r="0.75" t="1" header="0" footer="0"/>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176966413496322"/>
          <c:y val="0.31864406779660998"/>
          <c:w val="0.67134877500985801"/>
          <c:h val="0.322033898305085"/>
        </c:manualLayout>
      </c:layout>
      <c:pie3DChart>
        <c:varyColors val="1"/>
        <c:ser>
          <c:idx val="0"/>
          <c:order val="0"/>
          <c:dPt>
            <c:idx val="0"/>
            <c:bubble3D val="0"/>
            <c:explosion val="9"/>
            <c:spPr>
              <a:solidFill>
                <a:schemeClr val="accent2">
                  <a:lumMod val="20000"/>
                  <a:lumOff val="80000"/>
                </a:schemeClr>
              </a:solidFill>
            </c:spPr>
            <c:extLst>
              <c:ext xmlns:c16="http://schemas.microsoft.com/office/drawing/2014/chart" uri="{C3380CC4-5D6E-409C-BE32-E72D297353CC}">
                <c16:uniqueId val="{00000001-807E-4002-93AE-E96B6C144C67}"/>
              </c:ext>
            </c:extLst>
          </c:dPt>
          <c:dPt>
            <c:idx val="1"/>
            <c:bubble3D val="0"/>
            <c:extLst>
              <c:ext xmlns:c16="http://schemas.microsoft.com/office/drawing/2014/chart" uri="{C3380CC4-5D6E-409C-BE32-E72D297353CC}">
                <c16:uniqueId val="{00000003-807E-4002-93AE-E96B6C144C67}"/>
              </c:ext>
            </c:extLst>
          </c:dPt>
          <c:dPt>
            <c:idx val="2"/>
            <c:bubble3D val="0"/>
            <c:spPr>
              <a:solidFill>
                <a:srgbClr val="FC4A3E"/>
              </a:solidFill>
            </c:spPr>
            <c:extLst>
              <c:ext xmlns:c16="http://schemas.microsoft.com/office/drawing/2014/chart" uri="{C3380CC4-5D6E-409C-BE32-E72D297353CC}">
                <c16:uniqueId val="{00000005-807E-4002-93AE-E96B6C144C67}"/>
              </c:ext>
            </c:extLst>
          </c:dPt>
          <c:dPt>
            <c:idx val="3"/>
            <c:bubble3D val="0"/>
            <c:spPr>
              <a:solidFill>
                <a:srgbClr val="F05D5B"/>
              </a:solidFill>
            </c:spPr>
            <c:extLst>
              <c:ext xmlns:c16="http://schemas.microsoft.com/office/drawing/2014/chart" uri="{C3380CC4-5D6E-409C-BE32-E72D297353CC}">
                <c16:uniqueId val="{00000007-807E-4002-93AE-E96B6C144C67}"/>
              </c:ext>
            </c:extLst>
          </c:dPt>
          <c:dPt>
            <c:idx val="4"/>
            <c:bubble3D val="0"/>
            <c:spPr>
              <a:solidFill>
                <a:srgbClr val="FF0000"/>
              </a:solidFill>
            </c:spPr>
            <c:extLst>
              <c:ext xmlns:c16="http://schemas.microsoft.com/office/drawing/2014/chart" uri="{C3380CC4-5D6E-409C-BE32-E72D297353CC}">
                <c16:uniqueId val="{00000009-807E-4002-93AE-E96B6C144C67}"/>
              </c:ext>
            </c:extLst>
          </c:dPt>
          <c:dPt>
            <c:idx val="5"/>
            <c:bubble3D val="0"/>
            <c:spPr>
              <a:solidFill>
                <a:schemeClr val="accent2">
                  <a:lumMod val="40000"/>
                  <a:lumOff val="60000"/>
                </a:schemeClr>
              </a:solidFill>
            </c:spPr>
            <c:extLst>
              <c:ext xmlns:c16="http://schemas.microsoft.com/office/drawing/2014/chart" uri="{C3380CC4-5D6E-409C-BE32-E72D297353CC}">
                <c16:uniqueId val="{0000000B-807E-4002-93AE-E96B6C144C67}"/>
              </c:ext>
            </c:extLst>
          </c:dPt>
          <c:dPt>
            <c:idx val="6"/>
            <c:bubble3D val="0"/>
            <c:spPr>
              <a:solidFill>
                <a:srgbClr val="F05D5B"/>
              </a:solidFill>
            </c:spPr>
            <c:extLst>
              <c:ext xmlns:c16="http://schemas.microsoft.com/office/drawing/2014/chart" uri="{C3380CC4-5D6E-409C-BE32-E72D297353CC}">
                <c16:uniqueId val="{0000000D-807E-4002-93AE-E96B6C144C67}"/>
              </c:ext>
            </c:extLst>
          </c:dPt>
          <c:dPt>
            <c:idx val="7"/>
            <c:bubble3D val="0"/>
            <c:extLst>
              <c:ext xmlns:c16="http://schemas.microsoft.com/office/drawing/2014/chart" uri="{C3380CC4-5D6E-409C-BE32-E72D297353CC}">
                <c16:uniqueId val="{0000000F-807E-4002-93AE-E96B6C144C67}"/>
              </c:ext>
            </c:extLst>
          </c:dPt>
          <c:dPt>
            <c:idx val="8"/>
            <c:bubble3D val="0"/>
            <c:spPr>
              <a:solidFill>
                <a:srgbClr val="FC182F"/>
              </a:solidFill>
            </c:spPr>
            <c:extLst>
              <c:ext xmlns:c16="http://schemas.microsoft.com/office/drawing/2014/chart" uri="{C3380CC4-5D6E-409C-BE32-E72D297353CC}">
                <c16:uniqueId val="{00000011-807E-4002-93AE-E96B6C144C67}"/>
              </c:ext>
            </c:extLst>
          </c:dPt>
          <c:dPt>
            <c:idx val="9"/>
            <c:bubble3D val="0"/>
            <c:extLst>
              <c:ext xmlns:c16="http://schemas.microsoft.com/office/drawing/2014/chart" uri="{C3380CC4-5D6E-409C-BE32-E72D297353CC}">
                <c16:uniqueId val="{00000013-807E-4002-93AE-E96B6C144C67}"/>
              </c:ext>
            </c:extLst>
          </c:dPt>
          <c:dPt>
            <c:idx val="10"/>
            <c:bubble3D val="0"/>
            <c:extLst>
              <c:ext xmlns:c16="http://schemas.microsoft.com/office/drawing/2014/chart" uri="{C3380CC4-5D6E-409C-BE32-E72D297353CC}">
                <c16:uniqueId val="{00000015-807E-4002-93AE-E96B6C144C67}"/>
              </c:ext>
            </c:extLst>
          </c:dPt>
          <c:dLbls>
            <c:dLbl>
              <c:idx val="0"/>
              <c:layout>
                <c:manualLayout>
                  <c:x val="-5.7821622864487797E-2"/>
                  <c:y val="-0.15737946348439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07E-4002-93AE-E96B6C144C67}"/>
                </c:ext>
              </c:extLst>
            </c:dLbl>
            <c:dLbl>
              <c:idx val="1"/>
              <c:layout>
                <c:manualLayout>
                  <c:x val="3.2501680912644403E-2"/>
                  <c:y val="-0.1755381768140490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07E-4002-93AE-E96B6C144C67}"/>
                </c:ext>
              </c:extLst>
            </c:dLbl>
            <c:dLbl>
              <c:idx val="2"/>
              <c:layout>
                <c:manualLayout>
                  <c:x val="4.1493326780493701E-2"/>
                  <c:y val="-0.1180228558336119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07E-4002-93AE-E96B6C144C67}"/>
                </c:ext>
              </c:extLst>
            </c:dLbl>
            <c:dLbl>
              <c:idx val="3"/>
              <c:layout>
                <c:manualLayout>
                  <c:x val="-0.25672486889767399"/>
                  <c:y val="0.11853153014992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07E-4002-93AE-E96B6C144C67}"/>
                </c:ext>
              </c:extLst>
            </c:dLbl>
            <c:dLbl>
              <c:idx val="4"/>
              <c:layout>
                <c:manualLayout>
                  <c:x val="-7.2911071931247198E-2"/>
                  <c:y val="1.0219840830476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07E-4002-93AE-E96B6C144C67}"/>
                </c:ext>
              </c:extLst>
            </c:dLbl>
            <c:dLbl>
              <c:idx val="5"/>
              <c:layout>
                <c:manualLayout>
                  <c:x val="-8.7989297684940598E-2"/>
                  <c:y val="-9.862951989598620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807E-4002-93AE-E96B6C144C67}"/>
                </c:ext>
              </c:extLst>
            </c:dLbl>
            <c:dLbl>
              <c:idx val="6"/>
              <c:layout>
                <c:manualLayout>
                  <c:x val="-4.1597437776697103E-2"/>
                  <c:y val="-0.18413458897542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07E-4002-93AE-E96B6C144C67}"/>
                </c:ext>
              </c:extLst>
            </c:dLbl>
            <c:dLbl>
              <c:idx val="7"/>
              <c:layout>
                <c:manualLayout>
                  <c:x val="2.1361213618190898E-3"/>
                  <c:y val="-0.2002769834775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807E-4002-93AE-E96B6C144C67}"/>
                </c:ext>
              </c:extLst>
            </c:dLbl>
            <c:dLbl>
              <c:idx val="8"/>
              <c:layout>
                <c:manualLayout>
                  <c:x val="2.8076151360553501E-2"/>
                  <c:y val="-0.1988630689989860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807E-4002-93AE-E96B6C144C67}"/>
                </c:ext>
              </c:extLst>
            </c:dLbl>
            <c:dLbl>
              <c:idx val="9"/>
              <c:layout>
                <c:manualLayout>
                  <c:x val="0.120320044586088"/>
                  <c:y val="-0.19448573353348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807E-4002-93AE-E96B6C144C67}"/>
                </c:ext>
              </c:extLst>
            </c:dLbl>
            <c:numFmt formatCode="0.00%" sourceLinked="0"/>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'G-08'!$Q$9:$Q$17</c:f>
              <c:strCache>
                <c:ptCount val="9"/>
                <c:pt idx="0">
                  <c:v>AREQUIPA</c:v>
                </c:pt>
                <c:pt idx="1">
                  <c:v>JUNÍN</c:v>
                </c:pt>
                <c:pt idx="2">
                  <c:v>V</c:v>
                </c:pt>
                <c:pt idx="3">
                  <c:v>LIMA METROPOLITANA</c:v>
                </c:pt>
                <c:pt idx="4">
                  <c:v>LIMA   </c:v>
                </c:pt>
                <c:pt idx="5">
                  <c:v>PASCO</c:v>
                </c:pt>
                <c:pt idx="6">
                  <c:v>PIURA</c:v>
                </c:pt>
                <c:pt idx="7">
                  <c:v>TACNA </c:v>
                </c:pt>
                <c:pt idx="8">
                  <c:v>OTROS</c:v>
                </c:pt>
              </c:strCache>
            </c:strRef>
          </c:cat>
          <c:val>
            <c:numRef>
              <c:f>'G-08'!$R$9:$R$17</c:f>
              <c:numCache>
                <c:formatCode>General</c:formatCode>
                <c:ptCount val="9"/>
                <c:pt idx="0">
                  <c:v>6</c:v>
                </c:pt>
                <c:pt idx="1">
                  <c:v>7</c:v>
                </c:pt>
                <c:pt idx="2">
                  <c:v>12</c:v>
                </c:pt>
                <c:pt idx="3">
                  <c:v>183</c:v>
                </c:pt>
                <c:pt idx="4">
                  <c:v>8</c:v>
                </c:pt>
                <c:pt idx="5">
                  <c:v>12</c:v>
                </c:pt>
                <c:pt idx="6">
                  <c:v>21</c:v>
                </c:pt>
                <c:pt idx="7">
                  <c:v>7</c:v>
                </c:pt>
                <c:pt idx="8">
                  <c:v>42</c:v>
                </c:pt>
              </c:numCache>
            </c:numRef>
          </c:val>
          <c:extLst>
            <c:ext xmlns:c16="http://schemas.microsoft.com/office/drawing/2014/chart" uri="{C3380CC4-5D6E-409C-BE32-E72D297353CC}">
              <c16:uniqueId val="{00000017-807E-4002-93AE-E96B6C144C67}"/>
            </c:ext>
          </c:extLst>
        </c:ser>
        <c:dLbls>
          <c:showLegendKey val="0"/>
          <c:showVal val="0"/>
          <c:showCatName val="0"/>
          <c:showSerName val="0"/>
          <c:showPercent val="0"/>
          <c:showBubbleSize val="0"/>
          <c:showLeaderLines val="1"/>
        </c:dLbls>
      </c:pie3DChart>
    </c:plotArea>
    <c:plotVisOnly val="1"/>
    <c:dispBlanksAs val="zero"/>
    <c:showDLblsOverMax val="0"/>
  </c:chart>
  <c:spPr>
    <a:noFill/>
    <a:ln>
      <a:noFill/>
    </a:ln>
  </c:spPr>
  <c:printSettings>
    <c:headerFooter alignWithMargins="0"/>
    <c:pageMargins b="1" l="0.75" r="0.75" t="1" header="0" footer="0"/>
    <c:pageSetup paperSize="9"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3.2407431827069899E-2"/>
          <c:y val="2.6016301474056001E-2"/>
          <c:w val="0.92890798676628195"/>
          <c:h val="0.83902572253830399"/>
        </c:manualLayout>
      </c:layout>
      <c:lineChart>
        <c:grouping val="standard"/>
        <c:varyColors val="0"/>
        <c:ser>
          <c:idx val="1"/>
          <c:order val="0"/>
          <c:tx>
            <c:strRef>
              <c:f>'G-09'!$Q$9</c:f>
              <c:strCache>
                <c:ptCount val="1"/>
                <c:pt idx="0">
                  <c:v>PRESENTADOS</c:v>
                </c:pt>
              </c:strCache>
            </c:strRef>
          </c:tx>
          <c:spPr>
            <a:ln>
              <a:solidFill>
                <a:srgbClr val="FC3F4C"/>
              </a:solidFill>
            </a:ln>
          </c:spPr>
          <c:dLbls>
            <c:dLbl>
              <c:idx val="0"/>
              <c:layout>
                <c:manualLayout>
                  <c:x val="-6.8858910261658402E-3"/>
                  <c:y val="-3.41446430838181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1A9-4550-9F76-0921705576FA}"/>
                </c:ext>
              </c:extLst>
            </c:dLbl>
            <c:dLbl>
              <c:idx val="1"/>
              <c:layout>
                <c:manualLayout>
                  <c:x val="-1.95100245741366E-2"/>
                  <c:y val="-4.14613523160649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1A9-4550-9F76-0921705576FA}"/>
                </c:ext>
              </c:extLst>
            </c:dLbl>
            <c:dLbl>
              <c:idx val="2"/>
              <c:layout>
                <c:manualLayout>
                  <c:x val="-2.18053215828585E-2"/>
                  <c:y val="-4.14613523160649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1A9-4550-9F76-0921705576FA}"/>
                </c:ext>
              </c:extLst>
            </c:dLbl>
            <c:dLbl>
              <c:idx val="3"/>
              <c:layout>
                <c:manualLayout>
                  <c:x val="-2.18053215828585E-2"/>
                  <c:y val="-3.902244923864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1A9-4550-9F76-0921705576FA}"/>
                </c:ext>
              </c:extLst>
            </c:dLbl>
            <c:dLbl>
              <c:idx val="4"/>
              <c:layout>
                <c:manualLayout>
                  <c:x val="-2.41006185915804E-2"/>
                  <c:y val="-3.41446430838181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1A9-4550-9F76-0921705576FA}"/>
                </c:ext>
              </c:extLst>
            </c:dLbl>
            <c:dLbl>
              <c:idx val="5"/>
              <c:layout>
                <c:manualLayout>
                  <c:x val="-2.2952970087219499E-2"/>
                  <c:y val="-3.6583546161233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1A9-4550-9F76-0921705576FA}"/>
                </c:ext>
              </c:extLst>
            </c:dLbl>
            <c:dLbl>
              <c:idx val="6"/>
              <c:layout>
                <c:manualLayout>
                  <c:x val="-2.5248267095941499E-2"/>
                  <c:y val="-3.41446430838181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1A9-4550-9F76-0921705576FA}"/>
                </c:ext>
              </c:extLst>
            </c:dLbl>
            <c:dLbl>
              <c:idx val="7"/>
              <c:layout>
                <c:manualLayout>
                  <c:x val="-2.41006185915804E-2"/>
                  <c:y val="-3.17057400064025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1A9-4550-9F76-0921705576FA}"/>
                </c:ext>
              </c:extLst>
            </c:dLbl>
            <c:dLbl>
              <c:idx val="8"/>
              <c:layout>
                <c:manualLayout>
                  <c:x val="-2.2952970087219499E-2"/>
                  <c:y val="-3.17057400064025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1A9-4550-9F76-0921705576FA}"/>
                </c:ext>
              </c:extLst>
            </c:dLbl>
            <c:dLbl>
              <c:idx val="9"/>
              <c:layout>
                <c:manualLayout>
                  <c:x val="-2.41006185915804E-2"/>
                  <c:y val="-3.6583546161233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1A9-4550-9F76-0921705576FA}"/>
                </c:ext>
              </c:extLst>
            </c:dLbl>
            <c:dLbl>
              <c:idx val="10"/>
              <c:layout>
                <c:manualLayout>
                  <c:x val="-2.5248267095941399E-2"/>
                  <c:y val="-3.41446430838181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1A9-4550-9F76-0921705576FA}"/>
                </c:ext>
              </c:extLst>
            </c:dLbl>
            <c:dLbl>
              <c:idx val="11"/>
              <c:layout>
                <c:manualLayout>
                  <c:x val="-2.5248267095941499E-2"/>
                  <c:y val="-3.6583546161233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1A9-4550-9F76-0921705576FA}"/>
                </c:ext>
              </c:extLst>
            </c:dLbl>
            <c:dLbl>
              <c:idx val="12"/>
              <c:layout>
                <c:manualLayout>
                  <c:x val="-2.5248267095941399E-2"/>
                  <c:y val="-3.90224492386493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1A9-4550-9F76-0921705576FA}"/>
                </c:ext>
              </c:extLst>
            </c:dLbl>
            <c:dLbl>
              <c:idx val="13"/>
              <c:layout>
                <c:manualLayout>
                  <c:x val="-2.41006185915804E-2"/>
                  <c:y val="-3.6583546161233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1A9-4550-9F76-0921705576FA}"/>
                </c:ext>
              </c:extLst>
            </c:dLbl>
            <c:dLbl>
              <c:idx val="14"/>
              <c:layout>
                <c:manualLayout>
                  <c:x val="-2.5248267095941499E-2"/>
                  <c:y val="-3.90224492386493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1A9-4550-9F76-0921705576FA}"/>
                </c:ext>
              </c:extLst>
            </c:dLbl>
            <c:dLbl>
              <c:idx val="15"/>
              <c:layout>
                <c:manualLayout>
                  <c:x val="-2.29529700872197E-2"/>
                  <c:y val="-3.6583546161233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1A9-4550-9F76-0921705576FA}"/>
                </c:ext>
              </c:extLst>
            </c:dLbl>
            <c:dLbl>
              <c:idx val="16"/>
              <c:layout>
                <c:manualLayout>
                  <c:x val="-2.0657673078497502E-2"/>
                  <c:y val="-4.14613523160649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1A9-4550-9F76-0921705576FA}"/>
                </c:ext>
              </c:extLst>
            </c:dLbl>
            <c:dLbl>
              <c:idx val="17"/>
              <c:layout>
                <c:manualLayout>
                  <c:x val="-2.2952970087219499E-2"/>
                  <c:y val="-3.6583546161233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1A9-4550-9F76-0921705576FA}"/>
                </c:ext>
              </c:extLst>
            </c:dLbl>
            <c:dLbl>
              <c:idx val="18"/>
              <c:layout>
                <c:manualLayout>
                  <c:x val="-2.41006185915804E-2"/>
                  <c:y val="-3.41446430838181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1A9-4550-9F76-0921705576FA}"/>
                </c:ext>
              </c:extLst>
            </c:dLbl>
            <c:dLbl>
              <c:idx val="19"/>
              <c:layout>
                <c:manualLayout>
                  <c:x val="-1.95100245741366E-2"/>
                  <c:y val="-3.6583546161233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1A9-4550-9F76-0921705576FA}"/>
                </c:ext>
              </c:extLst>
            </c:dLbl>
            <c:dLbl>
              <c:idx val="20"/>
              <c:layout>
                <c:manualLayout>
                  <c:x val="-2.2952970087219499E-2"/>
                  <c:y val="-3.6583546161233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1A9-4550-9F76-0921705576FA}"/>
                </c:ext>
              </c:extLst>
            </c:dLbl>
            <c:dLbl>
              <c:idx val="21"/>
              <c:layout>
                <c:manualLayout>
                  <c:x val="-2.2952970087219499E-2"/>
                  <c:y val="-3.6583546161233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1A9-4550-9F76-0921705576FA}"/>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'G-09'!$P$10:$P$32</c:f>
              <c:numCache>
                <c:formatCode>General</c:formatCode>
                <c:ptCount val="23"/>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numCache>
            </c:numRef>
          </c:cat>
          <c:val>
            <c:numRef>
              <c:f>'G-09'!$Q$10:$Q$32</c:f>
              <c:numCache>
                <c:formatCode>General</c:formatCode>
                <c:ptCount val="23"/>
                <c:pt idx="0">
                  <c:v>846</c:v>
                </c:pt>
                <c:pt idx="1">
                  <c:v>728</c:v>
                </c:pt>
                <c:pt idx="2">
                  <c:v>652</c:v>
                </c:pt>
                <c:pt idx="3">
                  <c:v>576</c:v>
                </c:pt>
                <c:pt idx="4">
                  <c:v>533</c:v>
                </c:pt>
                <c:pt idx="5">
                  <c:v>524</c:v>
                </c:pt>
                <c:pt idx="6">
                  <c:v>535</c:v>
                </c:pt>
                <c:pt idx="7">
                  <c:v>494</c:v>
                </c:pt>
                <c:pt idx="8">
                  <c:v>528</c:v>
                </c:pt>
                <c:pt idx="9">
                  <c:v>541</c:v>
                </c:pt>
                <c:pt idx="10">
                  <c:v>641</c:v>
                </c:pt>
                <c:pt idx="11">
                  <c:v>610</c:v>
                </c:pt>
                <c:pt idx="12">
                  <c:v>639</c:v>
                </c:pt>
                <c:pt idx="13">
                  <c:v>641</c:v>
                </c:pt>
                <c:pt idx="14">
                  <c:v>722</c:v>
                </c:pt>
                <c:pt idx="15">
                  <c:v>804</c:v>
                </c:pt>
                <c:pt idx="16">
                  <c:v>722</c:v>
                </c:pt>
                <c:pt idx="17">
                  <c:v>657</c:v>
                </c:pt>
                <c:pt idx="18">
                  <c:v>658</c:v>
                </c:pt>
                <c:pt idx="19">
                  <c:v>548</c:v>
                </c:pt>
                <c:pt idx="20">
                  <c:v>527</c:v>
                </c:pt>
                <c:pt idx="21">
                  <c:v>539</c:v>
                </c:pt>
                <c:pt idx="22">
                  <c:v>527</c:v>
                </c:pt>
              </c:numCache>
            </c:numRef>
          </c:val>
          <c:smooth val="0"/>
          <c:extLst>
            <c:ext xmlns:c16="http://schemas.microsoft.com/office/drawing/2014/chart" uri="{C3380CC4-5D6E-409C-BE32-E72D297353CC}">
              <c16:uniqueId val="{00000000-79A7-43E5-81D2-71EEF3A5B53E}"/>
            </c:ext>
          </c:extLst>
        </c:ser>
        <c:ser>
          <c:idx val="0"/>
          <c:order val="1"/>
          <c:tx>
            <c:strRef>
              <c:f>'G-09'!$R$9</c:f>
              <c:strCache>
                <c:ptCount val="1"/>
                <c:pt idx="0">
                  <c:v>SOLUCIONADOS - REGISTRADOS  </c:v>
                </c:pt>
              </c:strCache>
            </c:strRef>
          </c:tx>
          <c:spPr>
            <a:ln>
              <a:solidFill>
                <a:srgbClr val="FD5A5F"/>
              </a:solidFill>
            </a:ln>
          </c:spPr>
          <c:dLbls>
            <c:dLbl>
              <c:idx val="0"/>
              <c:layout>
                <c:manualLayout>
                  <c:x val="-1.49194305566927E-2"/>
                  <c:y val="-2.92668369289869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81A9-4550-9F76-0921705576FA}"/>
                </c:ext>
              </c:extLst>
            </c:dLbl>
            <c:dLbl>
              <c:idx val="1"/>
              <c:layout>
                <c:manualLayout>
                  <c:x val="-2.0657673078497502E-2"/>
                  <c:y val="-2.92668369289869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1A9-4550-9F76-0921705576FA}"/>
                </c:ext>
              </c:extLst>
            </c:dLbl>
            <c:dLbl>
              <c:idx val="2"/>
              <c:layout>
                <c:manualLayout>
                  <c:x val="-2.2952970087219499E-2"/>
                  <c:y val="-3.41446430838181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1A9-4550-9F76-0921705576FA}"/>
                </c:ext>
              </c:extLst>
            </c:dLbl>
            <c:dLbl>
              <c:idx val="3"/>
              <c:layout>
                <c:manualLayout>
                  <c:x val="-2.2952970087219499E-2"/>
                  <c:y val="-3.41446430838181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1A9-4550-9F76-0921705576FA}"/>
                </c:ext>
              </c:extLst>
            </c:dLbl>
            <c:dLbl>
              <c:idx val="4"/>
              <c:layout>
                <c:manualLayout>
                  <c:x val="-2.5248267095941399E-2"/>
                  <c:y val="-3.41446430838181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1A9-4550-9F76-0921705576FA}"/>
                </c:ext>
              </c:extLst>
            </c:dLbl>
            <c:dLbl>
              <c:idx val="5"/>
              <c:layout>
                <c:manualLayout>
                  <c:x val="-2.2952970087219499E-2"/>
                  <c:y val="-3.17057400064025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1A9-4550-9F76-0921705576FA}"/>
                </c:ext>
              </c:extLst>
            </c:dLbl>
            <c:dLbl>
              <c:idx val="6"/>
              <c:layout>
                <c:manualLayout>
                  <c:x val="-2.18053215828585E-2"/>
                  <c:y val="-3.6583546161233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1A9-4550-9F76-0921705576FA}"/>
                </c:ext>
              </c:extLst>
            </c:dLbl>
            <c:dLbl>
              <c:idx val="7"/>
              <c:layout>
                <c:manualLayout>
                  <c:x val="-2.2952970087219499E-2"/>
                  <c:y val="-3.6583546161233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1A9-4550-9F76-0921705576FA}"/>
                </c:ext>
              </c:extLst>
            </c:dLbl>
            <c:dLbl>
              <c:idx val="8"/>
              <c:layout>
                <c:manualLayout>
                  <c:x val="-2.41006185915804E-2"/>
                  <c:y val="-3.41446430838181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1A9-4550-9F76-0921705576FA}"/>
                </c:ext>
              </c:extLst>
            </c:dLbl>
            <c:dLbl>
              <c:idx val="9"/>
              <c:layout>
                <c:manualLayout>
                  <c:x val="-2.2952970087219599E-2"/>
                  <c:y val="-3.41446430838181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1A9-4550-9F76-0921705576FA}"/>
                </c:ext>
              </c:extLst>
            </c:dLbl>
            <c:dLbl>
              <c:idx val="10"/>
              <c:layout>
                <c:manualLayout>
                  <c:x val="-2.2952970087219499E-2"/>
                  <c:y val="-3.17057400064025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1A9-4550-9F76-0921705576FA}"/>
                </c:ext>
              </c:extLst>
            </c:dLbl>
            <c:dLbl>
              <c:idx val="11"/>
              <c:layout>
                <c:manualLayout>
                  <c:x val="-2.1805321582858601E-2"/>
                  <c:y val="-3.41446430838181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1A9-4550-9F76-0921705576FA}"/>
                </c:ext>
              </c:extLst>
            </c:dLbl>
            <c:dLbl>
              <c:idx val="12"/>
              <c:layout>
                <c:manualLayout>
                  <c:x val="-2.2952970087219499E-2"/>
                  <c:y val="-3.17057400064025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1A9-4550-9F76-0921705576FA}"/>
                </c:ext>
              </c:extLst>
            </c:dLbl>
            <c:dLbl>
              <c:idx val="13"/>
              <c:layout>
                <c:manualLayout>
                  <c:x val="-2.5248267095941499E-2"/>
                  <c:y val="-2.92668369289869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1A9-4550-9F76-0921705576FA}"/>
                </c:ext>
              </c:extLst>
            </c:dLbl>
            <c:dLbl>
              <c:idx val="14"/>
              <c:layout>
                <c:manualLayout>
                  <c:x val="-2.1805321582858601E-2"/>
                  <c:y val="-2.68279338515713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1A9-4550-9F76-0921705576FA}"/>
                </c:ext>
              </c:extLst>
            </c:dLbl>
            <c:dLbl>
              <c:idx val="15"/>
              <c:layout>
                <c:manualLayout>
                  <c:x val="-1.8362376069775799E-2"/>
                  <c:y val="-3.41446430838183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1A9-4550-9F76-0921705576FA}"/>
                </c:ext>
              </c:extLst>
            </c:dLbl>
            <c:dLbl>
              <c:idx val="16"/>
              <c:layout>
                <c:manualLayout>
                  <c:x val="-2.5248267095941399E-2"/>
                  <c:y val="-2.926683692898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1A9-4550-9F76-0921705576FA}"/>
                </c:ext>
              </c:extLst>
            </c:dLbl>
            <c:dLbl>
              <c:idx val="17"/>
              <c:layout>
                <c:manualLayout>
                  <c:x val="-2.0657673078497502E-2"/>
                  <c:y val="-2.92668369289869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1A9-4550-9F76-0921705576FA}"/>
                </c:ext>
              </c:extLst>
            </c:dLbl>
            <c:dLbl>
              <c:idx val="18"/>
              <c:layout>
                <c:manualLayout>
                  <c:x val="-1.72147275654146E-2"/>
                  <c:y val="-3.6583546161233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1A9-4550-9F76-0921705576FA}"/>
                </c:ext>
              </c:extLst>
            </c:dLbl>
            <c:dLbl>
              <c:idx val="19"/>
              <c:layout>
                <c:manualLayout>
                  <c:x val="-2.0657673078497502E-2"/>
                  <c:y val="-3.17057400064025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1A9-4550-9F76-0921705576FA}"/>
                </c:ext>
              </c:extLst>
            </c:dLbl>
            <c:dLbl>
              <c:idx val="20"/>
              <c:layout>
                <c:manualLayout>
                  <c:x val="-2.2952970087219499E-2"/>
                  <c:y val="-3.41446430838183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1A9-4550-9F76-0921705576FA}"/>
                </c:ext>
              </c:extLst>
            </c:dLbl>
            <c:dLbl>
              <c:idx val="21"/>
              <c:layout>
                <c:manualLayout>
                  <c:x val="-2.1805321582858701E-2"/>
                  <c:y val="-3.17057400064027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1A9-4550-9F76-0921705576FA}"/>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'G-09'!$P$10:$P$32</c:f>
              <c:numCache>
                <c:formatCode>General</c:formatCode>
                <c:ptCount val="23"/>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numCache>
            </c:numRef>
          </c:cat>
          <c:val>
            <c:numRef>
              <c:f>'G-09'!$R$10:$R$32</c:f>
              <c:numCache>
                <c:formatCode>General</c:formatCode>
                <c:ptCount val="23"/>
                <c:pt idx="0">
                  <c:v>627</c:v>
                </c:pt>
                <c:pt idx="1">
                  <c:v>564</c:v>
                </c:pt>
                <c:pt idx="2">
                  <c:v>468</c:v>
                </c:pt>
                <c:pt idx="3">
                  <c:v>409</c:v>
                </c:pt>
                <c:pt idx="4">
                  <c:v>418</c:v>
                </c:pt>
                <c:pt idx="5">
                  <c:v>444</c:v>
                </c:pt>
                <c:pt idx="6">
                  <c:v>371</c:v>
                </c:pt>
                <c:pt idx="7">
                  <c:v>384</c:v>
                </c:pt>
                <c:pt idx="8">
                  <c:v>390</c:v>
                </c:pt>
                <c:pt idx="9">
                  <c:v>453</c:v>
                </c:pt>
                <c:pt idx="10">
                  <c:v>477</c:v>
                </c:pt>
                <c:pt idx="11">
                  <c:v>419</c:v>
                </c:pt>
                <c:pt idx="12">
                  <c:v>454</c:v>
                </c:pt>
                <c:pt idx="13">
                  <c:v>502</c:v>
                </c:pt>
                <c:pt idx="14">
                  <c:v>550</c:v>
                </c:pt>
                <c:pt idx="15">
                  <c:v>435</c:v>
                </c:pt>
                <c:pt idx="16">
                  <c:v>455</c:v>
                </c:pt>
                <c:pt idx="17">
                  <c:v>443</c:v>
                </c:pt>
                <c:pt idx="18">
                  <c:v>332</c:v>
                </c:pt>
                <c:pt idx="19">
                  <c:v>352</c:v>
                </c:pt>
                <c:pt idx="20">
                  <c:v>305</c:v>
                </c:pt>
                <c:pt idx="21">
                  <c:v>337</c:v>
                </c:pt>
                <c:pt idx="22">
                  <c:v>298</c:v>
                </c:pt>
              </c:numCache>
            </c:numRef>
          </c:val>
          <c:smooth val="0"/>
          <c:extLst>
            <c:ext xmlns:c16="http://schemas.microsoft.com/office/drawing/2014/chart" uri="{C3380CC4-5D6E-409C-BE32-E72D297353CC}">
              <c16:uniqueId val="{00000001-79A7-43E5-81D2-71EEF3A5B53E}"/>
            </c:ext>
          </c:extLst>
        </c:ser>
        <c:dLbls>
          <c:showLegendKey val="0"/>
          <c:showVal val="0"/>
          <c:showCatName val="0"/>
          <c:showSerName val="0"/>
          <c:showPercent val="0"/>
          <c:showBubbleSize val="0"/>
        </c:dLbls>
        <c:marker val="1"/>
        <c:smooth val="0"/>
        <c:axId val="2121496584"/>
        <c:axId val="2121499528"/>
      </c:lineChart>
      <c:catAx>
        <c:axId val="2121496584"/>
        <c:scaling>
          <c:orientation val="minMax"/>
        </c:scaling>
        <c:delete val="0"/>
        <c:axPos val="b"/>
        <c:numFmt formatCode="General" sourceLinked="1"/>
        <c:majorTickMark val="out"/>
        <c:minorTickMark val="none"/>
        <c:tickLblPos val="nextTo"/>
        <c:txPr>
          <a:bodyPr rot="0" vert="horz"/>
          <a:lstStyle/>
          <a:p>
            <a:pPr>
              <a:defRPr b="1"/>
            </a:pPr>
            <a:endParaRPr lang="es-PE"/>
          </a:p>
        </c:txPr>
        <c:crossAx val="2121499528"/>
        <c:crosses val="autoZero"/>
        <c:auto val="0"/>
        <c:lblAlgn val="ctr"/>
        <c:lblOffset val="100"/>
        <c:tickLblSkip val="1"/>
        <c:tickMarkSkip val="1"/>
        <c:noMultiLvlLbl val="0"/>
      </c:catAx>
      <c:valAx>
        <c:axId val="2121499528"/>
        <c:scaling>
          <c:orientation val="minMax"/>
        </c:scaling>
        <c:delete val="0"/>
        <c:axPos val="l"/>
        <c:numFmt formatCode="#,##0_);\(#,##0\)" sourceLinked="0"/>
        <c:majorTickMark val="out"/>
        <c:minorTickMark val="none"/>
        <c:tickLblPos val="nextTo"/>
        <c:txPr>
          <a:bodyPr rot="0" vert="horz"/>
          <a:lstStyle/>
          <a:p>
            <a:pPr>
              <a:defRPr b="1"/>
            </a:pPr>
            <a:endParaRPr lang="es-PE"/>
          </a:p>
        </c:txPr>
        <c:crossAx val="2121496584"/>
        <c:crosses val="autoZero"/>
        <c:crossBetween val="midCat"/>
      </c:valAx>
      <c:spPr>
        <a:noFill/>
      </c:spPr>
    </c:plotArea>
    <c:legend>
      <c:legendPos val="b"/>
      <c:layout>
        <c:manualLayout>
          <c:xMode val="edge"/>
          <c:yMode val="edge"/>
          <c:x val="0.32407430552662397"/>
          <c:y val="0.93658695260494995"/>
          <c:w val="0.35262379239632102"/>
          <c:h val="3.9024537517225899E-2"/>
        </c:manualLayout>
      </c:layout>
      <c:overlay val="0"/>
    </c:legend>
    <c:plotVisOnly val="1"/>
    <c:dispBlanksAs val="gap"/>
    <c:showDLblsOverMax val="0"/>
  </c:chart>
  <c:spPr>
    <a:noFill/>
    <a:ln w="25400">
      <a:solidFill>
        <a:srgbClr val="FC2113"/>
      </a:solidFill>
    </a:ln>
    <a:effectLst>
      <a:innerShdw blurRad="63500" dist="50800" dir="18900000">
        <a:prstClr val="black">
          <a:alpha val="50000"/>
        </a:prstClr>
      </a:innerShdw>
    </a:effectLst>
    <a:scene3d>
      <a:camera prst="orthographicFront"/>
      <a:lightRig rig="threePt" dir="t"/>
    </a:scene3d>
    <a:sp3d>
      <a:bevelT/>
    </a:sp3d>
  </c:spPr>
  <c:printSettings>
    <c:headerFooter alignWithMargins="0"/>
    <c:pageMargins b="1" l="0.75" r="0.75" t="1" header="0" footer="0"/>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6.7491735830318506E-2"/>
          <c:y val="5.9659640435758998E-2"/>
          <c:w val="0.90458033624175305"/>
          <c:h val="0.83896878512046602"/>
        </c:manualLayout>
      </c:layout>
      <c:lineChart>
        <c:grouping val="standard"/>
        <c:varyColors val="0"/>
        <c:ser>
          <c:idx val="0"/>
          <c:order val="0"/>
          <c:spPr>
            <a:ln>
              <a:solidFill>
                <a:srgbClr val="F05D5B"/>
              </a:solidFill>
            </a:ln>
          </c:spPr>
          <c:dLbls>
            <c:dLbl>
              <c:idx val="0"/>
              <c:layout>
                <c:manualLayout>
                  <c:x val="-2.07709936617122E-2"/>
                  <c:y val="-2.93334693108126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A6F-49A5-8519-FAF680627AB1}"/>
                </c:ext>
              </c:extLst>
            </c:dLbl>
            <c:dLbl>
              <c:idx val="1"/>
              <c:layout>
                <c:manualLayout>
                  <c:x val="-1.2981871038570099E-2"/>
                  <c:y val="-3.384631074324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A6F-49A5-8519-FAF680627AB1}"/>
                </c:ext>
              </c:extLst>
            </c:dLbl>
            <c:dLbl>
              <c:idx val="2"/>
              <c:layout>
                <c:manualLayout>
                  <c:x val="-8.6545806923800893E-3"/>
                  <c:y val="-3.61027314594618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A6F-49A5-8519-FAF680627AB1}"/>
                </c:ext>
              </c:extLst>
            </c:dLbl>
            <c:dLbl>
              <c:idx val="3"/>
              <c:layout>
                <c:manualLayout>
                  <c:x val="-8.6545806923800893E-3"/>
                  <c:y val="-3.384631074324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A6F-49A5-8519-FAF680627AB1}"/>
                </c:ext>
              </c:extLst>
            </c:dLbl>
            <c:dLbl>
              <c:idx val="4"/>
              <c:layout>
                <c:manualLayout>
                  <c:x val="-1.03854968308561E-2"/>
                  <c:y val="-3.384631074324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A6F-49A5-8519-FAF680627AB1}"/>
                </c:ext>
              </c:extLst>
            </c:dLbl>
            <c:dLbl>
              <c:idx val="5"/>
              <c:layout>
                <c:manualLayout>
                  <c:x val="-1.03854968308561E-2"/>
                  <c:y val="-3.384631074324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A6F-49A5-8519-FAF680627AB1}"/>
                </c:ext>
              </c:extLst>
            </c:dLbl>
            <c:dLbl>
              <c:idx val="6"/>
              <c:layout>
                <c:manualLayout>
                  <c:x val="-1.2116412969332101E-2"/>
                  <c:y val="-3.15898900270290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A6F-49A5-8519-FAF680627AB1}"/>
                </c:ext>
              </c:extLst>
            </c:dLbl>
            <c:dLbl>
              <c:idx val="7"/>
              <c:layout>
                <c:manualLayout>
                  <c:x val="-1.3847329107808099E-2"/>
                  <c:y val="-3.15898900270290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A6F-49A5-8519-FAF680627AB1}"/>
                </c:ext>
              </c:extLst>
            </c:dLbl>
            <c:dLbl>
              <c:idx val="8"/>
              <c:layout>
                <c:manualLayout>
                  <c:x val="-1.21164129693322E-2"/>
                  <c:y val="-3.384631074324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A6F-49A5-8519-FAF680627AB1}"/>
                </c:ext>
              </c:extLst>
            </c:dLbl>
            <c:dLbl>
              <c:idx val="9"/>
              <c:layout>
                <c:manualLayout>
                  <c:x val="-1.2116412969332101E-2"/>
                  <c:y val="-3.384631074324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A6F-49A5-8519-FAF680627AB1}"/>
                </c:ext>
              </c:extLst>
            </c:dLbl>
            <c:dLbl>
              <c:idx val="10"/>
              <c:layout>
                <c:manualLayout>
                  <c:x val="-1.38473291078082E-2"/>
                  <c:y val="-3.15898900270292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A6F-49A5-8519-FAF680627AB1}"/>
                </c:ext>
              </c:extLst>
            </c:dLbl>
            <c:dLbl>
              <c:idx val="11"/>
              <c:layout>
                <c:manualLayout>
                  <c:x val="-1.21164129693322E-2"/>
                  <c:y val="-3.15898900270292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A6F-49A5-8519-FAF680627AB1}"/>
                </c:ext>
              </c:extLst>
            </c:dLbl>
            <c:dLbl>
              <c:idx val="12"/>
              <c:layout>
                <c:manualLayout>
                  <c:x val="-1.21164129693322E-2"/>
                  <c:y val="-2.93334693108126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A6F-49A5-8519-FAF680627AB1}"/>
                </c:ext>
              </c:extLst>
            </c:dLbl>
            <c:dLbl>
              <c:idx val="13"/>
              <c:layout>
                <c:manualLayout>
                  <c:x val="-1.29818710385703E-2"/>
                  <c:y val="-2.70770485945963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A6F-49A5-8519-FAF680627AB1}"/>
                </c:ext>
              </c:extLst>
            </c:dLbl>
            <c:dLbl>
              <c:idx val="14"/>
              <c:layout>
                <c:manualLayout>
                  <c:x val="-1.21164129693322E-2"/>
                  <c:y val="-2.70770485945963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A6F-49A5-8519-FAF680627AB1}"/>
                </c:ext>
              </c:extLst>
            </c:dLbl>
            <c:dLbl>
              <c:idx val="15"/>
              <c:layout>
                <c:manualLayout>
                  <c:x val="-1.2981871038570099E-2"/>
                  <c:y val="-3.384631074324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A6F-49A5-8519-FAF680627AB1}"/>
                </c:ext>
              </c:extLst>
            </c:dLbl>
            <c:dLbl>
              <c:idx val="16"/>
              <c:layout>
                <c:manualLayout>
                  <c:x val="-1.2116412969332101E-2"/>
                  <c:y val="-2.70770485945963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A6F-49A5-8519-FAF680627AB1}"/>
                </c:ext>
              </c:extLst>
            </c:dLbl>
            <c:dLbl>
              <c:idx val="17"/>
              <c:layout>
                <c:manualLayout>
                  <c:x val="-1.5578245246284201E-2"/>
                  <c:y val="-3.15898900270292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A6F-49A5-8519-FAF680627AB1}"/>
                </c:ext>
              </c:extLst>
            </c:dLbl>
            <c:dLbl>
              <c:idx val="18"/>
              <c:layout>
                <c:manualLayout>
                  <c:x val="-1.90400775232362E-2"/>
                  <c:y val="-3.15898900270292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A6F-49A5-8519-FAF680627AB1}"/>
                </c:ext>
              </c:extLst>
            </c:dLbl>
            <c:dLbl>
              <c:idx val="19"/>
              <c:layout>
                <c:manualLayout>
                  <c:x val="-1.6443703315522199E-2"/>
                  <c:y val="-3.384631074324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A6F-49A5-8519-FAF680627AB1}"/>
                </c:ext>
              </c:extLst>
            </c:dLbl>
            <c:dLbl>
              <c:idx val="20"/>
              <c:layout>
                <c:manualLayout>
                  <c:x val="-1.5578245246284299E-2"/>
                  <c:y val="-3.61027314594618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A6F-49A5-8519-FAF680627AB1}"/>
                </c:ext>
              </c:extLst>
            </c:dLbl>
            <c:dLbl>
              <c:idx val="21"/>
              <c:layout>
                <c:manualLayout>
                  <c:x val="-1.3847329107808099E-2"/>
                  <c:y val="-3.83591521756782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A6F-49A5-8519-FAF680627AB1}"/>
                </c:ext>
              </c:extLst>
            </c:dLbl>
            <c:dLbl>
              <c:idx val="22"/>
              <c:layout>
                <c:manualLayout>
                  <c:x val="-1.0385496830856201E-2"/>
                  <c:y val="-4.06155728918946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8A6F-49A5-8519-FAF680627AB1}"/>
                </c:ext>
              </c:extLst>
            </c:dLbl>
            <c:dLbl>
              <c:idx val="23"/>
              <c:layout>
                <c:manualLayout>
                  <c:x val="-1.2981871038570099E-2"/>
                  <c:y val="-3.15898900270290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A6F-49A5-8519-FAF680627AB1}"/>
                </c:ext>
              </c:extLst>
            </c:dLbl>
            <c:dLbl>
              <c:idx val="24"/>
              <c:layout>
                <c:manualLayout>
                  <c:x val="-8.6545806923799592E-3"/>
                  <c:y val="-3.15898900270292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A6F-49A5-8519-FAF680627AB1}"/>
                </c:ext>
              </c:extLst>
            </c:dLbl>
            <c:dLbl>
              <c:idx val="25"/>
              <c:layout>
                <c:manualLayout>
                  <c:x val="-1.1250954900094199E-2"/>
                  <c:y val="-3.3846310743245601E-2"/>
                </c:manualLayout>
              </c:layout>
              <c:showLegendKey val="0"/>
              <c:showVal val="1"/>
              <c:showCatName val="0"/>
              <c:showSerName val="0"/>
              <c:showPercent val="0"/>
              <c:showBubbleSize val="0"/>
              <c:extLst>
                <c:ext xmlns:c15="http://schemas.microsoft.com/office/drawing/2012/chart" uri="{CE6537A1-D6FC-4f65-9D91-7224C49458BB}">
                  <c15:layout>
                    <c:manualLayout>
                      <c:w val="8.7151627572267451E-3"/>
                      <c:h val="3.4308965825531064E-2"/>
                    </c:manualLayout>
                  </c15:layout>
                </c:ext>
                <c:ext xmlns:c16="http://schemas.microsoft.com/office/drawing/2014/chart" uri="{C3380CC4-5D6E-409C-BE32-E72D297353CC}">
                  <c16:uniqueId val="{00000019-8A6F-49A5-8519-FAF680627AB1}"/>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'C-29'!$BH$6:$BH$32</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 *</c:v>
                </c:pt>
                <c:pt idx="19">
                  <c:v>2012 *</c:v>
                </c:pt>
                <c:pt idx="20">
                  <c:v>2013 *</c:v>
                </c:pt>
                <c:pt idx="21">
                  <c:v>2014 *</c:v>
                </c:pt>
                <c:pt idx="22">
                  <c:v>2015 *</c:v>
                </c:pt>
                <c:pt idx="23">
                  <c:v>2016 *</c:v>
                </c:pt>
                <c:pt idx="24">
                  <c:v>2017 *</c:v>
                </c:pt>
                <c:pt idx="25">
                  <c:v>2018 *</c:v>
                </c:pt>
                <c:pt idx="26">
                  <c:v>2019 *</c:v>
                </c:pt>
              </c:strCache>
            </c:strRef>
          </c:cat>
          <c:val>
            <c:numRef>
              <c:f>'C-29'!$BI$6:$BI$32</c:f>
              <c:numCache>
                <c:formatCode>General</c:formatCode>
                <c:ptCount val="27"/>
                <c:pt idx="0">
                  <c:v>35</c:v>
                </c:pt>
                <c:pt idx="1">
                  <c:v>46</c:v>
                </c:pt>
                <c:pt idx="2">
                  <c:v>31</c:v>
                </c:pt>
                <c:pt idx="3">
                  <c:v>17</c:v>
                </c:pt>
                <c:pt idx="4">
                  <c:v>10</c:v>
                </c:pt>
                <c:pt idx="5">
                  <c:v>3</c:v>
                </c:pt>
                <c:pt idx="6">
                  <c:v>2</c:v>
                </c:pt>
                <c:pt idx="7">
                  <c:v>2</c:v>
                </c:pt>
                <c:pt idx="8">
                  <c:v>4</c:v>
                </c:pt>
                <c:pt idx="9">
                  <c:v>3</c:v>
                </c:pt>
                <c:pt idx="10">
                  <c:v>1</c:v>
                </c:pt>
                <c:pt idx="11">
                  <c:v>4</c:v>
                </c:pt>
                <c:pt idx="12">
                  <c:v>3</c:v>
                </c:pt>
                <c:pt idx="13">
                  <c:v>3</c:v>
                </c:pt>
                <c:pt idx="14">
                  <c:v>7</c:v>
                </c:pt>
                <c:pt idx="15">
                  <c:v>4</c:v>
                </c:pt>
                <c:pt idx="16">
                  <c:v>3</c:v>
                </c:pt>
                <c:pt idx="17">
                  <c:v>4</c:v>
                </c:pt>
                <c:pt idx="18">
                  <c:v>14</c:v>
                </c:pt>
                <c:pt idx="19">
                  <c:v>23</c:v>
                </c:pt>
                <c:pt idx="20">
                  <c:v>26</c:v>
                </c:pt>
                <c:pt idx="21">
                  <c:v>20</c:v>
                </c:pt>
                <c:pt idx="22">
                  <c:v>8</c:v>
                </c:pt>
                <c:pt idx="23">
                  <c:v>13</c:v>
                </c:pt>
                <c:pt idx="24">
                  <c:v>5</c:v>
                </c:pt>
                <c:pt idx="25">
                  <c:v>7</c:v>
                </c:pt>
                <c:pt idx="26">
                  <c:v>4</c:v>
                </c:pt>
              </c:numCache>
            </c:numRef>
          </c:val>
          <c:smooth val="0"/>
          <c:extLst>
            <c:ext xmlns:c16="http://schemas.microsoft.com/office/drawing/2014/chart" uri="{C3380CC4-5D6E-409C-BE32-E72D297353CC}">
              <c16:uniqueId val="{00000000-9729-4840-82B8-618BED09FB31}"/>
            </c:ext>
          </c:extLst>
        </c:ser>
        <c:dLbls>
          <c:showLegendKey val="0"/>
          <c:showVal val="0"/>
          <c:showCatName val="0"/>
          <c:showSerName val="0"/>
          <c:showPercent val="0"/>
          <c:showBubbleSize val="0"/>
        </c:dLbls>
        <c:marker val="1"/>
        <c:smooth val="0"/>
        <c:axId val="2121581448"/>
        <c:axId val="2121584392"/>
      </c:lineChart>
      <c:catAx>
        <c:axId val="2121581448"/>
        <c:scaling>
          <c:orientation val="minMax"/>
        </c:scaling>
        <c:delete val="0"/>
        <c:axPos val="b"/>
        <c:numFmt formatCode="General" sourceLinked="1"/>
        <c:majorTickMark val="none"/>
        <c:minorTickMark val="none"/>
        <c:tickLblPos val="nextTo"/>
        <c:txPr>
          <a:bodyPr/>
          <a:lstStyle/>
          <a:p>
            <a:pPr>
              <a:defRPr b="1"/>
            </a:pPr>
            <a:endParaRPr lang="es-PE"/>
          </a:p>
        </c:txPr>
        <c:crossAx val="2121584392"/>
        <c:crosses val="autoZero"/>
        <c:auto val="1"/>
        <c:lblAlgn val="ctr"/>
        <c:lblOffset val="100"/>
        <c:noMultiLvlLbl val="0"/>
      </c:catAx>
      <c:valAx>
        <c:axId val="2121584392"/>
        <c:scaling>
          <c:orientation val="minMax"/>
        </c:scaling>
        <c:delete val="0"/>
        <c:axPos val="l"/>
        <c:numFmt formatCode="General" sourceLinked="1"/>
        <c:majorTickMark val="none"/>
        <c:minorTickMark val="none"/>
        <c:tickLblPos val="nextTo"/>
        <c:txPr>
          <a:bodyPr/>
          <a:lstStyle/>
          <a:p>
            <a:pPr>
              <a:defRPr b="1"/>
            </a:pPr>
            <a:endParaRPr lang="es-PE"/>
          </a:p>
        </c:txPr>
        <c:crossAx val="2121581448"/>
        <c:crosses val="autoZero"/>
        <c:crossBetween val="between"/>
      </c:valAx>
      <c:spPr>
        <a:noFill/>
      </c:spPr>
    </c:plotArea>
    <c:plotVisOnly val="1"/>
    <c:dispBlanksAs val="gap"/>
    <c:showDLblsOverMax val="0"/>
  </c:chart>
  <c:spPr>
    <a:noFill/>
    <a:ln w="25400">
      <a:solidFill>
        <a:srgbClr val="EA3F39"/>
      </a:solidFill>
    </a:ln>
    <a:effectLst>
      <a:innerShdw blurRad="63500" dist="50800" dir="18900000">
        <a:prstClr val="black">
          <a:alpha val="50000"/>
        </a:prstClr>
      </a:innerShdw>
    </a:effectLst>
    <a:scene3d>
      <a:camera prst="orthographicFront"/>
      <a:lightRig rig="threePt" dir="t"/>
    </a:scene3d>
    <a:sp3d>
      <a:bevelT/>
    </a:sp3d>
  </c:spPr>
  <c:printSettings>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5.6981848716022701E-2"/>
          <c:y val="4.8728816145716003E-2"/>
          <c:w val="0.92458406359166201"/>
          <c:h val="0.84301259671918405"/>
        </c:manualLayout>
      </c:layout>
      <c:lineChart>
        <c:grouping val="standard"/>
        <c:varyColors val="0"/>
        <c:ser>
          <c:idx val="0"/>
          <c:order val="0"/>
          <c:spPr>
            <a:ln>
              <a:solidFill>
                <a:srgbClr val="FC3F4C"/>
              </a:solidFill>
            </a:ln>
          </c:spPr>
          <c:dLbls>
            <c:dLbl>
              <c:idx val="0"/>
              <c:layout>
                <c:manualLayout>
                  <c:x val="-1.38307773534738E-2"/>
                  <c:y val="-3.8671791440288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B98-413B-8AD6-CE19DC8E83E4}"/>
                </c:ext>
              </c:extLst>
            </c:dLbl>
            <c:dLbl>
              <c:idx val="1"/>
              <c:layout>
                <c:manualLayout>
                  <c:x val="-1.18549520172632E-2"/>
                  <c:y val="-4.18944407269788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B98-413B-8AD6-CE19DC8E83E4}"/>
                </c:ext>
              </c:extLst>
            </c:dLbl>
            <c:dLbl>
              <c:idx val="2"/>
              <c:layout>
                <c:manualLayout>
                  <c:x val="-8.5619097902456601E-3"/>
                  <c:y val="-4.83397393003602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B98-413B-8AD6-CE19DC8E83E4}"/>
                </c:ext>
              </c:extLst>
            </c:dLbl>
            <c:dLbl>
              <c:idx val="3"/>
              <c:layout>
                <c:manualLayout>
                  <c:x val="-1.0537735126456199E-2"/>
                  <c:y val="-5.15623885870509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B98-413B-8AD6-CE19DC8E83E4}"/>
                </c:ext>
              </c:extLst>
            </c:dLbl>
            <c:dLbl>
              <c:idx val="4"/>
              <c:layout>
                <c:manualLayout>
                  <c:x val="-9.2205182356491708E-3"/>
                  <c:y val="-4.83397393003602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B98-413B-8AD6-CE19DC8E83E4}"/>
                </c:ext>
              </c:extLst>
            </c:dLbl>
            <c:dLbl>
              <c:idx val="5"/>
              <c:layout>
                <c:manualLayout>
                  <c:x val="-9.2205182356491708E-3"/>
                  <c:y val="-4.51170900136697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B98-413B-8AD6-CE19DC8E83E4}"/>
                </c:ext>
              </c:extLst>
            </c:dLbl>
            <c:dLbl>
              <c:idx val="6"/>
              <c:layout>
                <c:manualLayout>
                  <c:x val="-1.0537735126456199E-2"/>
                  <c:y val="-3.8671791440288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B98-413B-8AD6-CE19DC8E83E4}"/>
                </c:ext>
              </c:extLst>
            </c:dLbl>
            <c:dLbl>
              <c:idx val="7"/>
              <c:layout>
                <c:manualLayout>
                  <c:x val="-1.0537735126456199E-2"/>
                  <c:y val="-4.18944407269788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B98-413B-8AD6-CE19DC8E83E4}"/>
                </c:ext>
              </c:extLst>
            </c:dLbl>
            <c:dLbl>
              <c:idx val="8"/>
              <c:layout>
                <c:manualLayout>
                  <c:x val="-9.2205182356492194E-3"/>
                  <c:y val="-4.18944407269788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B98-413B-8AD6-CE19DC8E83E4}"/>
                </c:ext>
              </c:extLst>
            </c:dLbl>
            <c:dLbl>
              <c:idx val="9"/>
              <c:layout>
                <c:manualLayout>
                  <c:x val="-8.5619097902456601E-3"/>
                  <c:y val="-3.867179144028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B98-413B-8AD6-CE19DC8E83E4}"/>
                </c:ext>
              </c:extLst>
            </c:dLbl>
            <c:dLbl>
              <c:idx val="10"/>
              <c:layout>
                <c:manualLayout>
                  <c:x val="-9.8791266810527301E-3"/>
                  <c:y val="-4.5117090013669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B98-413B-8AD6-CE19DC8E83E4}"/>
                </c:ext>
              </c:extLst>
            </c:dLbl>
            <c:dLbl>
              <c:idx val="11"/>
              <c:layout>
                <c:manualLayout>
                  <c:x val="-9.2205182356491708E-3"/>
                  <c:y val="-4.83397393003602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B98-413B-8AD6-CE19DC8E83E4}"/>
                </c:ext>
              </c:extLst>
            </c:dLbl>
            <c:dLbl>
              <c:idx val="12"/>
              <c:layout>
                <c:manualLayout>
                  <c:x val="-9.8791266810527804E-3"/>
                  <c:y val="-4.18944407269788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B98-413B-8AD6-CE19DC8E83E4}"/>
                </c:ext>
              </c:extLst>
            </c:dLbl>
            <c:dLbl>
              <c:idx val="13"/>
              <c:layout>
                <c:manualLayout>
                  <c:x val="-9.2205182356491708E-3"/>
                  <c:y val="-4.51170900136697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B98-413B-8AD6-CE19DC8E83E4}"/>
                </c:ext>
              </c:extLst>
            </c:dLbl>
            <c:dLbl>
              <c:idx val="14"/>
              <c:layout>
                <c:manualLayout>
                  <c:x val="-1.11963435718598E-2"/>
                  <c:y val="-4.5117090013669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B98-413B-8AD6-CE19DC8E83E4}"/>
                </c:ext>
              </c:extLst>
            </c:dLbl>
            <c:dLbl>
              <c:idx val="15"/>
              <c:layout>
                <c:manualLayout>
                  <c:x val="-9.2205182356492697E-3"/>
                  <c:y val="-4.51170900136697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B98-413B-8AD6-CE19DC8E83E4}"/>
                </c:ext>
              </c:extLst>
            </c:dLbl>
            <c:dLbl>
              <c:idx val="16"/>
              <c:layout>
                <c:manualLayout>
                  <c:x val="-9.2205182356491708E-3"/>
                  <c:y val="-3.8671791440288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B98-413B-8AD6-CE19DC8E83E4}"/>
                </c:ext>
              </c:extLst>
            </c:dLbl>
            <c:dLbl>
              <c:idx val="17"/>
              <c:layout>
                <c:manualLayout>
                  <c:x val="-1.1196343571859699E-2"/>
                  <c:y val="-3.867179144028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B98-413B-8AD6-CE19DC8E83E4}"/>
                </c:ext>
              </c:extLst>
            </c:dLbl>
            <c:dLbl>
              <c:idx val="18"/>
              <c:layout>
                <c:manualLayout>
                  <c:x val="-1.25135604626667E-2"/>
                  <c:y val="-4.18944407269788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B98-413B-8AD6-CE19DC8E83E4}"/>
                </c:ext>
              </c:extLst>
            </c:dLbl>
            <c:dLbl>
              <c:idx val="19"/>
              <c:layout>
                <c:manualLayout>
                  <c:x val="-1.2513560462666801E-2"/>
                  <c:y val="-3.867179144028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B98-413B-8AD6-CE19DC8E83E4}"/>
                </c:ext>
              </c:extLst>
            </c:dLbl>
            <c:dLbl>
              <c:idx val="20"/>
              <c:layout>
                <c:manualLayout>
                  <c:x val="-1.1196343571859699E-2"/>
                  <c:y val="-3.8671791440288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B98-413B-8AD6-CE19DC8E83E4}"/>
                </c:ext>
              </c:extLst>
            </c:dLbl>
            <c:dLbl>
              <c:idx val="21"/>
              <c:layout>
                <c:manualLayout>
                  <c:x val="-1.1196343571859699E-2"/>
                  <c:y val="-4.83397393003602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B98-413B-8AD6-CE19DC8E83E4}"/>
                </c:ext>
              </c:extLst>
            </c:dLbl>
            <c:dLbl>
              <c:idx val="22"/>
              <c:layout>
                <c:manualLayout>
                  <c:x val="-9.8791266810527804E-3"/>
                  <c:y val="-4.18944407269788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BB98-413B-8AD6-CE19DC8E83E4}"/>
                </c:ext>
              </c:extLst>
            </c:dLbl>
            <c:dLbl>
              <c:idx val="23"/>
              <c:layout>
                <c:manualLayout>
                  <c:x val="-1.18549520172632E-2"/>
                  <c:y val="-4.18944407269788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B98-413B-8AD6-CE19DC8E83E4}"/>
                </c:ext>
              </c:extLst>
            </c:dLbl>
            <c:dLbl>
              <c:idx val="24"/>
              <c:layout>
                <c:manualLayout>
                  <c:x val="-9.8791266810528706E-3"/>
                  <c:y val="-4.51170900136697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B98-413B-8AD6-CE19DC8E83E4}"/>
                </c:ext>
              </c:extLst>
            </c:dLbl>
            <c:dLbl>
              <c:idx val="25"/>
              <c:layout>
                <c:manualLayout>
                  <c:x val="-9.2205182356493599E-3"/>
                  <c:y val="-4.51170900136697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B98-413B-8AD6-CE19DC8E83E4}"/>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'C-30'!$BJ$8:$BJ$34</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'C-30'!$BK$8:$BK$34</c:f>
              <c:numCache>
                <c:formatCode>General</c:formatCode>
                <c:ptCount val="27"/>
                <c:pt idx="0">
                  <c:v>67</c:v>
                </c:pt>
                <c:pt idx="1">
                  <c:v>85</c:v>
                </c:pt>
                <c:pt idx="2">
                  <c:v>48</c:v>
                </c:pt>
                <c:pt idx="3">
                  <c:v>28</c:v>
                </c:pt>
                <c:pt idx="4">
                  <c:v>12</c:v>
                </c:pt>
                <c:pt idx="5">
                  <c:v>7</c:v>
                </c:pt>
                <c:pt idx="6">
                  <c:v>4</c:v>
                </c:pt>
                <c:pt idx="7">
                  <c:v>4</c:v>
                </c:pt>
                <c:pt idx="8">
                  <c:v>8</c:v>
                </c:pt>
                <c:pt idx="9">
                  <c:v>7</c:v>
                </c:pt>
                <c:pt idx="10">
                  <c:v>6</c:v>
                </c:pt>
                <c:pt idx="11">
                  <c:v>6</c:v>
                </c:pt>
                <c:pt idx="12">
                  <c:v>5</c:v>
                </c:pt>
                <c:pt idx="13">
                  <c:v>7</c:v>
                </c:pt>
                <c:pt idx="14">
                  <c:v>14</c:v>
                </c:pt>
                <c:pt idx="15">
                  <c:v>5</c:v>
                </c:pt>
                <c:pt idx="16">
                  <c:v>5</c:v>
                </c:pt>
                <c:pt idx="17">
                  <c:v>10</c:v>
                </c:pt>
                <c:pt idx="18">
                  <c:v>15</c:v>
                </c:pt>
                <c:pt idx="19">
                  <c:v>30</c:v>
                </c:pt>
                <c:pt idx="20">
                  <c:v>32</c:v>
                </c:pt>
                <c:pt idx="21">
                  <c:v>27</c:v>
                </c:pt>
                <c:pt idx="22">
                  <c:v>10</c:v>
                </c:pt>
                <c:pt idx="23">
                  <c:v>15</c:v>
                </c:pt>
                <c:pt idx="24">
                  <c:v>7</c:v>
                </c:pt>
                <c:pt idx="25">
                  <c:v>7</c:v>
                </c:pt>
                <c:pt idx="26">
                  <c:v>4</c:v>
                </c:pt>
              </c:numCache>
            </c:numRef>
          </c:val>
          <c:smooth val="0"/>
          <c:extLst>
            <c:ext xmlns:c16="http://schemas.microsoft.com/office/drawing/2014/chart" uri="{C3380CC4-5D6E-409C-BE32-E72D297353CC}">
              <c16:uniqueId val="{00000000-0E9E-45F1-8FCF-F0306F1EAA1F}"/>
            </c:ext>
          </c:extLst>
        </c:ser>
        <c:dLbls>
          <c:showLegendKey val="0"/>
          <c:showVal val="0"/>
          <c:showCatName val="0"/>
          <c:showSerName val="0"/>
          <c:showPercent val="0"/>
          <c:showBubbleSize val="0"/>
        </c:dLbls>
        <c:marker val="1"/>
        <c:smooth val="0"/>
        <c:axId val="2121651912"/>
        <c:axId val="2121654856"/>
      </c:lineChart>
      <c:catAx>
        <c:axId val="2121651912"/>
        <c:scaling>
          <c:orientation val="minMax"/>
        </c:scaling>
        <c:delete val="0"/>
        <c:axPos val="b"/>
        <c:numFmt formatCode="General" sourceLinked="1"/>
        <c:majorTickMark val="out"/>
        <c:minorTickMark val="none"/>
        <c:tickLblPos val="nextTo"/>
        <c:txPr>
          <a:bodyPr/>
          <a:lstStyle/>
          <a:p>
            <a:pPr>
              <a:defRPr sz="1100" b="1"/>
            </a:pPr>
            <a:endParaRPr lang="es-PE"/>
          </a:p>
        </c:txPr>
        <c:crossAx val="2121654856"/>
        <c:crosses val="autoZero"/>
        <c:auto val="1"/>
        <c:lblAlgn val="ctr"/>
        <c:lblOffset val="100"/>
        <c:noMultiLvlLbl val="0"/>
      </c:catAx>
      <c:valAx>
        <c:axId val="2121654856"/>
        <c:scaling>
          <c:orientation val="minMax"/>
        </c:scaling>
        <c:delete val="0"/>
        <c:axPos val="l"/>
        <c:numFmt formatCode="General" sourceLinked="1"/>
        <c:majorTickMark val="out"/>
        <c:minorTickMark val="none"/>
        <c:tickLblPos val="nextTo"/>
        <c:txPr>
          <a:bodyPr/>
          <a:lstStyle/>
          <a:p>
            <a:pPr>
              <a:defRPr b="1"/>
            </a:pPr>
            <a:endParaRPr lang="es-PE"/>
          </a:p>
        </c:txPr>
        <c:crossAx val="2121651912"/>
        <c:crosses val="autoZero"/>
        <c:crossBetween val="between"/>
      </c:valAx>
      <c:spPr>
        <a:noFill/>
      </c:spPr>
    </c:plotArea>
    <c:plotVisOnly val="1"/>
    <c:dispBlanksAs val="gap"/>
    <c:showDLblsOverMax val="0"/>
  </c:chart>
  <c:spPr>
    <a:noFill/>
    <a:ln w="25400">
      <a:solidFill>
        <a:srgbClr val="FC3F4C"/>
      </a:solidFill>
    </a:ln>
    <a:effectLst>
      <a:innerShdw blurRad="63500" dist="50800" dir="18900000">
        <a:prstClr val="black">
          <a:alpha val="50000"/>
        </a:prstClr>
      </a:innerShdw>
    </a:effectLst>
    <a:scene3d>
      <a:camera prst="orthographicFront"/>
      <a:lightRig rig="threePt" dir="t"/>
    </a:scene3d>
    <a:sp3d>
      <a:bevelT/>
    </a:sp3d>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6"/>
      <c:hPercent val="5"/>
      <c:rotY val="3"/>
      <c:depthPercent val="200"/>
      <c:rAngAx val="1"/>
    </c:view3D>
    <c:floor>
      <c:thickness val="0"/>
      <c:spPr>
        <a:blipFill dpi="0" rotWithShape="0">
          <a:blip xmlns:r="http://schemas.openxmlformats.org/officeDocument/2006/relationships" r:embed="rId1"/>
          <a:srcRect/>
          <a:tile tx="0" ty="0" sx="100000" sy="100000" flip="none" algn="tl"/>
        </a:blipFill>
        <a:ln w="3175">
          <a:solidFill>
            <a:srgbClr val="000000"/>
          </a:solidFill>
          <a:prstDash val="solid"/>
        </a:ln>
      </c:spPr>
    </c:floor>
    <c:sideWall>
      <c:thickness val="0"/>
      <c:spPr>
        <a:blipFill dpi="0" rotWithShape="0">
          <a:blip xmlns:r="http://schemas.openxmlformats.org/officeDocument/2006/relationships" r:embed="rId1"/>
          <a:srcRect/>
          <a:tile tx="0" ty="0" sx="100000" sy="100000" flip="none" algn="tl"/>
        </a:blipFill>
        <a:ln w="12700">
          <a:solidFill>
            <a:srgbClr val="808080"/>
          </a:solidFill>
          <a:prstDash val="solid"/>
        </a:ln>
      </c:spPr>
    </c:sideWall>
    <c:backWall>
      <c:thickness val="0"/>
      <c:spPr>
        <a:blipFill dpi="0" rotWithShape="0">
          <a:blip xmlns:r="http://schemas.openxmlformats.org/officeDocument/2006/relationships" r:embed="rId1"/>
          <a:srcRect/>
          <a:tile tx="0" ty="0" sx="100000" sy="100000" flip="none" algn="tl"/>
        </a:blipFill>
        <a:ln w="12700">
          <a:solidFill>
            <a:srgbClr val="808080"/>
          </a:solidFill>
          <a:prstDash val="solid"/>
        </a:ln>
      </c:spPr>
    </c:backWall>
    <c:plotArea>
      <c:layout/>
      <c:bar3DChart>
        <c:barDir val="col"/>
        <c:grouping val="clustered"/>
        <c:varyColors val="1"/>
        <c:ser>
          <c:idx val="0"/>
          <c:order val="0"/>
          <c:spPr>
            <a:solidFill>
              <a:srgbClr val="8080FF"/>
            </a:solidFill>
            <a:ln w="12700">
              <a:solidFill>
                <a:srgbClr val="000000"/>
              </a:solidFill>
              <a:prstDash val="solid"/>
            </a:ln>
          </c:spPr>
          <c:invertIfNegative val="0"/>
          <c:dPt>
            <c:idx val="0"/>
            <c:invertIfNegative val="0"/>
            <c:bubble3D val="0"/>
            <c:spPr>
              <a:gradFill rotWithShape="0">
                <a:gsLst>
                  <a:gs pos="0">
                    <a:srgbClr val="FFFF00"/>
                  </a:gs>
                  <a:gs pos="100000">
                    <a:srgbClr val="00FF00"/>
                  </a:gs>
                </a:gsLst>
                <a:lin ang="5400000" scaled="1"/>
              </a:gradFill>
              <a:ln w="12700">
                <a:solidFill>
                  <a:srgbClr val="000000"/>
                </a:solidFill>
                <a:prstDash val="solid"/>
              </a:ln>
            </c:spPr>
            <c:extLst>
              <c:ext xmlns:c16="http://schemas.microsoft.com/office/drawing/2014/chart" uri="{C3380CC4-5D6E-409C-BE32-E72D297353CC}">
                <c16:uniqueId val="{00000001-6BF9-417F-B943-05898DE012B0}"/>
              </c:ext>
            </c:extLst>
          </c:dPt>
          <c:cat>
            <c:numRef>
              <c:f>'C-31'!$BF$4:$BF$11</c:f>
              <c:numCache>
                <c:formatCode>General</c:formatCode>
                <c:ptCount val="8"/>
              </c:numCache>
            </c:numRef>
          </c:cat>
          <c:val>
            <c:numRef>
              <c:f>('c-26'!#REF!,'c-26'!#REF!,'c-26'!#REF!,'c-26'!#REF!,'c-26'!#REF!,'c-26'!#REF!,'c-26'!#REF!,'c-26'!#REF!,'c-26'!#REF!,'c-26'!#REF!,'c-26'!#REF!,'c-26'!#REF!,'c-26'!#REF!,'c-26'!#REF!,'c-26'!#REF!)</c:f>
              <c:numCache>
                <c:formatCode>General</c:formatCode>
                <c:ptCount val="1"/>
                <c:pt idx="0">
                  <c:v>1</c:v>
                </c:pt>
              </c:numCache>
            </c:numRef>
          </c:val>
          <c:extLst>
            <c:ext xmlns:c16="http://schemas.microsoft.com/office/drawing/2014/chart" uri="{C3380CC4-5D6E-409C-BE32-E72D297353CC}">
              <c16:uniqueId val="{00000002-6BF9-417F-B943-05898DE012B0}"/>
            </c:ext>
          </c:extLst>
        </c:ser>
        <c:dLbls>
          <c:showLegendKey val="0"/>
          <c:showVal val="0"/>
          <c:showCatName val="0"/>
          <c:showSerName val="0"/>
          <c:showPercent val="0"/>
          <c:showBubbleSize val="0"/>
        </c:dLbls>
        <c:gapWidth val="150"/>
        <c:gapDepth val="0"/>
        <c:shape val="box"/>
        <c:axId val="2123429352"/>
        <c:axId val="2123432776"/>
        <c:axId val="0"/>
      </c:bar3DChart>
      <c:catAx>
        <c:axId val="2123429352"/>
        <c:scaling>
          <c:orientation val="minMax"/>
        </c:scaling>
        <c:delete val="0"/>
        <c:axPos val="b"/>
        <c:numFmt formatCode="General" sourceLinked="1"/>
        <c:majorTickMark val="out"/>
        <c:minorTickMark val="none"/>
        <c:tickLblPos val="low"/>
        <c:spPr>
          <a:ln w="25400">
            <a:solidFill>
              <a:srgbClr val="000000"/>
            </a:solidFill>
            <a:prstDash val="solid"/>
          </a:ln>
        </c:spPr>
        <c:txPr>
          <a:bodyPr rot="0" vert="horz"/>
          <a:lstStyle/>
          <a:p>
            <a:pPr>
              <a:defRPr sz="900" b="1" i="0" u="none" strike="noStrike" baseline="0">
                <a:solidFill>
                  <a:srgbClr val="000000"/>
                </a:solidFill>
                <a:latin typeface="Arial"/>
                <a:ea typeface="Arial"/>
                <a:cs typeface="Arial"/>
              </a:defRPr>
            </a:pPr>
            <a:endParaRPr lang="es-PE"/>
          </a:p>
        </c:txPr>
        <c:crossAx val="2123432776"/>
        <c:crosses val="autoZero"/>
        <c:auto val="0"/>
        <c:lblAlgn val="ctr"/>
        <c:lblOffset val="100"/>
        <c:tickLblSkip val="1"/>
        <c:tickMarkSkip val="1"/>
        <c:noMultiLvlLbl val="0"/>
      </c:catAx>
      <c:valAx>
        <c:axId val="21234327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25400">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s-PE"/>
          </a:p>
        </c:txPr>
        <c:crossAx val="2123429352"/>
        <c:crosses val="autoZero"/>
        <c:crossBetween val="between"/>
      </c:valAx>
      <c:spPr>
        <a:solidFill>
          <a:srgbClr val="FFFFFF"/>
        </a:solidFill>
        <a:ln w="25400">
          <a:noFill/>
        </a:ln>
      </c:spPr>
    </c:plotArea>
    <c:plotVisOnly val="1"/>
    <c:dispBlanksAs val="gap"/>
    <c:showDLblsOverMax val="0"/>
  </c:chart>
  <c:spPr>
    <a:solidFill>
      <a:srgbClr val="FFFFFF"/>
    </a:solidFill>
    <a:ln w="3175">
      <a:solidFill>
        <a:srgbClr val="000000"/>
      </a:solidFill>
      <a:prstDash val="solid"/>
    </a:ln>
    <a:effectLst>
      <a:outerShdw dist="35921" dir="2700000" algn="br">
        <a:srgbClr val="000000"/>
      </a:outerShdw>
    </a:effectLst>
  </c:spPr>
  <c:txPr>
    <a:bodyPr/>
    <a:lstStyle/>
    <a:p>
      <a:pPr>
        <a:defRPr sz="800" b="0" i="0" u="none" strike="noStrike" baseline="0">
          <a:solidFill>
            <a:srgbClr val="000000"/>
          </a:solidFill>
          <a:latin typeface="Arial"/>
          <a:ea typeface="Arial"/>
          <a:cs typeface="Arial"/>
        </a:defRPr>
      </a:pPr>
      <a:endParaRPr lang="es-PE"/>
    </a:p>
  </c:txPr>
  <c:printSettings>
    <c:headerFooter alignWithMargins="0">
      <c:oddHeader>&amp;A</c:oddHeader>
      <c:oddFooter>Página &amp;P</c:oddFooter>
    </c:headerFooter>
    <c:pageMargins b="1" l="0.75" r="0.75" t="1" header="0.511811024" footer="0.511811024"/>
    <c:pageSetup paperSize="9"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6"/>
      <c:hPercent val="5"/>
      <c:rotY val="3"/>
      <c:depthPercent val="200"/>
      <c:rAngAx val="1"/>
    </c:view3D>
    <c:floor>
      <c:thickness val="0"/>
      <c:spPr>
        <a:blipFill dpi="0" rotWithShape="0">
          <a:blip xmlns:r="http://schemas.openxmlformats.org/officeDocument/2006/relationships" r:embed="rId1"/>
          <a:srcRect/>
          <a:tile tx="0" ty="0" sx="100000" sy="100000" flip="none" algn="tl"/>
        </a:blipFill>
        <a:ln w="3175">
          <a:solidFill>
            <a:srgbClr val="000000"/>
          </a:solidFill>
          <a:prstDash val="solid"/>
        </a:ln>
      </c:spPr>
    </c:floor>
    <c:sideWall>
      <c:thickness val="0"/>
      <c:spPr>
        <a:blipFill dpi="0" rotWithShape="0">
          <a:blip xmlns:r="http://schemas.openxmlformats.org/officeDocument/2006/relationships" r:embed="rId1"/>
          <a:srcRect/>
          <a:tile tx="0" ty="0" sx="100000" sy="100000" flip="none" algn="tl"/>
        </a:blipFill>
        <a:ln w="12700">
          <a:solidFill>
            <a:srgbClr val="808080"/>
          </a:solidFill>
          <a:prstDash val="solid"/>
        </a:ln>
      </c:spPr>
    </c:sideWall>
    <c:backWall>
      <c:thickness val="0"/>
      <c:spPr>
        <a:blipFill dpi="0" rotWithShape="0">
          <a:blip xmlns:r="http://schemas.openxmlformats.org/officeDocument/2006/relationships" r:embed="rId1"/>
          <a:srcRect/>
          <a:tile tx="0" ty="0" sx="100000" sy="100000" flip="none" algn="tl"/>
        </a:blipFill>
        <a:ln w="12700">
          <a:solidFill>
            <a:srgbClr val="808080"/>
          </a:solidFill>
          <a:prstDash val="solid"/>
        </a:ln>
      </c:spPr>
    </c:backWall>
    <c:plotArea>
      <c:layout/>
      <c:bar3DChart>
        <c:barDir val="col"/>
        <c:grouping val="clustered"/>
        <c:varyColors val="1"/>
        <c:ser>
          <c:idx val="0"/>
          <c:order val="0"/>
          <c:spPr>
            <a:solidFill>
              <a:srgbClr val="8080FF"/>
            </a:solidFill>
            <a:ln w="12700">
              <a:solidFill>
                <a:srgbClr val="000000"/>
              </a:solidFill>
              <a:prstDash val="solid"/>
            </a:ln>
          </c:spPr>
          <c:invertIfNegative val="0"/>
          <c:dPt>
            <c:idx val="0"/>
            <c:invertIfNegative val="0"/>
            <c:bubble3D val="0"/>
            <c:spPr>
              <a:gradFill rotWithShape="0">
                <a:gsLst>
                  <a:gs pos="0">
                    <a:srgbClr val="FFFF00"/>
                  </a:gs>
                  <a:gs pos="100000">
                    <a:srgbClr val="00FF00"/>
                  </a:gs>
                </a:gsLst>
                <a:lin ang="5400000" scaled="1"/>
              </a:gradFill>
              <a:ln w="12700">
                <a:solidFill>
                  <a:srgbClr val="000000"/>
                </a:solidFill>
                <a:prstDash val="solid"/>
              </a:ln>
            </c:spPr>
            <c:extLst>
              <c:ext xmlns:c16="http://schemas.microsoft.com/office/drawing/2014/chart" uri="{C3380CC4-5D6E-409C-BE32-E72D297353CC}">
                <c16:uniqueId val="{00000001-AD5A-4F68-9A2D-E68A88584E13}"/>
              </c:ext>
            </c:extLst>
          </c:dPt>
          <c:cat>
            <c:numRef>
              <c:f>'C-32'!$BF$4:$BF$11</c:f>
              <c:numCache>
                <c:formatCode>General</c:formatCode>
                <c:ptCount val="8"/>
              </c:numCache>
            </c:numRef>
          </c:cat>
          <c:val>
            <c:numRef>
              <c:f>('c-27'!#REF!,'c-27'!#REF!,'c-27'!#REF!,'c-27'!#REF!,'c-27'!#REF!,'c-27'!#REF!,'c-27'!#REF!,'c-27'!#REF!,'c-27'!#REF!,'c-27'!#REF!,'c-27'!#REF!,'c-27'!#REF!,'c-27'!#REF!,'c-27'!#REF!,'c-27'!#REF!)</c:f>
              <c:numCache>
                <c:formatCode>General</c:formatCode>
                <c:ptCount val="1"/>
                <c:pt idx="0">
                  <c:v>1</c:v>
                </c:pt>
              </c:numCache>
            </c:numRef>
          </c:val>
          <c:extLst>
            <c:ext xmlns:c16="http://schemas.microsoft.com/office/drawing/2014/chart" uri="{C3380CC4-5D6E-409C-BE32-E72D297353CC}">
              <c16:uniqueId val="{00000002-AD5A-4F68-9A2D-E68A88584E13}"/>
            </c:ext>
          </c:extLst>
        </c:ser>
        <c:dLbls>
          <c:showLegendKey val="0"/>
          <c:showVal val="0"/>
          <c:showCatName val="0"/>
          <c:showSerName val="0"/>
          <c:showPercent val="0"/>
          <c:showBubbleSize val="0"/>
        </c:dLbls>
        <c:gapWidth val="150"/>
        <c:gapDepth val="0"/>
        <c:shape val="box"/>
        <c:axId val="2121726360"/>
        <c:axId val="2121729784"/>
        <c:axId val="0"/>
      </c:bar3DChart>
      <c:catAx>
        <c:axId val="2121726360"/>
        <c:scaling>
          <c:orientation val="minMax"/>
        </c:scaling>
        <c:delete val="0"/>
        <c:axPos val="b"/>
        <c:numFmt formatCode="General" sourceLinked="1"/>
        <c:majorTickMark val="out"/>
        <c:minorTickMark val="none"/>
        <c:tickLblPos val="low"/>
        <c:spPr>
          <a:ln w="25400">
            <a:solidFill>
              <a:srgbClr val="000000"/>
            </a:solidFill>
            <a:prstDash val="solid"/>
          </a:ln>
        </c:spPr>
        <c:txPr>
          <a:bodyPr rot="0" vert="horz"/>
          <a:lstStyle/>
          <a:p>
            <a:pPr>
              <a:defRPr sz="900" b="1" i="0" u="none" strike="noStrike" baseline="0">
                <a:solidFill>
                  <a:srgbClr val="000000"/>
                </a:solidFill>
                <a:latin typeface="Arial"/>
                <a:ea typeface="Arial"/>
                <a:cs typeface="Arial"/>
              </a:defRPr>
            </a:pPr>
            <a:endParaRPr lang="es-PE"/>
          </a:p>
        </c:txPr>
        <c:crossAx val="2121729784"/>
        <c:crosses val="autoZero"/>
        <c:auto val="0"/>
        <c:lblAlgn val="ctr"/>
        <c:lblOffset val="100"/>
        <c:tickLblSkip val="1"/>
        <c:tickMarkSkip val="1"/>
        <c:noMultiLvlLbl val="0"/>
      </c:catAx>
      <c:valAx>
        <c:axId val="21217297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25400">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s-PE"/>
          </a:p>
        </c:txPr>
        <c:crossAx val="2121726360"/>
        <c:crosses val="autoZero"/>
        <c:crossBetween val="between"/>
      </c:valAx>
      <c:spPr>
        <a:solidFill>
          <a:srgbClr val="FFFFFF"/>
        </a:solidFill>
        <a:ln w="25400">
          <a:noFill/>
        </a:ln>
      </c:spPr>
    </c:plotArea>
    <c:plotVisOnly val="1"/>
    <c:dispBlanksAs val="gap"/>
    <c:showDLblsOverMax val="0"/>
  </c:chart>
  <c:spPr>
    <a:solidFill>
      <a:srgbClr val="FFFFFF"/>
    </a:solidFill>
    <a:ln w="3175">
      <a:solidFill>
        <a:srgbClr val="000000"/>
      </a:solidFill>
      <a:prstDash val="solid"/>
    </a:ln>
    <a:effectLst>
      <a:outerShdw dist="35921" dir="2700000" algn="br">
        <a:srgbClr val="000000"/>
      </a:outerShdw>
    </a:effectLst>
  </c:spPr>
  <c:txPr>
    <a:bodyPr/>
    <a:lstStyle/>
    <a:p>
      <a:pPr>
        <a:defRPr sz="800" b="0" i="0" u="none" strike="noStrike" baseline="0">
          <a:solidFill>
            <a:srgbClr val="000000"/>
          </a:solidFill>
          <a:latin typeface="Arial"/>
          <a:ea typeface="Arial"/>
          <a:cs typeface="Arial"/>
        </a:defRPr>
      </a:pPr>
      <a:endParaRPr lang="es-PE"/>
    </a:p>
  </c:txPr>
  <c:printSettings>
    <c:headerFooter alignWithMargins="0">
      <c:oddHeader>&amp;A</c:oddHeader>
      <c:oddFooter>Página &amp;P</c:oddFooter>
    </c:headerFooter>
    <c:pageMargins b="1" l="0.75" r="0.75" t="1" header="0.511811024" footer="0.511811024"/>
    <c:pageSetup paperSize="9"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latin typeface="Arial" pitchFamily="34" charset="0"/>
                <a:cs typeface="Arial" pitchFamily="34" charset="0"/>
              </a:defRPr>
            </a:pPr>
            <a:r>
              <a:rPr lang="es-ES" sz="1200">
                <a:latin typeface="Arial" pitchFamily="34" charset="0"/>
                <a:cs typeface="Arial" pitchFamily="34" charset="0"/>
              </a:rPr>
              <a:t>CONVENIOS COLECTIVOS REGISTRADOS POR ORGANIZACIÓN SINDICAL</a:t>
            </a:r>
          </a:p>
        </c:rich>
      </c:tx>
      <c:layout>
        <c:manualLayout>
          <c:xMode val="edge"/>
          <c:yMode val="edge"/>
          <c:x val="9.5668342963672506E-2"/>
          <c:y val="4.0936838439132102E-2"/>
        </c:manualLayout>
      </c:layout>
      <c:overlay val="0"/>
    </c:title>
    <c:autoTitleDeleted val="0"/>
    <c:view3D>
      <c:rotX val="14"/>
      <c:hPercent val="52"/>
      <c:rotY val="22"/>
      <c:depthPercent val="200"/>
      <c:rAngAx val="1"/>
    </c:view3D>
    <c:floor>
      <c:thickness val="0"/>
      <c:spPr>
        <a:solidFill>
          <a:schemeClr val="bg1">
            <a:lumMod val="95000"/>
          </a:schemeClr>
        </a:solidFill>
        <a:ln w="25400">
          <a:solidFill>
            <a:schemeClr val="tx1"/>
          </a:solidFill>
        </a:ln>
      </c:spPr>
    </c:floor>
    <c:sideWall>
      <c:thickness val="0"/>
      <c:spPr>
        <a:noFill/>
        <a:effectLst>
          <a:outerShdw blurRad="50800" dist="50800" dir="5400000" algn="ctr" rotWithShape="0">
            <a:schemeClr val="tx1"/>
          </a:outerShdw>
        </a:effectLst>
      </c:spPr>
    </c:sideWall>
    <c:backWall>
      <c:thickness val="0"/>
      <c:spPr>
        <a:noFill/>
        <a:effectLst>
          <a:outerShdw blurRad="50800" dist="50800" dir="5400000" algn="ctr" rotWithShape="0">
            <a:schemeClr val="tx1"/>
          </a:outerShdw>
        </a:effectLst>
      </c:spPr>
    </c:backWall>
    <c:plotArea>
      <c:layout>
        <c:manualLayout>
          <c:layoutTarget val="inner"/>
          <c:xMode val="edge"/>
          <c:yMode val="edge"/>
          <c:x val="5.61023622047244E-2"/>
          <c:y val="0.20844626181383999"/>
          <c:w val="0.93123065686925499"/>
          <c:h val="0.67448052898967004"/>
        </c:manualLayout>
      </c:layout>
      <c:bar3DChart>
        <c:barDir val="col"/>
        <c:grouping val="clustered"/>
        <c:varyColors val="0"/>
        <c:ser>
          <c:idx val="0"/>
          <c:order val="0"/>
          <c:invertIfNegative val="0"/>
          <c:cat>
            <c:strRef>
              <c:f>'C-37'!$B$10:$B$13</c:f>
              <c:strCache>
                <c:ptCount val="4"/>
                <c:pt idx="0">
                  <c:v>FEDERACIÓN</c:v>
                </c:pt>
                <c:pt idx="1">
                  <c:v>SINDICATO DE EMPLEADOS</c:v>
                </c:pt>
                <c:pt idx="2">
                  <c:v>SINDICATO DE OBREROS</c:v>
                </c:pt>
                <c:pt idx="3">
                  <c:v>SINDICATO ÚNICO</c:v>
                </c:pt>
              </c:strCache>
            </c:strRef>
          </c:cat>
          <c:val>
            <c:numRef>
              <c:f>'C-37'!$C$10:$C$13</c:f>
              <c:numCache>
                <c:formatCode>General</c:formatCode>
                <c:ptCount val="4"/>
              </c:numCache>
            </c:numRef>
          </c:val>
          <c:extLst>
            <c:ext xmlns:c16="http://schemas.microsoft.com/office/drawing/2014/chart" uri="{C3380CC4-5D6E-409C-BE32-E72D297353CC}">
              <c16:uniqueId val="{00000000-2E1B-4EDC-8CE1-3B6DA9CBCFC2}"/>
            </c:ext>
          </c:extLst>
        </c:ser>
        <c:ser>
          <c:idx val="1"/>
          <c:order val="1"/>
          <c:invertIfNegative val="0"/>
          <c:dPt>
            <c:idx val="0"/>
            <c:invertIfNegative val="0"/>
            <c:bubble3D val="0"/>
            <c:spPr>
              <a:solidFill>
                <a:srgbClr val="C83826"/>
              </a:solidFill>
            </c:spPr>
            <c:extLst>
              <c:ext xmlns:c16="http://schemas.microsoft.com/office/drawing/2014/chart" uri="{C3380CC4-5D6E-409C-BE32-E72D297353CC}">
                <c16:uniqueId val="{00000002-2E1B-4EDC-8CE1-3B6DA9CBCFC2}"/>
              </c:ext>
            </c:extLst>
          </c:dPt>
          <c:dPt>
            <c:idx val="1"/>
            <c:invertIfNegative val="0"/>
            <c:bubble3D val="0"/>
            <c:spPr>
              <a:solidFill>
                <a:srgbClr val="FD7267"/>
              </a:solidFill>
            </c:spPr>
            <c:extLst>
              <c:ext xmlns:c16="http://schemas.microsoft.com/office/drawing/2014/chart" uri="{C3380CC4-5D6E-409C-BE32-E72D297353CC}">
                <c16:uniqueId val="{00000004-2E1B-4EDC-8CE1-3B6DA9CBCFC2}"/>
              </c:ext>
            </c:extLst>
          </c:dPt>
          <c:dPt>
            <c:idx val="2"/>
            <c:invertIfNegative val="0"/>
            <c:bubble3D val="0"/>
            <c:spPr>
              <a:solidFill>
                <a:srgbClr val="FF0000"/>
              </a:solidFill>
            </c:spPr>
            <c:extLst>
              <c:ext xmlns:c16="http://schemas.microsoft.com/office/drawing/2014/chart" uri="{C3380CC4-5D6E-409C-BE32-E72D297353CC}">
                <c16:uniqueId val="{00000006-2E1B-4EDC-8CE1-3B6DA9CBCFC2}"/>
              </c:ext>
            </c:extLst>
          </c:dPt>
          <c:dPt>
            <c:idx val="3"/>
            <c:invertIfNegative val="0"/>
            <c:bubble3D val="0"/>
            <c:spPr>
              <a:solidFill>
                <a:srgbClr val="EA3F39"/>
              </a:solidFill>
            </c:spPr>
            <c:extLst>
              <c:ext xmlns:c16="http://schemas.microsoft.com/office/drawing/2014/chart" uri="{C3380CC4-5D6E-409C-BE32-E72D297353CC}">
                <c16:uniqueId val="{00000007-2E1B-4EDC-8CE1-3B6DA9CBCFC2}"/>
              </c:ext>
            </c:extLst>
          </c:dPt>
          <c:dLbls>
            <c:dLbl>
              <c:idx val="0"/>
              <c:layout>
                <c:manualLayout>
                  <c:x val="3.5831473576404302E-2"/>
                  <c:y val="-5.15021459227468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E1B-4EDC-8CE1-3B6DA9CBCFC2}"/>
                </c:ext>
              </c:extLst>
            </c:dLbl>
            <c:dLbl>
              <c:idx val="1"/>
              <c:layout>
                <c:manualLayout>
                  <c:x val="4.1803403686494198E-2"/>
                  <c:y val="-4.00572246065808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E1B-4EDC-8CE1-3B6DA9CBCFC2}"/>
                </c:ext>
              </c:extLst>
            </c:dLbl>
            <c:dLbl>
              <c:idx val="2"/>
              <c:layout>
                <c:manualLayout>
                  <c:x val="4.3730888284325302E-2"/>
                  <c:y val="-3.43347639484977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E1B-4EDC-8CE1-3B6DA9CBCFC2}"/>
                </c:ext>
              </c:extLst>
            </c:dLbl>
            <c:dLbl>
              <c:idx val="3"/>
              <c:layout>
                <c:manualLayout>
                  <c:x val="5.1344606075287798E-2"/>
                  <c:y val="-3.719599427753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E1B-4EDC-8CE1-3B6DA9CBCFC2}"/>
                </c:ext>
              </c:extLst>
            </c:dLbl>
            <c:spPr>
              <a:noFill/>
              <a:ln>
                <a:noFill/>
              </a:ln>
              <a:effectLst/>
            </c:spPr>
            <c:txPr>
              <a:bodyPr/>
              <a:lstStyle/>
              <a:p>
                <a:pPr>
                  <a:defRPr sz="1200" b="1">
                    <a:latin typeface="Arial" pitchFamily="34" charset="0"/>
                    <a:cs typeface="Arial" pitchFamily="34" charset="0"/>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'C-37'!$B$10:$B$13</c:f>
              <c:strCache>
                <c:ptCount val="4"/>
                <c:pt idx="0">
                  <c:v>FEDERACIÓN</c:v>
                </c:pt>
                <c:pt idx="1">
                  <c:v>SINDICATO DE EMPLEADOS</c:v>
                </c:pt>
                <c:pt idx="2">
                  <c:v>SINDICATO DE OBREROS</c:v>
                </c:pt>
                <c:pt idx="3">
                  <c:v>SINDICATO ÚNICO</c:v>
                </c:pt>
              </c:strCache>
            </c:strRef>
          </c:cat>
          <c:val>
            <c:numRef>
              <c:f>'C-37'!$R$10:$R$13</c:f>
              <c:numCache>
                <c:formatCode>_(* #,##0_);_(* \(#,##0\);_(* "-"_);_(@_)</c:formatCode>
                <c:ptCount val="4"/>
                <c:pt idx="0">
                  <c:v>3</c:v>
                </c:pt>
                <c:pt idx="1">
                  <c:v>27</c:v>
                </c:pt>
                <c:pt idx="2">
                  <c:v>15</c:v>
                </c:pt>
                <c:pt idx="3">
                  <c:v>12</c:v>
                </c:pt>
              </c:numCache>
            </c:numRef>
          </c:val>
          <c:extLst>
            <c:ext xmlns:c16="http://schemas.microsoft.com/office/drawing/2014/chart" uri="{C3380CC4-5D6E-409C-BE32-E72D297353CC}">
              <c16:uniqueId val="{00000008-2E1B-4EDC-8CE1-3B6DA9CBCFC2}"/>
            </c:ext>
          </c:extLst>
        </c:ser>
        <c:dLbls>
          <c:showLegendKey val="0"/>
          <c:showVal val="0"/>
          <c:showCatName val="0"/>
          <c:showSerName val="0"/>
          <c:showPercent val="0"/>
          <c:showBubbleSize val="0"/>
        </c:dLbls>
        <c:gapWidth val="84"/>
        <c:gapDepth val="0"/>
        <c:shape val="cylinder"/>
        <c:axId val="2120991016"/>
        <c:axId val="2120994200"/>
        <c:axId val="0"/>
      </c:bar3DChart>
      <c:catAx>
        <c:axId val="2120991016"/>
        <c:scaling>
          <c:orientation val="minMax"/>
        </c:scaling>
        <c:delete val="0"/>
        <c:axPos val="b"/>
        <c:numFmt formatCode="General" sourceLinked="1"/>
        <c:majorTickMark val="out"/>
        <c:minorTickMark val="none"/>
        <c:tickLblPos val="low"/>
        <c:txPr>
          <a:bodyPr rot="0" vert="horz"/>
          <a:lstStyle/>
          <a:p>
            <a:pPr>
              <a:defRPr sz="1000" b="1">
                <a:latin typeface="Arial" pitchFamily="34" charset="0"/>
                <a:cs typeface="Arial" pitchFamily="34" charset="0"/>
              </a:defRPr>
            </a:pPr>
            <a:endParaRPr lang="es-PE"/>
          </a:p>
        </c:txPr>
        <c:crossAx val="2120994200"/>
        <c:crosses val="autoZero"/>
        <c:auto val="0"/>
        <c:lblAlgn val="ctr"/>
        <c:lblOffset val="100"/>
        <c:tickLblSkip val="1"/>
        <c:tickMarkSkip val="1"/>
        <c:noMultiLvlLbl val="0"/>
      </c:catAx>
      <c:valAx>
        <c:axId val="2120994200"/>
        <c:scaling>
          <c:orientation val="minMax"/>
        </c:scaling>
        <c:delete val="0"/>
        <c:axPos val="l"/>
        <c:numFmt formatCode="#,##0_ ;\-#,##0\ " sourceLinked="0"/>
        <c:majorTickMark val="out"/>
        <c:minorTickMark val="none"/>
        <c:tickLblPos val="nextTo"/>
        <c:spPr>
          <a:ln w="25400">
            <a:solidFill>
              <a:schemeClr val="tx1"/>
            </a:solidFill>
          </a:ln>
        </c:spPr>
        <c:txPr>
          <a:bodyPr rot="0" vert="horz"/>
          <a:lstStyle/>
          <a:p>
            <a:pPr>
              <a:defRPr sz="1100" b="1">
                <a:latin typeface="Arial" pitchFamily="34" charset="0"/>
                <a:cs typeface="Arial" pitchFamily="34" charset="0"/>
              </a:defRPr>
            </a:pPr>
            <a:endParaRPr lang="es-PE"/>
          </a:p>
        </c:txPr>
        <c:crossAx val="2120991016"/>
        <c:crosses val="autoZero"/>
        <c:crossBetween val="between"/>
      </c:valAx>
      <c:spPr>
        <a:ln w="6350"/>
      </c:spPr>
    </c:plotArea>
    <c:plotVisOnly val="1"/>
    <c:dispBlanksAs val="gap"/>
    <c:showDLblsOverMax val="0"/>
  </c:chart>
  <c:spPr>
    <a:noFill/>
    <a:ln w="25400">
      <a:solidFill>
        <a:srgbClr val="F05D5B"/>
      </a:solidFill>
    </a:ln>
    <a:effectLst>
      <a:innerShdw blurRad="63500" dist="50800" dir="18900000">
        <a:prstClr val="black">
          <a:alpha val="50000"/>
        </a:prstClr>
      </a:innerShdw>
    </a:effectLst>
    <a:scene3d>
      <a:camera prst="orthographicFront"/>
      <a:lightRig rig="threePt" dir="t"/>
    </a:scene3d>
    <a:sp3d>
      <a:bevelT/>
    </a:sp3d>
  </c:spPr>
  <c:printSettings>
    <c:headerFooter alignWithMargins="0"/>
    <c:pageMargins b="1" l="0.75" r="0.75" t="1" header="0" footer="0"/>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spPr>
        <a:solidFill>
          <a:schemeClr val="bg1">
            <a:lumMod val="85000"/>
          </a:schemeClr>
        </a:solidFill>
      </c:spPr>
    </c:floor>
    <c:sideWall>
      <c:thickness val="0"/>
    </c:sideWall>
    <c:backWall>
      <c:thickness val="0"/>
    </c:backWall>
    <c:plotArea>
      <c:layout>
        <c:manualLayout>
          <c:layoutTarget val="inner"/>
          <c:xMode val="edge"/>
          <c:yMode val="edge"/>
          <c:x val="5.8960629921259798E-2"/>
          <c:y val="0.152032737843253"/>
          <c:w val="0.94103937007873995"/>
          <c:h val="0.72146191403493898"/>
        </c:manualLayout>
      </c:layout>
      <c:bar3DChart>
        <c:barDir val="col"/>
        <c:grouping val="clustered"/>
        <c:varyColors val="0"/>
        <c:ser>
          <c:idx val="0"/>
          <c:order val="0"/>
          <c:invertIfNegative val="0"/>
          <c:dPt>
            <c:idx val="0"/>
            <c:invertIfNegative val="0"/>
            <c:bubble3D val="0"/>
            <c:spPr>
              <a:solidFill>
                <a:srgbClr val="FD5A5F"/>
              </a:solidFill>
            </c:spPr>
            <c:extLst>
              <c:ext xmlns:c16="http://schemas.microsoft.com/office/drawing/2014/chart" uri="{C3380CC4-5D6E-409C-BE32-E72D297353CC}">
                <c16:uniqueId val="{00000001-90FD-4DF2-A80D-BFE68D821DB7}"/>
              </c:ext>
            </c:extLst>
          </c:dPt>
          <c:dPt>
            <c:idx val="1"/>
            <c:invertIfNegative val="0"/>
            <c:bubble3D val="0"/>
            <c:spPr>
              <a:solidFill>
                <a:srgbClr val="C00000"/>
              </a:solidFill>
            </c:spPr>
            <c:extLst>
              <c:ext xmlns:c16="http://schemas.microsoft.com/office/drawing/2014/chart" uri="{C3380CC4-5D6E-409C-BE32-E72D297353CC}">
                <c16:uniqueId val="{00000003-90FD-4DF2-A80D-BFE68D821DB7}"/>
              </c:ext>
            </c:extLst>
          </c:dPt>
          <c:dPt>
            <c:idx val="2"/>
            <c:invertIfNegative val="0"/>
            <c:bubble3D val="0"/>
            <c:spPr>
              <a:solidFill>
                <a:srgbClr val="FC2113"/>
              </a:solidFill>
            </c:spPr>
            <c:extLst>
              <c:ext xmlns:c16="http://schemas.microsoft.com/office/drawing/2014/chart" uri="{C3380CC4-5D6E-409C-BE32-E72D297353CC}">
                <c16:uniqueId val="{00000004-90FD-4DF2-A80D-BFE68D821DB7}"/>
              </c:ext>
            </c:extLst>
          </c:dPt>
          <c:dPt>
            <c:idx val="3"/>
            <c:invertIfNegative val="0"/>
            <c:bubble3D val="0"/>
            <c:spPr>
              <a:solidFill>
                <a:srgbClr val="EA3F39"/>
              </a:solidFill>
            </c:spPr>
            <c:extLst>
              <c:ext xmlns:c16="http://schemas.microsoft.com/office/drawing/2014/chart" uri="{C3380CC4-5D6E-409C-BE32-E72D297353CC}">
                <c16:uniqueId val="{00000004-719A-4307-A292-6AC46F8E3520}"/>
              </c:ext>
            </c:extLst>
          </c:dPt>
          <c:dLbls>
            <c:dLbl>
              <c:idx val="0"/>
              <c:layout>
                <c:manualLayout>
                  <c:x val="1.6666666666666701E-2"/>
                  <c:y val="-5.09259259259259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0FD-4DF2-A80D-BFE68D821DB7}"/>
                </c:ext>
              </c:extLst>
            </c:dLbl>
            <c:dLbl>
              <c:idx val="1"/>
              <c:layout>
                <c:manualLayout>
                  <c:x val="1.6666666666666701E-2"/>
                  <c:y val="-6.01851851851852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0FD-4DF2-A80D-BFE68D821DB7}"/>
                </c:ext>
              </c:extLst>
            </c:dLbl>
            <c:dLbl>
              <c:idx val="2"/>
              <c:layout>
                <c:manualLayout>
                  <c:x val="2.22220034995626E-2"/>
                  <c:y val="-3.24074074074073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0FD-4DF2-A80D-BFE68D821DB7}"/>
                </c:ext>
              </c:extLst>
            </c:dLbl>
            <c:dLbl>
              <c:idx val="3"/>
              <c:layout>
                <c:manualLayout>
                  <c:x val="4.1131112058961902E-2"/>
                  <c:y val="-4.87455197132615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19A-4307-A292-6AC46F8E3520}"/>
                </c:ext>
              </c:extLst>
            </c:dLbl>
            <c:spPr>
              <a:noFill/>
              <a:ln>
                <a:noFill/>
              </a:ln>
              <a:effectLst/>
            </c:spPr>
            <c:txPr>
              <a:bodyPr/>
              <a:lstStyle/>
              <a:p>
                <a:pPr>
                  <a:defRPr sz="1200" b="1">
                    <a:latin typeface="Arial" pitchFamily="34" charset="0"/>
                    <a:cs typeface="Arial" pitchFamily="34" charset="0"/>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'C-37'!$V$20:$Y$20</c:f>
              <c:strCache>
                <c:ptCount val="4"/>
                <c:pt idx="0">
                  <c:v>NEGOCIACIÓN
DIRECTA </c:v>
                </c:pt>
                <c:pt idx="1">
                  <c:v>CONCILIACIÓN</c:v>
                </c:pt>
                <c:pt idx="2">
                  <c:v>EXTRA PROCESO</c:v>
                </c:pt>
                <c:pt idx="3">
                  <c:v>ARBITRAJE</c:v>
                </c:pt>
              </c:strCache>
            </c:strRef>
          </c:cat>
          <c:val>
            <c:numRef>
              <c:f>'C-37'!$V$21:$Y$21</c:f>
              <c:numCache>
                <c:formatCode>General</c:formatCode>
                <c:ptCount val="4"/>
                <c:pt idx="0">
                  <c:v>40</c:v>
                </c:pt>
                <c:pt idx="1">
                  <c:v>12</c:v>
                </c:pt>
                <c:pt idx="2">
                  <c:v>4</c:v>
                </c:pt>
                <c:pt idx="3">
                  <c:v>1</c:v>
                </c:pt>
              </c:numCache>
            </c:numRef>
          </c:val>
          <c:extLst>
            <c:ext xmlns:c16="http://schemas.microsoft.com/office/drawing/2014/chart" uri="{C3380CC4-5D6E-409C-BE32-E72D297353CC}">
              <c16:uniqueId val="{00000005-90FD-4DF2-A80D-BFE68D821DB7}"/>
            </c:ext>
          </c:extLst>
        </c:ser>
        <c:dLbls>
          <c:showLegendKey val="0"/>
          <c:showVal val="0"/>
          <c:showCatName val="0"/>
          <c:showSerName val="0"/>
          <c:showPercent val="0"/>
          <c:showBubbleSize val="0"/>
        </c:dLbls>
        <c:gapWidth val="150"/>
        <c:shape val="cylinder"/>
        <c:axId val="2121043816"/>
        <c:axId val="2121046856"/>
        <c:axId val="0"/>
      </c:bar3DChart>
      <c:catAx>
        <c:axId val="2121043816"/>
        <c:scaling>
          <c:orientation val="minMax"/>
        </c:scaling>
        <c:delete val="0"/>
        <c:axPos val="b"/>
        <c:numFmt formatCode="General" sourceLinked="0"/>
        <c:majorTickMark val="out"/>
        <c:minorTickMark val="none"/>
        <c:tickLblPos val="nextTo"/>
        <c:txPr>
          <a:bodyPr/>
          <a:lstStyle/>
          <a:p>
            <a:pPr>
              <a:defRPr sz="1000" b="1">
                <a:latin typeface="Arial" pitchFamily="34" charset="0"/>
                <a:cs typeface="Arial" pitchFamily="34" charset="0"/>
              </a:defRPr>
            </a:pPr>
            <a:endParaRPr lang="es-PE"/>
          </a:p>
        </c:txPr>
        <c:crossAx val="2121046856"/>
        <c:crosses val="autoZero"/>
        <c:auto val="1"/>
        <c:lblAlgn val="ctr"/>
        <c:lblOffset val="100"/>
        <c:noMultiLvlLbl val="0"/>
      </c:catAx>
      <c:valAx>
        <c:axId val="2121046856"/>
        <c:scaling>
          <c:orientation val="minMax"/>
        </c:scaling>
        <c:delete val="0"/>
        <c:axPos val="l"/>
        <c:numFmt formatCode="General" sourceLinked="1"/>
        <c:majorTickMark val="out"/>
        <c:minorTickMark val="none"/>
        <c:tickLblPos val="nextTo"/>
        <c:txPr>
          <a:bodyPr/>
          <a:lstStyle/>
          <a:p>
            <a:pPr>
              <a:defRPr b="1">
                <a:latin typeface="Arial" pitchFamily="34" charset="0"/>
                <a:cs typeface="Arial" pitchFamily="34" charset="0"/>
              </a:defRPr>
            </a:pPr>
            <a:endParaRPr lang="es-PE"/>
          </a:p>
        </c:txPr>
        <c:crossAx val="2121043816"/>
        <c:crosses val="autoZero"/>
        <c:crossBetween val="between"/>
      </c:valAx>
    </c:plotArea>
    <c:plotVisOnly val="1"/>
    <c:dispBlanksAs val="gap"/>
    <c:showDLblsOverMax val="0"/>
  </c:chart>
  <c:spPr>
    <a:noFill/>
    <a:ln w="25400">
      <a:solidFill>
        <a:srgbClr val="FC182F"/>
      </a:solidFill>
    </a:ln>
    <a:effectLst/>
  </c:spPr>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4.0888684277368602E-2"/>
          <c:y val="4.20460933775164E-2"/>
          <c:w val="0.92557292989586004"/>
          <c:h val="0.78364395127208297"/>
        </c:manualLayout>
      </c:layout>
      <c:bar3DChart>
        <c:barDir val="col"/>
        <c:grouping val="clustered"/>
        <c:varyColors val="0"/>
        <c:ser>
          <c:idx val="0"/>
          <c:order val="0"/>
          <c:tx>
            <c:strRef>
              <c:f>'C-41'!$K$7</c:f>
              <c:strCache>
                <c:ptCount val="1"/>
                <c:pt idx="0">
                  <c:v>DICTAMEN ECONÓMICO LABORAL</c:v>
                </c:pt>
              </c:strCache>
            </c:strRef>
          </c:tx>
          <c:spPr>
            <a:solidFill>
              <a:srgbClr val="FD7267"/>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'C-41'!$J$8:$J$19</c:f>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strRef>
          </c:cat>
          <c:val>
            <c:numRef>
              <c:f>'C-41'!$K$8:$K$19</c:f>
              <c:numCache>
                <c:formatCode>_(* #,##0_);_(* \(#,##0\);_(* "-"_);_(@_)</c:formatCode>
                <c:ptCount val="12"/>
                <c:pt idx="0">
                  <c:v>22</c:v>
                </c:pt>
                <c:pt idx="1">
                  <c:v>15</c:v>
                </c:pt>
                <c:pt idx="2">
                  <c:v>14</c:v>
                </c:pt>
                <c:pt idx="3">
                  <c:v>15</c:v>
                </c:pt>
                <c:pt idx="4">
                  <c:v>19</c:v>
                </c:pt>
                <c:pt idx="5">
                  <c:v>17</c:v>
                </c:pt>
                <c:pt idx="6">
                  <c:v>17</c:v>
                </c:pt>
                <c:pt idx="7">
                  <c:v>18</c:v>
                </c:pt>
                <c:pt idx="8">
                  <c:v>26</c:v>
                </c:pt>
                <c:pt idx="9">
                  <c:v>15</c:v>
                </c:pt>
                <c:pt idx="10">
                  <c:v>20</c:v>
                </c:pt>
                <c:pt idx="11">
                  <c:v>17</c:v>
                </c:pt>
              </c:numCache>
            </c:numRef>
          </c:val>
          <c:extLst>
            <c:ext xmlns:c16="http://schemas.microsoft.com/office/drawing/2014/chart" uri="{C3380CC4-5D6E-409C-BE32-E72D297353CC}">
              <c16:uniqueId val="{00000000-7634-4F75-AD84-735F14E19742}"/>
            </c:ext>
          </c:extLst>
        </c:ser>
        <c:ser>
          <c:idx val="1"/>
          <c:order val="1"/>
          <c:tx>
            <c:strRef>
              <c:f>'C-41'!$L$7</c:f>
              <c:strCache>
                <c:ptCount val="1"/>
                <c:pt idx="0">
                  <c:v>SEGUNDO DICTAMEN ECONÓMICO LABORAL </c:v>
                </c:pt>
              </c:strCache>
            </c:strRef>
          </c:tx>
          <c:spPr>
            <a:solidFill>
              <a:srgbClr val="FC182F"/>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'C-41'!$J$8:$J$19</c:f>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strRef>
          </c:cat>
          <c:val>
            <c:numRef>
              <c:f>'C-41'!$L$8:$L$19</c:f>
              <c:numCache>
                <c:formatCode>_(* #,##0_);_(* \(#,##0\);_(* "-"_);_(@_)</c:formatCode>
                <c:ptCount val="12"/>
                <c:pt idx="0">
                  <c:v>1</c:v>
                </c:pt>
                <c:pt idx="1">
                  <c:v>1</c:v>
                </c:pt>
                <c:pt idx="2">
                  <c:v>1</c:v>
                </c:pt>
                <c:pt idx="3">
                  <c:v>1</c:v>
                </c:pt>
                <c:pt idx="4">
                  <c:v>5</c:v>
                </c:pt>
                <c:pt idx="5">
                  <c:v>3</c:v>
                </c:pt>
                <c:pt idx="6">
                  <c:v>4</c:v>
                </c:pt>
                <c:pt idx="7">
                  <c:v>2</c:v>
                </c:pt>
                <c:pt idx="8">
                  <c:v>3</c:v>
                </c:pt>
                <c:pt idx="9">
                  <c:v>1</c:v>
                </c:pt>
                <c:pt idx="10">
                  <c:v>3</c:v>
                </c:pt>
                <c:pt idx="11">
                  <c:v>0</c:v>
                </c:pt>
              </c:numCache>
            </c:numRef>
          </c:val>
          <c:extLst>
            <c:ext xmlns:c16="http://schemas.microsoft.com/office/drawing/2014/chart" uri="{C3380CC4-5D6E-409C-BE32-E72D297353CC}">
              <c16:uniqueId val="{00000001-7634-4F75-AD84-735F14E19742}"/>
            </c:ext>
          </c:extLst>
        </c:ser>
        <c:ser>
          <c:idx val="2"/>
          <c:order val="2"/>
          <c:tx>
            <c:strRef>
              <c:f>'C-41'!$M$7</c:f>
              <c:strCache>
                <c:ptCount val="1"/>
                <c:pt idx="0">
                  <c:v>INFORME LABORAL</c:v>
                </c:pt>
              </c:strCache>
            </c:strRef>
          </c:tx>
          <c:spPr>
            <a:solidFill>
              <a:srgbClr val="FD7267"/>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'C-41'!$J$8:$J$19</c:f>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strRef>
          </c:cat>
          <c:val>
            <c:numRef>
              <c:f>'C-41'!$M$8:$M$19</c:f>
              <c:numCache>
                <c:formatCode>_(* #,##0_);_(* \(#,##0\);_(* "-"_);_(@_)</c:formatCode>
                <c:ptCount val="12"/>
                <c:pt idx="0">
                  <c:v>0</c:v>
                </c:pt>
                <c:pt idx="1">
                  <c:v>0</c:v>
                </c:pt>
                <c:pt idx="2">
                  <c:v>0</c:v>
                </c:pt>
                <c:pt idx="3">
                  <c:v>0</c:v>
                </c:pt>
                <c:pt idx="4">
                  <c:v>1</c:v>
                </c:pt>
                <c:pt idx="5">
                  <c:v>0</c:v>
                </c:pt>
                <c:pt idx="6">
                  <c:v>0</c:v>
                </c:pt>
                <c:pt idx="7">
                  <c:v>4</c:v>
                </c:pt>
                <c:pt idx="8">
                  <c:v>5</c:v>
                </c:pt>
                <c:pt idx="9">
                  <c:v>1</c:v>
                </c:pt>
                <c:pt idx="10">
                  <c:v>1</c:v>
                </c:pt>
                <c:pt idx="11">
                  <c:v>1</c:v>
                </c:pt>
              </c:numCache>
            </c:numRef>
          </c:val>
          <c:extLst>
            <c:ext xmlns:c16="http://schemas.microsoft.com/office/drawing/2014/chart" uri="{C3380CC4-5D6E-409C-BE32-E72D297353CC}">
              <c16:uniqueId val="{00000002-7634-4F75-AD84-735F14E19742}"/>
            </c:ext>
          </c:extLst>
        </c:ser>
        <c:dLbls>
          <c:showLegendKey val="0"/>
          <c:showVal val="1"/>
          <c:showCatName val="0"/>
          <c:showSerName val="0"/>
          <c:showPercent val="0"/>
          <c:showBubbleSize val="0"/>
        </c:dLbls>
        <c:gapWidth val="0"/>
        <c:gapDepth val="261"/>
        <c:shape val="cylinder"/>
        <c:axId val="2121804392"/>
        <c:axId val="2121807544"/>
        <c:axId val="0"/>
      </c:bar3DChart>
      <c:catAx>
        <c:axId val="2121804392"/>
        <c:scaling>
          <c:orientation val="minMax"/>
        </c:scaling>
        <c:delete val="0"/>
        <c:axPos val="b"/>
        <c:numFmt formatCode="General" sourceLinked="0"/>
        <c:majorTickMark val="out"/>
        <c:minorTickMark val="none"/>
        <c:tickLblPos val="nextTo"/>
        <c:txPr>
          <a:bodyPr rot="0" vert="horz"/>
          <a:lstStyle/>
          <a:p>
            <a:pPr>
              <a:defRPr sz="500"/>
            </a:pPr>
            <a:endParaRPr lang="es-PE"/>
          </a:p>
        </c:txPr>
        <c:crossAx val="2121807544"/>
        <c:crosses val="autoZero"/>
        <c:auto val="1"/>
        <c:lblAlgn val="ctr"/>
        <c:lblOffset val="100"/>
        <c:noMultiLvlLbl val="0"/>
      </c:catAx>
      <c:valAx>
        <c:axId val="2121807544"/>
        <c:scaling>
          <c:orientation val="minMax"/>
        </c:scaling>
        <c:delete val="0"/>
        <c:axPos val="l"/>
        <c:numFmt formatCode="#,##0" sourceLinked="0"/>
        <c:majorTickMark val="out"/>
        <c:minorTickMark val="none"/>
        <c:tickLblPos val="nextTo"/>
        <c:txPr>
          <a:bodyPr/>
          <a:lstStyle/>
          <a:p>
            <a:pPr>
              <a:defRPr sz="800"/>
            </a:pPr>
            <a:endParaRPr lang="es-PE"/>
          </a:p>
        </c:txPr>
        <c:crossAx val="2121804392"/>
        <c:crosses val="autoZero"/>
        <c:crossBetween val="between"/>
      </c:valAx>
    </c:plotArea>
    <c:legend>
      <c:legendPos val="b"/>
      <c:layout>
        <c:manualLayout>
          <c:xMode val="edge"/>
          <c:yMode val="edge"/>
          <c:x val="4.9999926204163603E-2"/>
          <c:y val="0.89997149605016702"/>
          <c:w val="0.9"/>
          <c:h val="8.4966083857750702E-2"/>
        </c:manualLayout>
      </c:layout>
      <c:overlay val="0"/>
      <c:txPr>
        <a:bodyPr/>
        <a:lstStyle/>
        <a:p>
          <a:pPr>
            <a:defRPr sz="900" b="1"/>
          </a:pPr>
          <a:endParaRPr lang="es-PE"/>
        </a:p>
      </c:txPr>
    </c:legend>
    <c:plotVisOnly val="1"/>
    <c:dispBlanksAs val="gap"/>
    <c:showDLblsOverMax val="0"/>
  </c:chart>
  <c:spPr>
    <a:noFill/>
    <a:ln w="25400">
      <a:solidFill>
        <a:srgbClr val="000000"/>
      </a:solidFill>
    </a:ln>
    <a:effectLst>
      <a:innerShdw blurRad="63500" dist="50800" dir="18900000">
        <a:prstClr val="black">
          <a:alpha val="50000"/>
        </a:prstClr>
      </a:innerShdw>
    </a:effectLst>
    <a:scene3d>
      <a:camera prst="orthographicFront"/>
      <a:lightRig rig="threePt" dir="t"/>
    </a:scene3d>
    <a:sp3d>
      <a:bevelT/>
    </a:sp3d>
  </c:spPr>
  <c:txPr>
    <a:bodyPr/>
    <a:lstStyle/>
    <a:p>
      <a:pPr>
        <a:defRPr b="1">
          <a:latin typeface="Arial" pitchFamily="34" charset="0"/>
          <a:cs typeface="Arial" pitchFamily="34" charset="0"/>
        </a:defRPr>
      </a:pPr>
      <a:endParaRPr lang="es-PE"/>
    </a:p>
  </c:txPr>
  <c:printSettings>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0.22973676522647701"/>
          <c:y val="0.115411642659138"/>
          <c:w val="0.54862512330000701"/>
          <c:h val="0.88458835734086205"/>
        </c:manualLayout>
      </c:layout>
      <c:pieChart>
        <c:varyColors val="1"/>
        <c:ser>
          <c:idx val="0"/>
          <c:order val="0"/>
          <c:explosion val="24"/>
          <c:dPt>
            <c:idx val="0"/>
            <c:bubble3D val="0"/>
            <c:spPr>
              <a:solidFill>
                <a:srgbClr val="FC4A3E"/>
              </a:solidFill>
            </c:spPr>
            <c:extLst>
              <c:ext xmlns:c16="http://schemas.microsoft.com/office/drawing/2014/chart" uri="{C3380CC4-5D6E-409C-BE32-E72D297353CC}">
                <c16:uniqueId val="{00000000-8245-4FA6-9ABD-A788C95030E1}"/>
              </c:ext>
            </c:extLst>
          </c:dPt>
          <c:dPt>
            <c:idx val="1"/>
            <c:bubble3D val="0"/>
            <c:explosion val="15"/>
            <c:extLst>
              <c:ext xmlns:c16="http://schemas.microsoft.com/office/drawing/2014/chart" uri="{C3380CC4-5D6E-409C-BE32-E72D297353CC}">
                <c16:uniqueId val="{00000001-8245-4FA6-9ABD-A788C95030E1}"/>
              </c:ext>
            </c:extLst>
          </c:dPt>
          <c:dPt>
            <c:idx val="2"/>
            <c:bubble3D val="0"/>
            <c:spPr>
              <a:solidFill>
                <a:srgbClr val="FF0000"/>
              </a:solidFill>
            </c:spPr>
            <c:extLst>
              <c:ext xmlns:c16="http://schemas.microsoft.com/office/drawing/2014/chart" uri="{C3380CC4-5D6E-409C-BE32-E72D297353CC}">
                <c16:uniqueId val="{00000002-8245-4FA6-9ABD-A788C95030E1}"/>
              </c:ext>
            </c:extLst>
          </c:dPt>
          <c:dPt>
            <c:idx val="3"/>
            <c:bubble3D val="0"/>
            <c:spPr>
              <a:solidFill>
                <a:srgbClr val="FD5A5F"/>
              </a:solidFill>
              <a:ln>
                <a:solidFill>
                  <a:srgbClr val="FC2113"/>
                </a:solidFill>
              </a:ln>
            </c:spPr>
            <c:extLst>
              <c:ext xmlns:c16="http://schemas.microsoft.com/office/drawing/2014/chart" uri="{C3380CC4-5D6E-409C-BE32-E72D297353CC}">
                <c16:uniqueId val="{00000003-8245-4FA6-9ABD-A788C95030E1}"/>
              </c:ext>
            </c:extLst>
          </c:dPt>
          <c:dPt>
            <c:idx val="4"/>
            <c:bubble3D val="0"/>
            <c:spPr>
              <a:solidFill>
                <a:srgbClr val="FD7267"/>
              </a:solidFill>
            </c:spPr>
            <c:extLst>
              <c:ext xmlns:c16="http://schemas.microsoft.com/office/drawing/2014/chart" uri="{C3380CC4-5D6E-409C-BE32-E72D297353CC}">
                <c16:uniqueId val="{00000004-8245-4FA6-9ABD-A788C95030E1}"/>
              </c:ext>
            </c:extLst>
          </c:dPt>
          <c:dPt>
            <c:idx val="5"/>
            <c:bubble3D val="0"/>
            <c:spPr>
              <a:solidFill>
                <a:srgbClr val="FC4A3E"/>
              </a:solidFill>
            </c:spPr>
            <c:extLst>
              <c:ext xmlns:c16="http://schemas.microsoft.com/office/drawing/2014/chart" uri="{C3380CC4-5D6E-409C-BE32-E72D297353CC}">
                <c16:uniqueId val="{00000005-8245-4FA6-9ABD-A788C95030E1}"/>
              </c:ext>
            </c:extLst>
          </c:dPt>
          <c:dPt>
            <c:idx val="6"/>
            <c:bubble3D val="0"/>
            <c:spPr>
              <a:solidFill>
                <a:srgbClr val="C83826"/>
              </a:solidFill>
            </c:spPr>
            <c:extLst>
              <c:ext xmlns:c16="http://schemas.microsoft.com/office/drawing/2014/chart" uri="{C3380CC4-5D6E-409C-BE32-E72D297353CC}">
                <c16:uniqueId val="{00000006-8245-4FA6-9ABD-A788C95030E1}"/>
              </c:ext>
            </c:extLst>
          </c:dPt>
          <c:dLbls>
            <c:dLbl>
              <c:idx val="0"/>
              <c:layout>
                <c:manualLayout>
                  <c:x val="6.3396743368243996E-2"/>
                  <c:y val="1.2016466362757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245-4FA6-9ABD-A788C95030E1}"/>
                </c:ext>
              </c:extLst>
            </c:dLbl>
            <c:dLbl>
              <c:idx val="1"/>
              <c:layout>
                <c:manualLayout>
                  <c:x val="6.2762051830899807E-2"/>
                  <c:y val="3.885221715706590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245-4FA6-9ABD-A788C95030E1}"/>
                </c:ext>
              </c:extLst>
            </c:dLbl>
            <c:dLbl>
              <c:idx val="2"/>
              <c:layout>
                <c:manualLayout>
                  <c:x val="1.25102362204724E-2"/>
                  <c:y val="1.2946981627296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245-4FA6-9ABD-A788C95030E1}"/>
                </c:ext>
              </c:extLst>
            </c:dLbl>
            <c:dLbl>
              <c:idx val="3"/>
              <c:layout>
                <c:manualLayout>
                  <c:x val="-0.133860591697882"/>
                  <c:y val="-1.684232628816130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245-4FA6-9ABD-A788C95030E1}"/>
                </c:ext>
              </c:extLst>
            </c:dLbl>
            <c:dLbl>
              <c:idx val="4"/>
              <c:layout>
                <c:manualLayout>
                  <c:x val="-5.6540998394618097E-2"/>
                  <c:y val="2.5160823318137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245-4FA6-9ABD-A788C95030E1}"/>
                </c:ext>
              </c:extLst>
            </c:dLbl>
            <c:dLbl>
              <c:idx val="5"/>
              <c:layout>
                <c:manualLayout>
                  <c:x val="-6.4839446525495004E-2"/>
                  <c:y val="-7.0396463599944805E-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245-4FA6-9ABD-A788C95030E1}"/>
                </c:ext>
              </c:extLst>
            </c:dLbl>
            <c:dLbl>
              <c:idx val="6"/>
              <c:layout>
                <c:manualLayout>
                  <c:x val="2.4194113599877699E-2"/>
                  <c:y val="-1.1030694847354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8245-4FA6-9ABD-A788C95030E1}"/>
                </c:ext>
              </c:extLst>
            </c:dLbl>
            <c:dLbl>
              <c:idx val="7"/>
              <c:layout>
                <c:manualLayout>
                  <c:x val="0.114129990061922"/>
                  <c:y val="2.391468434866689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245-4FA6-9ABD-A788C95030E1}"/>
                </c:ext>
              </c:extLst>
            </c:dLbl>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'C-42'!$K$10:$K$16</c:f>
              <c:strCache>
                <c:ptCount val="7"/>
                <c:pt idx="0">
                  <c:v>AREQUIPA</c:v>
                </c:pt>
                <c:pt idx="1">
                  <c:v>CALLAO</c:v>
                </c:pt>
                <c:pt idx="2">
                  <c:v>SUPRA REGIONAL/NACIONAL</c:v>
                </c:pt>
                <c:pt idx="3">
                  <c:v>ICA</c:v>
                </c:pt>
                <c:pt idx="4">
                  <c:v>LIMA METROPOLITANA</c:v>
                </c:pt>
                <c:pt idx="5">
                  <c:v>SAN MARTÍN</c:v>
                </c:pt>
                <c:pt idx="6">
                  <c:v>OTROS</c:v>
                </c:pt>
              </c:strCache>
            </c:strRef>
          </c:cat>
          <c:val>
            <c:numRef>
              <c:f>'C-42'!$L$10:$L$16</c:f>
              <c:numCache>
                <c:formatCode>General</c:formatCode>
                <c:ptCount val="7"/>
                <c:pt idx="0">
                  <c:v>11</c:v>
                </c:pt>
                <c:pt idx="1">
                  <c:v>9</c:v>
                </c:pt>
                <c:pt idx="2">
                  <c:v>92</c:v>
                </c:pt>
                <c:pt idx="3">
                  <c:v>5</c:v>
                </c:pt>
                <c:pt idx="4">
                  <c:v>87</c:v>
                </c:pt>
                <c:pt idx="5">
                  <c:v>3</c:v>
                </c:pt>
                <c:pt idx="6">
                  <c:v>8</c:v>
                </c:pt>
              </c:numCache>
            </c:numRef>
          </c:val>
          <c:extLst>
            <c:ext xmlns:c16="http://schemas.microsoft.com/office/drawing/2014/chart" uri="{C3380CC4-5D6E-409C-BE32-E72D297353CC}">
              <c16:uniqueId val="{00000008-8245-4FA6-9ABD-A788C95030E1}"/>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ln>
      <a:solidFill>
        <a:srgbClr val="F05D5B"/>
      </a:solidFill>
    </a:ln>
  </c:spPr>
  <c:printSettings>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solidFill>
          <a:schemeClr val="bg1">
            <a:lumMod val="95000"/>
          </a:schemeClr>
        </a:solidFill>
      </c:spPr>
    </c:floor>
    <c:sideWall>
      <c:thickness val="0"/>
    </c:sideWall>
    <c:backWall>
      <c:thickness val="0"/>
    </c:backWall>
    <c:plotArea>
      <c:layout/>
      <c:bar3DChart>
        <c:barDir val="col"/>
        <c:grouping val="clustered"/>
        <c:varyColors val="1"/>
        <c:ser>
          <c:idx val="0"/>
          <c:order val="0"/>
          <c:invertIfNegative val="1"/>
          <c:dPt>
            <c:idx val="0"/>
            <c:invertIfNegative val="1"/>
            <c:bubble3D val="0"/>
            <c:spPr>
              <a:solidFill>
                <a:srgbClr val="D96865"/>
              </a:solidFill>
            </c:spPr>
            <c:extLst>
              <c:ext xmlns:c16="http://schemas.microsoft.com/office/drawing/2014/chart" uri="{C3380CC4-5D6E-409C-BE32-E72D297353CC}">
                <c16:uniqueId val="{00000000-D733-4CF9-A140-86039FFA01D8}"/>
              </c:ext>
            </c:extLst>
          </c:dPt>
          <c:dPt>
            <c:idx val="1"/>
            <c:invertIfNegative val="1"/>
            <c:bubble3D val="0"/>
            <c:spPr>
              <a:solidFill>
                <a:srgbClr val="FC2113"/>
              </a:solidFill>
            </c:spPr>
            <c:extLst>
              <c:ext xmlns:c16="http://schemas.microsoft.com/office/drawing/2014/chart" uri="{C3380CC4-5D6E-409C-BE32-E72D297353CC}">
                <c16:uniqueId val="{00000001-D733-4CF9-A140-86039FFA01D8}"/>
              </c:ext>
            </c:extLst>
          </c:dPt>
          <c:dPt>
            <c:idx val="2"/>
            <c:invertIfNegative val="1"/>
            <c:bubble3D val="0"/>
            <c:spPr>
              <a:solidFill>
                <a:srgbClr val="FC3F4C"/>
              </a:solidFill>
            </c:spPr>
            <c:extLst>
              <c:ext xmlns:c16="http://schemas.microsoft.com/office/drawing/2014/chart" uri="{C3380CC4-5D6E-409C-BE32-E72D297353CC}">
                <c16:uniqueId val="{00000002-D733-4CF9-A140-86039FFA01D8}"/>
              </c:ext>
            </c:extLst>
          </c:dPt>
          <c:dPt>
            <c:idx val="3"/>
            <c:invertIfNegative val="1"/>
            <c:bubble3D val="0"/>
            <c:spPr>
              <a:solidFill>
                <a:srgbClr val="FD5A5F"/>
              </a:solidFill>
            </c:spPr>
            <c:extLst>
              <c:ext xmlns:c16="http://schemas.microsoft.com/office/drawing/2014/chart" uri="{C3380CC4-5D6E-409C-BE32-E72D297353CC}">
                <c16:uniqueId val="{00000004-D733-4CF9-A140-86039FFA01D8}"/>
              </c:ext>
            </c:extLst>
          </c:dPt>
          <c:dPt>
            <c:idx val="4"/>
            <c:invertIfNegative val="1"/>
            <c:bubble3D val="0"/>
            <c:spPr>
              <a:solidFill>
                <a:schemeClr val="bg1">
                  <a:lumMod val="85000"/>
                </a:schemeClr>
              </a:solidFill>
            </c:spPr>
            <c:extLst>
              <c:ext xmlns:c16="http://schemas.microsoft.com/office/drawing/2014/chart" uri="{C3380CC4-5D6E-409C-BE32-E72D297353CC}">
                <c16:uniqueId val="{00000005-D733-4CF9-A140-86039FFA01D8}"/>
              </c:ext>
            </c:extLst>
          </c:dPt>
          <c:dPt>
            <c:idx val="5"/>
            <c:invertIfNegative val="1"/>
            <c:bubble3D val="0"/>
            <c:spPr>
              <a:solidFill>
                <a:srgbClr val="FD5A5F"/>
              </a:solidFill>
            </c:spPr>
            <c:extLst>
              <c:ext xmlns:c16="http://schemas.microsoft.com/office/drawing/2014/chart" uri="{C3380CC4-5D6E-409C-BE32-E72D297353CC}">
                <c16:uniqueId val="{00000006-D733-4CF9-A140-86039FFA01D8}"/>
              </c:ext>
            </c:extLst>
          </c:dPt>
          <c:dPt>
            <c:idx val="6"/>
            <c:invertIfNegative val="1"/>
            <c:bubble3D val="0"/>
            <c:spPr>
              <a:solidFill>
                <a:srgbClr val="C83826"/>
              </a:solidFill>
            </c:spPr>
            <c:extLst>
              <c:ext xmlns:c16="http://schemas.microsoft.com/office/drawing/2014/chart" uri="{C3380CC4-5D6E-409C-BE32-E72D297353CC}">
                <c16:uniqueId val="{00000008-D733-4CF9-A140-86039FFA01D8}"/>
              </c:ext>
            </c:extLst>
          </c:dPt>
          <c:dPt>
            <c:idx val="7"/>
            <c:invertIfNegative val="1"/>
            <c:bubble3D val="0"/>
            <c:spPr>
              <a:solidFill>
                <a:srgbClr val="FD5A5F"/>
              </a:solidFill>
            </c:spPr>
            <c:extLst>
              <c:ext xmlns:c16="http://schemas.microsoft.com/office/drawing/2014/chart" uri="{C3380CC4-5D6E-409C-BE32-E72D297353CC}">
                <c16:uniqueId val="{0000000A-D733-4CF9-A140-86039FFA01D8}"/>
              </c:ext>
            </c:extLst>
          </c:dPt>
          <c:dPt>
            <c:idx val="8"/>
            <c:invertIfNegative val="1"/>
            <c:bubble3D val="0"/>
            <c:spPr>
              <a:solidFill>
                <a:srgbClr val="FC182F"/>
              </a:solidFill>
            </c:spPr>
            <c:extLst>
              <c:ext xmlns:c16="http://schemas.microsoft.com/office/drawing/2014/chart" uri="{C3380CC4-5D6E-409C-BE32-E72D297353CC}">
                <c16:uniqueId val="{0000000C-D733-4CF9-A140-86039FFA01D8}"/>
              </c:ext>
            </c:extLst>
          </c:dPt>
          <c:dPt>
            <c:idx val="9"/>
            <c:invertIfNegative val="1"/>
            <c:bubble3D val="0"/>
            <c:spPr>
              <a:solidFill>
                <a:srgbClr val="FC182F"/>
              </a:solidFill>
            </c:spPr>
            <c:extLst>
              <c:ext xmlns:c16="http://schemas.microsoft.com/office/drawing/2014/chart" uri="{C3380CC4-5D6E-409C-BE32-E72D297353CC}">
                <c16:uniqueId val="{0000000D-D733-4CF9-A140-86039FFA01D8}"/>
              </c:ext>
            </c:extLst>
          </c:dPt>
          <c:dPt>
            <c:idx val="10"/>
            <c:invertIfNegative val="1"/>
            <c:bubble3D val="0"/>
            <c:spPr>
              <a:solidFill>
                <a:srgbClr val="FD5A5F"/>
              </a:solidFill>
            </c:spPr>
            <c:extLst>
              <c:ext xmlns:c16="http://schemas.microsoft.com/office/drawing/2014/chart" uri="{C3380CC4-5D6E-409C-BE32-E72D297353CC}">
                <c16:uniqueId val="{0000000F-D733-4CF9-A140-86039FFA01D8}"/>
              </c:ext>
            </c:extLst>
          </c:dPt>
          <c:dPt>
            <c:idx val="11"/>
            <c:invertIfNegative val="1"/>
            <c:bubble3D val="0"/>
            <c:spPr>
              <a:solidFill>
                <a:schemeClr val="bg1">
                  <a:lumMod val="75000"/>
                </a:schemeClr>
              </a:solidFill>
            </c:spPr>
            <c:extLst>
              <c:ext xmlns:c16="http://schemas.microsoft.com/office/drawing/2014/chart" uri="{C3380CC4-5D6E-409C-BE32-E72D297353CC}">
                <c16:uniqueId val="{00000011-D733-4CF9-A140-86039FFA01D8}"/>
              </c:ext>
            </c:extLst>
          </c:dPt>
          <c:dPt>
            <c:idx val="12"/>
            <c:invertIfNegative val="1"/>
            <c:bubble3D val="0"/>
            <c:spPr>
              <a:solidFill>
                <a:schemeClr val="bg1">
                  <a:lumMod val="95000"/>
                </a:schemeClr>
              </a:solidFill>
            </c:spPr>
            <c:extLst>
              <c:ext xmlns:c16="http://schemas.microsoft.com/office/drawing/2014/chart" uri="{C3380CC4-5D6E-409C-BE32-E72D297353CC}">
                <c16:uniqueId val="{00000013-D733-4CF9-A140-86039FFA01D8}"/>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'G-05'!$AH$8:$AH$20</c:f>
              <c:strCache>
                <c:ptCount val="13"/>
                <c:pt idx="0">
                  <c:v>C.</c:v>
                </c:pt>
                <c:pt idx="1">
                  <c:v>D.</c:v>
                </c:pt>
                <c:pt idx="2">
                  <c:v>E.</c:v>
                </c:pt>
                <c:pt idx="3">
                  <c:v>F.</c:v>
                </c:pt>
                <c:pt idx="4">
                  <c:v>G.</c:v>
                </c:pt>
                <c:pt idx="5">
                  <c:v>H.</c:v>
                </c:pt>
                <c:pt idx="6">
                  <c:v>I.</c:v>
                </c:pt>
                <c:pt idx="7">
                  <c:v>J.</c:v>
                </c:pt>
                <c:pt idx="8">
                  <c:v>K.</c:v>
                </c:pt>
                <c:pt idx="9">
                  <c:v>L.</c:v>
                </c:pt>
                <c:pt idx="10">
                  <c:v>M.</c:v>
                </c:pt>
                <c:pt idx="11">
                  <c:v>N.</c:v>
                </c:pt>
                <c:pt idx="12">
                  <c:v>O.</c:v>
                </c:pt>
              </c:strCache>
            </c:strRef>
          </c:cat>
          <c:val>
            <c:numRef>
              <c:f>'G-05'!$AI$8:$AI$20</c:f>
              <c:numCache>
                <c:formatCode>_(* #,##0_);_(* \(#,##0\);_(* "-"_);_(@_)</c:formatCode>
                <c:ptCount val="13"/>
                <c:pt idx="0">
                  <c:v>1</c:v>
                </c:pt>
                <c:pt idx="1">
                  <c:v>93</c:v>
                </c:pt>
                <c:pt idx="2">
                  <c:v>4</c:v>
                </c:pt>
                <c:pt idx="3">
                  <c:v>3</c:v>
                </c:pt>
                <c:pt idx="4">
                  <c:v>9</c:v>
                </c:pt>
                <c:pt idx="5">
                  <c:v>1</c:v>
                </c:pt>
                <c:pt idx="6">
                  <c:v>10</c:v>
                </c:pt>
                <c:pt idx="7">
                  <c:v>2</c:v>
                </c:pt>
                <c:pt idx="8">
                  <c:v>4</c:v>
                </c:pt>
                <c:pt idx="9">
                  <c:v>10</c:v>
                </c:pt>
                <c:pt idx="10">
                  <c:v>16</c:v>
                </c:pt>
                <c:pt idx="11">
                  <c:v>6</c:v>
                </c:pt>
                <c:pt idx="12">
                  <c:v>24</c:v>
                </c:pt>
              </c:numCache>
            </c:numRef>
          </c:val>
          <c:extLst>
            <c:ext xmlns:c16="http://schemas.microsoft.com/office/drawing/2014/chart" uri="{C3380CC4-5D6E-409C-BE32-E72D297353CC}">
              <c16:uniqueId val="{00000015-D733-4CF9-A140-86039FFA01D8}"/>
            </c:ext>
          </c:extLst>
        </c:ser>
        <c:dLbls>
          <c:showLegendKey val="0"/>
          <c:showVal val="0"/>
          <c:showCatName val="0"/>
          <c:showSerName val="0"/>
          <c:showPercent val="0"/>
          <c:showBubbleSize val="0"/>
        </c:dLbls>
        <c:gapWidth val="150"/>
        <c:shape val="cylinder"/>
        <c:axId val="2120725592"/>
        <c:axId val="2120728808"/>
        <c:axId val="0"/>
      </c:bar3DChart>
      <c:catAx>
        <c:axId val="2120725592"/>
        <c:scaling>
          <c:orientation val="minMax"/>
        </c:scaling>
        <c:delete val="0"/>
        <c:axPos val="b"/>
        <c:numFmt formatCode="General" sourceLinked="1"/>
        <c:majorTickMark val="none"/>
        <c:minorTickMark val="none"/>
        <c:tickLblPos val="nextTo"/>
        <c:txPr>
          <a:bodyPr rot="0" vert="horz"/>
          <a:lstStyle/>
          <a:p>
            <a:pPr>
              <a:defRPr sz="1000"/>
            </a:pPr>
            <a:endParaRPr lang="es-PE"/>
          </a:p>
        </c:txPr>
        <c:crossAx val="2120728808"/>
        <c:crosses val="autoZero"/>
        <c:auto val="1"/>
        <c:lblAlgn val="ctr"/>
        <c:lblOffset val="100"/>
        <c:noMultiLvlLbl val="0"/>
      </c:catAx>
      <c:valAx>
        <c:axId val="2120728808"/>
        <c:scaling>
          <c:orientation val="minMax"/>
        </c:scaling>
        <c:delete val="0"/>
        <c:axPos val="l"/>
        <c:majorGridlines/>
        <c:numFmt formatCode="#,##0" sourceLinked="0"/>
        <c:majorTickMark val="none"/>
        <c:minorTickMark val="none"/>
        <c:tickLblPos val="nextTo"/>
        <c:txPr>
          <a:bodyPr rot="0" vert="horz"/>
          <a:lstStyle/>
          <a:p>
            <a:pPr>
              <a:defRPr/>
            </a:pPr>
            <a:endParaRPr lang="es-PE"/>
          </a:p>
        </c:txPr>
        <c:crossAx val="2120725592"/>
        <c:crosses val="autoZero"/>
        <c:crossBetween val="between"/>
      </c:valAx>
      <c:spPr>
        <a:noFill/>
        <a:ln w="25400">
          <a:noFill/>
        </a:ln>
      </c:spPr>
    </c:plotArea>
    <c:plotVisOnly val="1"/>
    <c:dispBlanksAs val="zero"/>
    <c:showDLblsOverMax val="0"/>
  </c:chart>
  <c:spPr>
    <a:noFill/>
    <a:ln w="25400">
      <a:solidFill>
        <a:srgbClr val="FD5A5F"/>
      </a:solidFill>
      <a:bevel/>
    </a:ln>
    <a:effectLst>
      <a:innerShdw blurRad="63500" dist="50800" dir="18900000">
        <a:prstClr val="black">
          <a:alpha val="50000"/>
        </a:prstClr>
      </a:innerShdw>
    </a:effectLst>
    <a:scene3d>
      <a:camera prst="orthographicFront"/>
      <a:lightRig rig="threePt" dir="t"/>
    </a:scene3d>
    <a:sp3d>
      <a:bevelT/>
    </a:sp3d>
  </c:spPr>
  <c:txPr>
    <a:bodyPr/>
    <a:lstStyle/>
    <a:p>
      <a:pPr>
        <a:defRPr sz="1100" b="1" i="0" u="none" strike="noStrike" baseline="0">
          <a:solidFill>
            <a:srgbClr val="000000"/>
          </a:solidFill>
          <a:latin typeface="Arial" pitchFamily="34" charset="0"/>
          <a:ea typeface="Calibri"/>
          <a:cs typeface="Arial" pitchFamily="34" charset="0"/>
        </a:defRPr>
      </a:pPr>
      <a:endParaRPr lang="es-PE"/>
    </a:p>
  </c:txPr>
  <c:printSettings>
    <c:headerFooter/>
    <c:pageMargins b="0.75" l="0.7" r="0.7" t="0.75" header="0.3" footer="0.3"/>
    <c:pageSetup paperSize="9"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50">
                <a:latin typeface="Arial" pitchFamily="34" charset="0"/>
                <a:cs typeface="Arial" pitchFamily="34" charset="0"/>
              </a:defRPr>
            </a:pPr>
            <a:r>
              <a:rPr lang="es-PE" sz="1050">
                <a:latin typeface="Arial" pitchFamily="34" charset="0"/>
                <a:cs typeface="Arial" pitchFamily="34" charset="0"/>
              </a:rPr>
              <a:t>ENTIDAD SOLICITANTE</a:t>
            </a:r>
          </a:p>
        </c:rich>
      </c:tx>
      <c:layout>
        <c:manualLayout>
          <c:xMode val="edge"/>
          <c:yMode val="edge"/>
          <c:x val="4.1975263478211698E-2"/>
          <c:y val="0.86497722402996002"/>
        </c:manualLayout>
      </c:layout>
      <c:overlay val="0"/>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a:solidFill>
            <a:schemeClr val="tx1"/>
          </a:solidFill>
        </a:ln>
        <a:effectLst>
          <a:outerShdw dist="35560" dir="2700000" algn="ctr" rotWithShape="0">
            <a:srgbClr val="000000"/>
          </a:outerShdw>
        </a:effectLst>
      </c:spPr>
    </c:title>
    <c:autoTitleDeleted val="0"/>
    <c:view3D>
      <c:rotX val="30"/>
      <c:rotY val="0"/>
      <c:rAngAx val="0"/>
    </c:view3D>
    <c:floor>
      <c:thickness val="0"/>
    </c:floor>
    <c:sideWall>
      <c:thickness val="0"/>
    </c:sideWall>
    <c:backWall>
      <c:thickness val="0"/>
    </c:backWall>
    <c:plotArea>
      <c:layout>
        <c:manualLayout>
          <c:layoutTarget val="inner"/>
          <c:xMode val="edge"/>
          <c:yMode val="edge"/>
          <c:x val="6.2499848258321201E-2"/>
          <c:y val="0.16724874325664901"/>
          <c:w val="0.89350064896881198"/>
          <c:h val="0.75252135260118702"/>
        </c:manualLayout>
      </c:layout>
      <c:pie3DChart>
        <c:varyColors val="1"/>
        <c:ser>
          <c:idx val="0"/>
          <c:order val="0"/>
          <c:explosion val="25"/>
          <c:dPt>
            <c:idx val="0"/>
            <c:bubble3D val="0"/>
            <c:spPr>
              <a:solidFill>
                <a:srgbClr val="FD5A5F"/>
              </a:solidFill>
              <a:ln>
                <a:solidFill>
                  <a:srgbClr val="FC3F4C"/>
                </a:solidFill>
              </a:ln>
            </c:spPr>
            <c:extLst>
              <c:ext xmlns:c16="http://schemas.microsoft.com/office/drawing/2014/chart" uri="{C3380CC4-5D6E-409C-BE32-E72D297353CC}">
                <c16:uniqueId val="{00000000-AE15-4743-AD0C-53CA7BE2AC6D}"/>
              </c:ext>
            </c:extLst>
          </c:dPt>
          <c:dPt>
            <c:idx val="2"/>
            <c:bubble3D val="0"/>
            <c:spPr>
              <a:solidFill>
                <a:srgbClr val="F05D5B"/>
              </a:solidFill>
            </c:spPr>
            <c:extLst>
              <c:ext xmlns:c16="http://schemas.microsoft.com/office/drawing/2014/chart" uri="{C3380CC4-5D6E-409C-BE32-E72D297353CC}">
                <c16:uniqueId val="{00000002-AE15-4743-AD0C-53CA7BE2AC6D}"/>
              </c:ext>
            </c:extLst>
          </c:dPt>
          <c:dLbls>
            <c:dLbl>
              <c:idx val="0"/>
              <c:layout>
                <c:manualLayout>
                  <c:x val="0.183200278136428"/>
                  <c:y val="-3.025888477082179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AE15-4743-AD0C-53CA7BE2AC6D}"/>
                </c:ext>
              </c:extLst>
            </c:dLbl>
            <c:dLbl>
              <c:idx val="1"/>
              <c:layout>
                <c:manualLayout>
                  <c:x val="-0.153657751377693"/>
                  <c:y val="0.10410584809753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E15-4743-AD0C-53CA7BE2AC6D}"/>
                </c:ext>
              </c:extLst>
            </c:dLbl>
            <c:dLbl>
              <c:idx val="2"/>
              <c:layout>
                <c:manualLayout>
                  <c:x val="0.21063614481934501"/>
                  <c:y val="-2.3095040161578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E15-4743-AD0C-53CA7BE2AC6D}"/>
                </c:ext>
              </c:extLst>
            </c:dLbl>
            <c:dLbl>
              <c:idx val="3"/>
              <c:layout>
                <c:manualLayout>
                  <c:x val="0.24773722065940901"/>
                  <c:y val="6.715129735239329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E15-4743-AD0C-53CA7BE2AC6D}"/>
                </c:ext>
              </c:extLst>
            </c:dLbl>
            <c:spPr>
              <a:noFill/>
              <a:ln>
                <a:noFill/>
              </a:ln>
              <a:effectLst/>
            </c:spPr>
            <c:txPr>
              <a:bodyPr/>
              <a:lstStyle/>
              <a:p>
                <a:pPr>
                  <a:defRPr sz="800" b="1"/>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'C-43- C-44'!$P$4:$P$6</c:f>
              <c:strCache>
                <c:ptCount val="3"/>
                <c:pt idx="0">
                  <c:v>TRABAJADORES</c:v>
                </c:pt>
                <c:pt idx="1">
                  <c:v>TRIBUNAL ARBITRAL</c:v>
                </c:pt>
                <c:pt idx="2">
                  <c:v>EMPRESA</c:v>
                </c:pt>
              </c:strCache>
            </c:strRef>
          </c:cat>
          <c:val>
            <c:numRef>
              <c:f>'C-43- C-44'!$Q$4:$Q$6</c:f>
              <c:numCache>
                <c:formatCode>General</c:formatCode>
                <c:ptCount val="3"/>
                <c:pt idx="0">
                  <c:v>206</c:v>
                </c:pt>
                <c:pt idx="1">
                  <c:v>1</c:v>
                </c:pt>
                <c:pt idx="2">
                  <c:v>8</c:v>
                </c:pt>
              </c:numCache>
            </c:numRef>
          </c:val>
          <c:extLst>
            <c:ext xmlns:c16="http://schemas.microsoft.com/office/drawing/2014/chart" uri="{C3380CC4-5D6E-409C-BE32-E72D297353CC}">
              <c16:uniqueId val="{00000004-AE15-4743-AD0C-53CA7BE2AC6D}"/>
            </c:ext>
          </c:extLst>
        </c:ser>
        <c:dLbls>
          <c:showLegendKey val="0"/>
          <c:showVal val="0"/>
          <c:showCatName val="1"/>
          <c:showSerName val="0"/>
          <c:showPercent val="1"/>
          <c:showBubbleSize val="0"/>
          <c:showLeaderLines val="1"/>
        </c:dLbls>
      </c:pie3DChart>
    </c:plotArea>
    <c:plotVisOnly val="1"/>
    <c:dispBlanksAs val="gap"/>
    <c:showDLblsOverMax val="0"/>
  </c:chart>
  <c:spPr>
    <a:noFill/>
    <a:ln w="25400">
      <a:solidFill>
        <a:srgbClr val="FC182F"/>
      </a:solidFill>
    </a:ln>
    <a:effectLst>
      <a:innerShdw blurRad="63500" dist="50800" dir="18900000">
        <a:prstClr val="black">
          <a:alpha val="50000"/>
        </a:prstClr>
      </a:innerShdw>
    </a:effectLst>
    <a:scene3d>
      <a:camera prst="orthographicFront"/>
      <a:lightRig rig="threePt" dir="t"/>
    </a:scene3d>
    <a:sp3d>
      <a:bevelT/>
    </a:sp3d>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400"/>
            </a:pPr>
            <a:r>
              <a:rPr lang="es-PE" sz="1400">
                <a:latin typeface="Arial" pitchFamily="34" charset="0"/>
                <a:cs typeface="Arial" pitchFamily="34" charset="0"/>
              </a:rPr>
              <a:t>ETAPAS</a:t>
            </a:r>
          </a:p>
        </c:rich>
      </c:tx>
      <c:layout>
        <c:manualLayout>
          <c:xMode val="edge"/>
          <c:yMode val="edge"/>
          <c:x val="6.7423371141793795E-2"/>
          <c:y val="0.88068902382692105"/>
        </c:manualLayout>
      </c:layout>
      <c:overlay val="0"/>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a:solidFill>
            <a:schemeClr val="tx1"/>
          </a:solidFill>
        </a:ln>
        <a:effectLst>
          <a:outerShdw dist="35560" dir="2700000" algn="ctr" rotWithShape="0">
            <a:srgbClr val="000000"/>
          </a:outerShdw>
        </a:effectLst>
      </c:spPr>
    </c:title>
    <c:autoTitleDeleted val="0"/>
    <c:view3D>
      <c:rotX val="30"/>
      <c:rotY val="0"/>
      <c:rAngAx val="0"/>
    </c:view3D>
    <c:floor>
      <c:thickness val="0"/>
    </c:floor>
    <c:sideWall>
      <c:thickness val="0"/>
    </c:sideWall>
    <c:backWall>
      <c:thickness val="0"/>
    </c:backWall>
    <c:plotArea>
      <c:layout>
        <c:manualLayout>
          <c:layoutTarget val="inner"/>
          <c:xMode val="edge"/>
          <c:yMode val="edge"/>
          <c:x val="7.5750899673317204E-2"/>
          <c:y val="0.13590928086562701"/>
          <c:w val="0.85507175854230399"/>
          <c:h val="0.74521270695751396"/>
        </c:manualLayout>
      </c:layout>
      <c:pie3DChart>
        <c:varyColors val="1"/>
        <c:ser>
          <c:idx val="0"/>
          <c:order val="0"/>
          <c:explosion val="25"/>
          <c:dPt>
            <c:idx val="0"/>
            <c:bubble3D val="0"/>
            <c:spPr>
              <a:solidFill>
                <a:srgbClr val="FD7267"/>
              </a:solidFill>
            </c:spPr>
            <c:extLst>
              <c:ext xmlns:c16="http://schemas.microsoft.com/office/drawing/2014/chart" uri="{C3380CC4-5D6E-409C-BE32-E72D297353CC}">
                <c16:uniqueId val="{00000000-6250-48AC-B7BF-51FF4B33075F}"/>
              </c:ext>
            </c:extLst>
          </c:dPt>
          <c:dPt>
            <c:idx val="1"/>
            <c:bubble3D val="0"/>
            <c:explosion val="18"/>
            <c:extLst>
              <c:ext xmlns:c16="http://schemas.microsoft.com/office/drawing/2014/chart" uri="{C3380CC4-5D6E-409C-BE32-E72D297353CC}">
                <c16:uniqueId val="{00000001-6250-48AC-B7BF-51FF4B33075F}"/>
              </c:ext>
            </c:extLst>
          </c:dPt>
          <c:dPt>
            <c:idx val="2"/>
            <c:bubble3D val="0"/>
            <c:spPr>
              <a:solidFill>
                <a:srgbClr val="FD7267"/>
              </a:solidFill>
            </c:spPr>
            <c:extLst>
              <c:ext xmlns:c16="http://schemas.microsoft.com/office/drawing/2014/chart" uri="{C3380CC4-5D6E-409C-BE32-E72D297353CC}">
                <c16:uniqueId val="{00000002-6250-48AC-B7BF-51FF4B33075F}"/>
              </c:ext>
            </c:extLst>
          </c:dPt>
          <c:dPt>
            <c:idx val="3"/>
            <c:bubble3D val="0"/>
            <c:spPr>
              <a:solidFill>
                <a:schemeClr val="bg1">
                  <a:lumMod val="65000"/>
                </a:schemeClr>
              </a:solidFill>
            </c:spPr>
            <c:extLst>
              <c:ext xmlns:c16="http://schemas.microsoft.com/office/drawing/2014/chart" uri="{C3380CC4-5D6E-409C-BE32-E72D297353CC}">
                <c16:uniqueId val="{00000003-6250-48AC-B7BF-51FF4B33075F}"/>
              </c:ext>
            </c:extLst>
          </c:dPt>
          <c:dPt>
            <c:idx val="4"/>
            <c:bubble3D val="0"/>
            <c:spPr>
              <a:solidFill>
                <a:srgbClr val="FC182F"/>
              </a:solidFill>
            </c:spPr>
            <c:extLst>
              <c:ext xmlns:c16="http://schemas.microsoft.com/office/drawing/2014/chart" uri="{C3380CC4-5D6E-409C-BE32-E72D297353CC}">
                <c16:uniqueId val="{00000004-6250-48AC-B7BF-51FF4B33075F}"/>
              </c:ext>
            </c:extLst>
          </c:dPt>
          <c:dLbls>
            <c:dLbl>
              <c:idx val="0"/>
              <c:layout>
                <c:manualLayout>
                  <c:x val="-6.2790640526526997E-2"/>
                  <c:y val="-0.11282404603840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6250-48AC-B7BF-51FF4B33075F}"/>
                </c:ext>
              </c:extLst>
            </c:dLbl>
            <c:dLbl>
              <c:idx val="1"/>
              <c:layout>
                <c:manualLayout>
                  <c:x val="0.166910415627054"/>
                  <c:y val="4.832283649049520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250-48AC-B7BF-51FF4B33075F}"/>
                </c:ext>
              </c:extLst>
            </c:dLbl>
            <c:dLbl>
              <c:idx val="2"/>
              <c:layout>
                <c:manualLayout>
                  <c:x val="0.14831745092519599"/>
                  <c:y val="0.1253073103147079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250-48AC-B7BF-51FF4B33075F}"/>
                </c:ext>
              </c:extLst>
            </c:dLbl>
            <c:dLbl>
              <c:idx val="3"/>
              <c:layout>
                <c:manualLayout>
                  <c:x val="4.0938146805566704E-3"/>
                  <c:y val="0.2174527642072280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250-48AC-B7BF-51FF4B33075F}"/>
                </c:ext>
              </c:extLst>
            </c:dLbl>
            <c:dLbl>
              <c:idx val="4"/>
              <c:layout>
                <c:manualLayout>
                  <c:x val="0.112476256677752"/>
                  <c:y val="-7.990285388435310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250-48AC-B7BF-51FF4B33075F}"/>
                </c:ext>
              </c:extLst>
            </c:dLbl>
            <c:dLbl>
              <c:idx val="5"/>
              <c:layout>
                <c:manualLayout>
                  <c:x val="0.25195149459289601"/>
                  <c:y val="-2.601561586530340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250-48AC-B7BF-51FF4B33075F}"/>
                </c:ext>
              </c:extLst>
            </c:dLbl>
            <c:spPr>
              <a:noFill/>
              <a:ln>
                <a:noFill/>
              </a:ln>
              <a:effectLst/>
            </c:spPr>
            <c:txPr>
              <a:bodyPr/>
              <a:lstStyle/>
              <a:p>
                <a:pPr>
                  <a:defRPr sz="800" b="1"/>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'C-43- C-44'!$P$20:$P$24</c:f>
              <c:strCache>
                <c:ptCount val="5"/>
                <c:pt idx="0">
                  <c:v>TRATO DIRECTO</c:v>
                </c:pt>
                <c:pt idx="1">
                  <c:v>CONCILIACIÓN</c:v>
                </c:pt>
                <c:pt idx="2">
                  <c:v>HUELGA</c:v>
                </c:pt>
                <c:pt idx="3">
                  <c:v>EXTRA PROCESO</c:v>
                </c:pt>
                <c:pt idx="4">
                  <c:v>ARBITRAJE</c:v>
                </c:pt>
              </c:strCache>
            </c:strRef>
          </c:cat>
          <c:val>
            <c:numRef>
              <c:f>'C-43- C-44'!$Q$20:$Q$24</c:f>
              <c:numCache>
                <c:formatCode>General</c:formatCode>
                <c:ptCount val="5"/>
                <c:pt idx="0">
                  <c:v>85</c:v>
                </c:pt>
                <c:pt idx="1">
                  <c:v>65</c:v>
                </c:pt>
                <c:pt idx="2">
                  <c:v>1</c:v>
                </c:pt>
                <c:pt idx="3">
                  <c:v>4</c:v>
                </c:pt>
                <c:pt idx="4">
                  <c:v>60</c:v>
                </c:pt>
              </c:numCache>
            </c:numRef>
          </c:val>
          <c:extLst>
            <c:ext xmlns:c16="http://schemas.microsoft.com/office/drawing/2014/chart" uri="{C3380CC4-5D6E-409C-BE32-E72D297353CC}">
              <c16:uniqueId val="{00000006-6250-48AC-B7BF-51FF4B33075F}"/>
            </c:ext>
          </c:extLst>
        </c:ser>
        <c:dLbls>
          <c:showLegendKey val="0"/>
          <c:showVal val="0"/>
          <c:showCatName val="1"/>
          <c:showSerName val="0"/>
          <c:showPercent val="1"/>
          <c:showBubbleSize val="0"/>
          <c:showLeaderLines val="1"/>
        </c:dLbls>
      </c:pie3DChart>
    </c:plotArea>
    <c:plotVisOnly val="1"/>
    <c:dispBlanksAs val="gap"/>
    <c:showDLblsOverMax val="0"/>
  </c:chart>
  <c:spPr>
    <a:noFill/>
    <a:ln w="25400">
      <a:solidFill>
        <a:srgbClr val="FC4A3E"/>
      </a:solidFill>
    </a:ln>
    <a:effectLst>
      <a:innerShdw blurRad="63500" dist="50800" dir="18900000">
        <a:prstClr val="black">
          <a:alpha val="50000"/>
        </a:prstClr>
      </a:innerShdw>
    </a:effectLst>
    <a:scene3d>
      <a:camera prst="orthographicFront"/>
      <a:lightRig rig="threePt" dir="t"/>
    </a:scene3d>
    <a:sp3d>
      <a:bevelT/>
    </a:sp3d>
  </c:spPr>
  <c:printSettings>
    <c:headerFooter/>
    <c:pageMargins b="0.75" l="0.7" r="0.7" t="0.75" header="0.3" footer="0.3"/>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hPercent val="53"/>
      <c:rotY val="20"/>
      <c:depthPercent val="100"/>
      <c:rAngAx val="1"/>
    </c:view3D>
    <c:floor>
      <c:thickness val="0"/>
      <c:spPr>
        <a:solidFill>
          <a:schemeClr val="bg1">
            <a:lumMod val="85000"/>
          </a:schemeClr>
        </a:solidFill>
        <a:ln w="3175">
          <a:solidFill>
            <a:srgbClr val="000000"/>
          </a:solidFill>
          <a:prstDash val="solid"/>
        </a:ln>
      </c:spPr>
    </c:floor>
    <c:sideWall>
      <c:thickness val="0"/>
      <c:spPr>
        <a:noFill/>
        <a:ln w="25400">
          <a:noFill/>
        </a:ln>
      </c:spPr>
    </c:sideWall>
    <c:backWall>
      <c:thickness val="0"/>
      <c:spPr>
        <a:noFill/>
        <a:ln w="25400">
          <a:noFill/>
        </a:ln>
      </c:spPr>
    </c:backWall>
    <c:plotArea>
      <c:layout>
        <c:manualLayout>
          <c:layoutTarget val="inner"/>
          <c:xMode val="edge"/>
          <c:yMode val="edge"/>
          <c:x val="3.8372093023255803E-2"/>
          <c:y val="4.3579358533840498E-2"/>
          <c:w val="0.95133945453762903"/>
          <c:h val="0.82877751397199395"/>
        </c:manualLayout>
      </c:layout>
      <c:bar3DChart>
        <c:barDir val="col"/>
        <c:grouping val="clustered"/>
        <c:varyColors val="1"/>
        <c:ser>
          <c:idx val="0"/>
          <c:order val="0"/>
          <c:invertIfNegative val="0"/>
          <c:dPt>
            <c:idx val="0"/>
            <c:invertIfNegative val="0"/>
            <c:bubble3D val="0"/>
            <c:spPr>
              <a:solidFill>
                <a:srgbClr val="FD7267"/>
              </a:solidFill>
            </c:spPr>
            <c:extLst>
              <c:ext xmlns:c16="http://schemas.microsoft.com/office/drawing/2014/chart" uri="{C3380CC4-5D6E-409C-BE32-E72D297353CC}">
                <c16:uniqueId val="{00000004-52CB-437F-831D-E3A3E05DB28F}"/>
              </c:ext>
            </c:extLst>
          </c:dPt>
          <c:dPt>
            <c:idx val="1"/>
            <c:invertIfNegative val="0"/>
            <c:bubble3D val="0"/>
            <c:spPr>
              <a:solidFill>
                <a:srgbClr val="F05D5B"/>
              </a:solidFill>
            </c:spPr>
            <c:extLst>
              <c:ext xmlns:c16="http://schemas.microsoft.com/office/drawing/2014/chart" uri="{C3380CC4-5D6E-409C-BE32-E72D297353CC}">
                <c16:uniqueId val="{00000005-52CB-437F-831D-E3A3E05DB28F}"/>
              </c:ext>
            </c:extLst>
          </c:dPt>
          <c:dPt>
            <c:idx val="2"/>
            <c:invertIfNegative val="0"/>
            <c:bubble3D val="0"/>
            <c:spPr>
              <a:solidFill>
                <a:srgbClr val="FC182F"/>
              </a:solidFill>
            </c:spPr>
            <c:extLst>
              <c:ext xmlns:c16="http://schemas.microsoft.com/office/drawing/2014/chart" uri="{C3380CC4-5D6E-409C-BE32-E72D297353CC}">
                <c16:uniqueId val="{00000006-52CB-437F-831D-E3A3E05DB28F}"/>
              </c:ext>
            </c:extLst>
          </c:dPt>
          <c:dPt>
            <c:idx val="3"/>
            <c:invertIfNegative val="0"/>
            <c:bubble3D val="0"/>
            <c:spPr>
              <a:solidFill>
                <a:srgbClr val="FF0000"/>
              </a:solidFill>
            </c:spPr>
            <c:extLst>
              <c:ext xmlns:c16="http://schemas.microsoft.com/office/drawing/2014/chart" uri="{C3380CC4-5D6E-409C-BE32-E72D297353CC}">
                <c16:uniqueId val="{00000007-52CB-437F-831D-E3A3E05DB28F}"/>
              </c:ext>
            </c:extLst>
          </c:dPt>
          <c:dPt>
            <c:idx val="4"/>
            <c:invertIfNegative val="0"/>
            <c:bubble3D val="0"/>
            <c:spPr>
              <a:solidFill>
                <a:srgbClr val="C83826"/>
              </a:solidFill>
            </c:spPr>
            <c:extLst>
              <c:ext xmlns:c16="http://schemas.microsoft.com/office/drawing/2014/chart" uri="{C3380CC4-5D6E-409C-BE32-E72D297353CC}">
                <c16:uniqueId val="{00000001-52CB-437F-831D-E3A3E05DB28F}"/>
              </c:ext>
            </c:extLst>
          </c:dPt>
          <c:dPt>
            <c:idx val="5"/>
            <c:invertIfNegative val="0"/>
            <c:bubble3D val="0"/>
            <c:spPr>
              <a:solidFill>
                <a:srgbClr val="FD7267"/>
              </a:solidFill>
            </c:spPr>
            <c:extLst>
              <c:ext xmlns:c16="http://schemas.microsoft.com/office/drawing/2014/chart" uri="{C3380CC4-5D6E-409C-BE32-E72D297353CC}">
                <c16:uniqueId val="{00000008-52CB-437F-831D-E3A3E05DB28F}"/>
              </c:ext>
            </c:extLst>
          </c:dPt>
          <c:dPt>
            <c:idx val="6"/>
            <c:invertIfNegative val="0"/>
            <c:bubble3D val="0"/>
            <c:spPr>
              <a:solidFill>
                <a:srgbClr val="FC2113"/>
              </a:solidFill>
            </c:spPr>
            <c:extLst>
              <c:ext xmlns:c16="http://schemas.microsoft.com/office/drawing/2014/chart" uri="{C3380CC4-5D6E-409C-BE32-E72D297353CC}">
                <c16:uniqueId val="{00000003-52CB-437F-831D-E3A3E05DB28F}"/>
              </c:ext>
            </c:extLst>
          </c:dPt>
          <c:dLbls>
            <c:dLbl>
              <c:idx val="0"/>
              <c:layout>
                <c:manualLayout>
                  <c:x val="2.1154160784053602E-2"/>
                  <c:y val="-2.85974347546179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2CB-437F-831D-E3A3E05DB28F}"/>
                </c:ext>
              </c:extLst>
            </c:dLbl>
            <c:dLbl>
              <c:idx val="1"/>
              <c:layout>
                <c:manualLayout>
                  <c:x val="2.1860011180912901E-2"/>
                  <c:y val="-3.22077947803693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2CB-437F-831D-E3A3E05DB28F}"/>
                </c:ext>
              </c:extLst>
            </c:dLbl>
            <c:dLbl>
              <c:idx val="2"/>
              <c:layout>
                <c:manualLayout>
                  <c:x val="2.0240650513841201E-2"/>
                  <c:y val="-3.50935302226687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2CB-437F-831D-E3A3E05DB28F}"/>
                </c:ext>
              </c:extLst>
            </c:dLbl>
            <c:dLbl>
              <c:idx val="3"/>
              <c:layout>
                <c:manualLayout>
                  <c:x val="1.9609299740059601E-2"/>
                  <c:y val="-3.00064378745109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2CB-437F-831D-E3A3E05DB28F}"/>
                </c:ext>
              </c:extLst>
            </c:dLbl>
            <c:dLbl>
              <c:idx val="4"/>
              <c:layout>
                <c:manualLayout>
                  <c:x val="2.26407800108019E-2"/>
                  <c:y val="-3.21341058782746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2CB-437F-831D-E3A3E05DB28F}"/>
                </c:ext>
              </c:extLst>
            </c:dLbl>
            <c:dLbl>
              <c:idx val="5"/>
              <c:layout>
                <c:manualLayout>
                  <c:x val="2.1742264166437701E-2"/>
                  <c:y val="-2.727420393205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2CB-437F-831D-E3A3E05DB28F}"/>
                </c:ext>
              </c:extLst>
            </c:dLbl>
            <c:dLbl>
              <c:idx val="6"/>
              <c:layout>
                <c:manualLayout>
                  <c:x val="1.94680538578887E-2"/>
                  <c:y val="-2.93040162432526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2CB-437F-831D-E3A3E05DB28F}"/>
                </c:ext>
              </c:extLst>
            </c:dLbl>
            <c:dLbl>
              <c:idx val="7"/>
              <c:layout>
                <c:manualLayout>
                  <c:x val="2.1435248343667598E-2"/>
                  <c:y val="-3.14199395770392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D42-4563-BB1F-B68568D94FEF}"/>
                </c:ext>
              </c:extLst>
            </c:dLbl>
            <c:spPr>
              <a:noFill/>
              <a:ln w="25400">
                <a:noFill/>
              </a:ln>
            </c:spPr>
            <c:txPr>
              <a:bodyPr/>
              <a:lstStyle/>
              <a:p>
                <a:pPr>
                  <a:defRPr sz="1100" b="1" i="0" u="none" strike="noStrike" baseline="0">
                    <a:solidFill>
                      <a:srgbClr val="000000"/>
                    </a:solidFill>
                    <a:latin typeface="Arial"/>
                    <a:ea typeface="Arial"/>
                    <a:cs typeface="Arial"/>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'C-45'!$M$13:$M$20</c:f>
              <c:strCache>
                <c:ptCount val="8"/>
                <c:pt idx="0">
                  <c:v>EXPLOTACIÓN DE MINAS Y CANTERAS</c:v>
                </c:pt>
                <c:pt idx="1">
                  <c:v>INDUSTRIAS MANUFACTURERAS</c:v>
                </c:pt>
                <c:pt idx="2">
                  <c:v>SUMINISTRO DE ELÉCTRICIDAD, GAS Y AGUA</c:v>
                </c:pt>
                <c:pt idx="3">
                  <c:v>TRANSPORTE, ALMACENAMIENTO Y COMUNICACIONES</c:v>
                </c:pt>
                <c:pt idx="4">
                  <c:v>ADMINISTRACIÓN PÚBLICA Y DEFENSA</c:v>
                </c:pt>
                <c:pt idx="5">
                  <c:v>SERVICIOS SOCIALES Y DE SALUD</c:v>
                </c:pt>
                <c:pt idx="6">
                  <c:v>OTRAS ACTIV. DE SERV. COMUNITARIOS, SOCIALES Y PERSONALES</c:v>
                </c:pt>
                <c:pt idx="7">
                  <c:v>OTROS</c:v>
                </c:pt>
              </c:strCache>
            </c:strRef>
          </c:cat>
          <c:val>
            <c:numRef>
              <c:f>'C-45'!$N$13:$N$20</c:f>
              <c:numCache>
                <c:formatCode>_(* #,##0_);_(* \(#,##0\);_(* "-"_);_(@_)</c:formatCode>
                <c:ptCount val="8"/>
                <c:pt idx="0">
                  <c:v>9</c:v>
                </c:pt>
                <c:pt idx="1">
                  <c:v>57</c:v>
                </c:pt>
                <c:pt idx="2">
                  <c:v>13</c:v>
                </c:pt>
                <c:pt idx="3">
                  <c:v>27</c:v>
                </c:pt>
                <c:pt idx="4">
                  <c:v>62</c:v>
                </c:pt>
                <c:pt idx="5">
                  <c:v>8</c:v>
                </c:pt>
                <c:pt idx="6">
                  <c:v>16</c:v>
                </c:pt>
                <c:pt idx="7" formatCode="General">
                  <c:v>23</c:v>
                </c:pt>
              </c:numCache>
            </c:numRef>
          </c:val>
          <c:extLst>
            <c:ext xmlns:c16="http://schemas.microsoft.com/office/drawing/2014/chart" uri="{C3380CC4-5D6E-409C-BE32-E72D297353CC}">
              <c16:uniqueId val="{00000009-52CB-437F-831D-E3A3E05DB28F}"/>
            </c:ext>
          </c:extLst>
        </c:ser>
        <c:dLbls>
          <c:showLegendKey val="0"/>
          <c:showVal val="0"/>
          <c:showCatName val="0"/>
          <c:showSerName val="0"/>
          <c:showPercent val="0"/>
          <c:showBubbleSize val="0"/>
        </c:dLbls>
        <c:gapWidth val="32"/>
        <c:gapDepth val="136"/>
        <c:shape val="cylinder"/>
        <c:axId val="2123461528"/>
        <c:axId val="2123464936"/>
        <c:axId val="0"/>
      </c:bar3DChart>
      <c:catAx>
        <c:axId val="2123461528"/>
        <c:scaling>
          <c:orientation val="minMax"/>
        </c:scaling>
        <c:delete val="0"/>
        <c:axPos val="b"/>
        <c:numFmt formatCode="_(* #,##0_);_(* \(#,##0\);_(* &quot;-&quot;_);_(@_)" sourceLinked="0"/>
        <c:majorTickMark val="out"/>
        <c:minorTickMark val="none"/>
        <c:tickLblPos val="low"/>
        <c:spPr>
          <a:ln w="3175">
            <a:solidFill>
              <a:srgbClr val="000000"/>
            </a:solidFill>
            <a:prstDash val="solid"/>
          </a:ln>
        </c:spPr>
        <c:txPr>
          <a:bodyPr rot="0" vert="horz" anchor="ctr" anchorCtr="0"/>
          <a:lstStyle/>
          <a:p>
            <a:pPr>
              <a:defRPr sz="600" b="1" i="0" u="none" strike="noStrike" baseline="0">
                <a:solidFill>
                  <a:srgbClr val="000000"/>
                </a:solidFill>
                <a:latin typeface="Arial"/>
                <a:ea typeface="Arial"/>
                <a:cs typeface="Arial"/>
              </a:defRPr>
            </a:pPr>
            <a:endParaRPr lang="es-PE"/>
          </a:p>
        </c:txPr>
        <c:crossAx val="2123464936"/>
        <c:crosses val="autoZero"/>
        <c:auto val="0"/>
        <c:lblAlgn val="ctr"/>
        <c:lblOffset val="100"/>
        <c:tickMarkSkip val="1"/>
        <c:noMultiLvlLbl val="0"/>
      </c:catAx>
      <c:valAx>
        <c:axId val="2123464936"/>
        <c:scaling>
          <c:orientation val="minMax"/>
        </c:scaling>
        <c:delete val="0"/>
        <c:axPos val="l"/>
        <c:numFmt formatCode="General" sourceLinked="0"/>
        <c:majorTickMark val="out"/>
        <c:minorTickMark val="none"/>
        <c:tickLblPos val="nextTo"/>
        <c:spPr>
          <a:ln w="3175">
            <a:solidFill>
              <a:srgbClr val="000000"/>
            </a:solidFill>
            <a:prstDash val="solid"/>
          </a:ln>
        </c:spPr>
        <c:txPr>
          <a:bodyPr rot="0" vert="horz"/>
          <a:lstStyle/>
          <a:p>
            <a:pPr>
              <a:defRPr sz="1100" b="1" i="0" u="none" strike="noStrike" baseline="0">
                <a:solidFill>
                  <a:srgbClr val="000000"/>
                </a:solidFill>
                <a:latin typeface="Arial"/>
                <a:ea typeface="Arial"/>
                <a:cs typeface="Arial"/>
              </a:defRPr>
            </a:pPr>
            <a:endParaRPr lang="es-PE"/>
          </a:p>
        </c:txPr>
        <c:crossAx val="2123461528"/>
        <c:crosses val="autoZero"/>
        <c:crossBetween val="between"/>
      </c:valAx>
      <c:spPr>
        <a:noFill/>
        <a:ln w="25400">
          <a:noFill/>
        </a:ln>
      </c:spPr>
    </c:plotArea>
    <c:plotVisOnly val="1"/>
    <c:dispBlanksAs val="gap"/>
    <c:showDLblsOverMax val="0"/>
  </c:chart>
  <c:spPr>
    <a:noFill/>
    <a:ln w="25400">
      <a:solidFill>
        <a:srgbClr val="FC3F4C"/>
      </a:solidFill>
      <a:prstDash val="solid"/>
    </a:ln>
    <a:effectLst>
      <a:innerShdw blurRad="63500" dist="50800" dir="18900000">
        <a:prstClr val="black">
          <a:alpha val="50000"/>
        </a:prstClr>
      </a:innerShdw>
    </a:effectLst>
    <a:scene3d>
      <a:camera prst="orthographicFront"/>
      <a:lightRig rig="threePt" dir="t"/>
    </a:scene3d>
    <a:sp3d>
      <a:bevelT/>
    </a:sp3d>
  </c:spPr>
  <c:txPr>
    <a:bodyPr/>
    <a:lstStyle/>
    <a:p>
      <a:pPr>
        <a:defRPr sz="1675" b="0" i="0" u="none" strike="noStrike" baseline="0">
          <a:solidFill>
            <a:srgbClr val="000000"/>
          </a:solidFill>
          <a:latin typeface="Arial"/>
          <a:ea typeface="Arial"/>
          <a:cs typeface="Arial"/>
        </a:defRPr>
      </a:pPr>
      <a:endParaRPr lang="es-PE"/>
    </a:p>
  </c:txPr>
  <c:printSettings>
    <c:headerFooter alignWithMargins="0"/>
    <c:pageMargins b="1" l="0.75" r="0.75" t="1" header="0" footer="0"/>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0338038200106898E-2"/>
          <c:y val="9.0131521530870104E-2"/>
          <c:w val="0.91627893075768996"/>
          <c:h val="0.78541097090478296"/>
        </c:manualLayout>
      </c:layout>
      <c:lineChart>
        <c:grouping val="standard"/>
        <c:varyColors val="0"/>
        <c:ser>
          <c:idx val="0"/>
          <c:order val="0"/>
          <c:tx>
            <c:strRef>
              <c:f>'C-46'!$AJ$28:$AJ$29</c:f>
              <c:strCache>
                <c:ptCount val="2"/>
                <c:pt idx="0">
                  <c:v>Estudios Económicos Laborales</c:v>
                </c:pt>
              </c:strCache>
            </c:strRef>
          </c:tx>
          <c:spPr>
            <a:ln w="92075">
              <a:solidFill>
                <a:srgbClr val="FD938B"/>
              </a:solidFill>
            </a:ln>
          </c:spPr>
          <c:marker>
            <c:symbol val="diamond"/>
            <c:size val="10"/>
          </c:marker>
          <c:dLbls>
            <c:dLbl>
              <c:idx val="0"/>
              <c:layout>
                <c:manualLayout>
                  <c:x val="-1.9476787541603799E-2"/>
                  <c:y val="-2.09614990079599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3FA-4873-AD83-CE2CE051F60A}"/>
                </c:ext>
              </c:extLst>
            </c:dLbl>
            <c:dLbl>
              <c:idx val="1"/>
              <c:layout>
                <c:manualLayout>
                  <c:x val="-1.7853721913136899E-2"/>
                  <c:y val="-2.09614990079599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3FA-4873-AD83-CE2CE051F60A}"/>
                </c:ext>
              </c:extLst>
            </c:dLbl>
            <c:dLbl>
              <c:idx val="2"/>
              <c:layout>
                <c:manualLayout>
                  <c:x val="-1.21729922135024E-2"/>
                  <c:y val="-3.35383984127358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3FA-4873-AD83-CE2CE051F60A}"/>
                </c:ext>
              </c:extLst>
            </c:dLbl>
            <c:dLbl>
              <c:idx val="3"/>
              <c:layout>
                <c:manualLayout>
                  <c:x val="-8.1153281423352295E-4"/>
                  <c:y val="-2.5153798809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3FA-4873-AD83-CE2CE051F60A}"/>
                </c:ext>
              </c:extLst>
            </c:dLbl>
            <c:dLbl>
              <c:idx val="4"/>
              <c:layout>
                <c:manualLayout>
                  <c:x val="-1.21729922135024E-2"/>
                  <c:y val="-3.77306982143279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3FA-4873-AD83-CE2CE051F60A}"/>
                </c:ext>
              </c:extLst>
            </c:dLbl>
            <c:dLbl>
              <c:idx val="5"/>
              <c:layout>
                <c:manualLayout>
                  <c:x val="-1.05499265850354E-2"/>
                  <c:y val="-2.305764890875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3FA-4873-AD83-CE2CE051F60A}"/>
                </c:ext>
              </c:extLst>
            </c:dLbl>
            <c:dLbl>
              <c:idx val="6"/>
              <c:layout>
                <c:manualLayout>
                  <c:x val="-1.6230656284669898E-2"/>
                  <c:y val="-2.934609861114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3FA-4873-AD83-CE2CE051F60A}"/>
                </c:ext>
              </c:extLst>
            </c:dLbl>
            <c:dLbl>
              <c:idx val="7"/>
              <c:layout>
                <c:manualLayout>
                  <c:x val="-1.54191234704364E-2"/>
                  <c:y val="-2.72499487103479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3FA-4873-AD83-CE2CE051F60A}"/>
                </c:ext>
              </c:extLst>
            </c:dLbl>
            <c:dLbl>
              <c:idx val="8"/>
              <c:layout>
                <c:manualLayout>
                  <c:x val="-1.2984525027735901E-2"/>
                  <c:y val="-2.30576489087560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3FA-4873-AD83-CE2CE051F60A}"/>
                </c:ext>
              </c:extLst>
            </c:dLbl>
            <c:dLbl>
              <c:idx val="9"/>
              <c:layout>
                <c:manualLayout>
                  <c:x val="-1.54191234704364E-2"/>
                  <c:y val="-2.93460986111440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3FA-4873-AD83-CE2CE051F60A}"/>
                </c:ext>
              </c:extLst>
            </c:dLbl>
            <c:dLbl>
              <c:idx val="10"/>
              <c:layout>
                <c:manualLayout>
                  <c:x val="-1.21729922135024E-2"/>
                  <c:y val="-3.14422485119400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3FA-4873-AD83-CE2CE051F60A}"/>
                </c:ext>
              </c:extLst>
            </c:dLbl>
            <c:dLbl>
              <c:idx val="11"/>
              <c:layout>
                <c:manualLayout>
                  <c:x val="-1.4607590656202801E-2"/>
                  <c:y val="-3.14422485119398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3FA-4873-AD83-CE2CE051F60A}"/>
                </c:ext>
              </c:extLst>
            </c:dLbl>
            <c:dLbl>
              <c:idx val="12"/>
              <c:layout>
                <c:manualLayout>
                  <c:x val="-1.4607590656202899E-2"/>
                  <c:y val="-2.305764890875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3FA-4873-AD83-CE2CE051F60A}"/>
                </c:ext>
              </c:extLst>
            </c:dLbl>
            <c:dLbl>
              <c:idx val="13"/>
              <c:layout>
                <c:manualLayout>
                  <c:x val="-1.2984525027735901E-2"/>
                  <c:y val="-2.93460986111440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3FA-4873-AD83-CE2CE051F60A}"/>
                </c:ext>
              </c:extLst>
            </c:dLbl>
            <c:dLbl>
              <c:idx val="14"/>
              <c:layout>
                <c:manualLayout>
                  <c:x val="-1.54191234704364E-2"/>
                  <c:y val="-2.93460986111440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3FA-4873-AD83-CE2CE051F60A}"/>
                </c:ext>
              </c:extLst>
            </c:dLbl>
            <c:dLbl>
              <c:idx val="15"/>
              <c:layout>
                <c:manualLayout>
                  <c:x val="-1.4607590656202899E-2"/>
                  <c:y val="-2.72499487103479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3FA-4873-AD83-CE2CE051F60A}"/>
                </c:ext>
              </c:extLst>
            </c:dLbl>
            <c:dLbl>
              <c:idx val="16"/>
              <c:layout>
                <c:manualLayout>
                  <c:x val="-1.6230656284669898E-2"/>
                  <c:y val="-3.35383984127358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3FA-4873-AD83-CE2CE051F60A}"/>
                </c:ext>
              </c:extLst>
            </c:dLbl>
            <c:dLbl>
              <c:idx val="17"/>
              <c:layout>
                <c:manualLayout>
                  <c:x val="-1.7042189098903399E-2"/>
                  <c:y val="-2.51537988095518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3FA-4873-AD83-CE2CE051F60A}"/>
                </c:ext>
              </c:extLst>
            </c:dLbl>
            <c:dLbl>
              <c:idx val="18"/>
              <c:layout>
                <c:manualLayout>
                  <c:x val="-1.8665254727370299E-2"/>
                  <c:y val="-2.72499487103479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3FA-4873-AD83-CE2CE051F60A}"/>
                </c:ext>
              </c:extLst>
            </c:dLbl>
            <c:dLbl>
              <c:idx val="19"/>
              <c:layout>
                <c:manualLayout>
                  <c:x val="-1.8665254727370299E-2"/>
                  <c:y val="-2.72499487103479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3FA-4873-AD83-CE2CE051F60A}"/>
                </c:ext>
              </c:extLst>
            </c:dLbl>
            <c:dLbl>
              <c:idx val="20"/>
              <c:layout>
                <c:manualLayout>
                  <c:x val="-1.7853721913136899E-2"/>
                  <c:y val="-3.35383984127358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3FA-4873-AD83-CE2CE051F60A}"/>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'C-46'!$AI$30:$AI$56</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'C-46'!$AJ$30:$AJ$50</c:f>
              <c:numCache>
                <c:formatCode>General</c:formatCode>
                <c:ptCount val="21"/>
                <c:pt idx="0">
                  <c:v>120</c:v>
                </c:pt>
                <c:pt idx="1">
                  <c:v>153</c:v>
                </c:pt>
                <c:pt idx="2">
                  <c:v>146</c:v>
                </c:pt>
                <c:pt idx="3">
                  <c:v>55</c:v>
                </c:pt>
                <c:pt idx="4">
                  <c:v>49</c:v>
                </c:pt>
                <c:pt idx="5">
                  <c:v>34</c:v>
                </c:pt>
                <c:pt idx="6">
                  <c:v>35</c:v>
                </c:pt>
                <c:pt idx="7">
                  <c:v>40</c:v>
                </c:pt>
                <c:pt idx="8">
                  <c:v>45</c:v>
                </c:pt>
                <c:pt idx="9">
                  <c:v>50</c:v>
                </c:pt>
                <c:pt idx="10">
                  <c:v>65</c:v>
                </c:pt>
                <c:pt idx="11">
                  <c:v>69</c:v>
                </c:pt>
                <c:pt idx="12">
                  <c:v>58</c:v>
                </c:pt>
                <c:pt idx="13">
                  <c:v>82</c:v>
                </c:pt>
                <c:pt idx="14">
                  <c:v>90</c:v>
                </c:pt>
                <c:pt idx="15">
                  <c:v>107</c:v>
                </c:pt>
                <c:pt idx="16">
                  <c:v>106</c:v>
                </c:pt>
                <c:pt idx="17">
                  <c:v>119</c:v>
                </c:pt>
                <c:pt idx="18">
                  <c:v>123</c:v>
                </c:pt>
                <c:pt idx="19">
                  <c:v>146</c:v>
                </c:pt>
                <c:pt idx="20">
                  <c:v>173</c:v>
                </c:pt>
              </c:numCache>
            </c:numRef>
          </c:val>
          <c:smooth val="0"/>
          <c:extLst>
            <c:ext xmlns:c16="http://schemas.microsoft.com/office/drawing/2014/chart" uri="{C3380CC4-5D6E-409C-BE32-E72D297353CC}">
              <c16:uniqueId val="{00000000-A9A4-44DE-BB91-001C758FC8CF}"/>
            </c:ext>
          </c:extLst>
        </c:ser>
        <c:ser>
          <c:idx val="1"/>
          <c:order val="1"/>
          <c:tx>
            <c:strRef>
              <c:f>'C-46'!$AK$28:$AK$29</c:f>
              <c:strCache>
                <c:ptCount val="2"/>
                <c:pt idx="0">
                  <c:v>Dictámenes </c:v>
                </c:pt>
              </c:strCache>
            </c:strRef>
          </c:tx>
          <c:spPr>
            <a:ln w="50800">
              <a:solidFill>
                <a:srgbClr val="FF0000"/>
              </a:solidFill>
            </a:ln>
          </c:spPr>
          <c:marker>
            <c:symbol val="square"/>
            <c:size val="10"/>
          </c:marker>
          <c:dLbls>
            <c:dLbl>
              <c:idx val="0"/>
              <c:layout>
                <c:manualLayout>
                  <c:x val="-1.6230656284669898E-2"/>
                  <c:y val="-2.93460986111440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3FA-4873-AD83-CE2CE051F60A}"/>
                </c:ext>
              </c:extLst>
            </c:dLbl>
            <c:dLbl>
              <c:idx val="1"/>
              <c:layout>
                <c:manualLayout>
                  <c:x val="-1.05499265850354E-2"/>
                  <c:y val="-2.72499487103479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03FA-4873-AD83-CE2CE051F60A}"/>
                </c:ext>
              </c:extLst>
            </c:dLbl>
            <c:dLbl>
              <c:idx val="2"/>
              <c:layout>
                <c:manualLayout>
                  <c:x val="-1.7042189098903399E-2"/>
                  <c:y val="-3.14422485119398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3FA-4873-AD83-CE2CE051F60A}"/>
                </c:ext>
              </c:extLst>
            </c:dLbl>
            <c:dLbl>
              <c:idx val="3"/>
              <c:layout>
                <c:manualLayout>
                  <c:x val="-1.2984525027735901E-2"/>
                  <c:y val="2.305764890875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3FA-4873-AD83-CE2CE051F60A}"/>
                </c:ext>
              </c:extLst>
            </c:dLbl>
            <c:dLbl>
              <c:idx val="4"/>
              <c:layout>
                <c:manualLayout>
                  <c:x val="-1.2984525027735901E-2"/>
                  <c:y val="2.72499487103479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3FA-4873-AD83-CE2CE051F60A}"/>
                </c:ext>
              </c:extLst>
            </c:dLbl>
            <c:dLbl>
              <c:idx val="5"/>
              <c:layout>
                <c:manualLayout>
                  <c:x val="-1.2984525027735901E-2"/>
                  <c:y val="2.5153798809551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3FA-4873-AD83-CE2CE051F60A}"/>
                </c:ext>
              </c:extLst>
            </c:dLbl>
            <c:dLbl>
              <c:idx val="6"/>
              <c:layout>
                <c:manualLayout>
                  <c:x val="-9.7383937708019203E-3"/>
                  <c:y val="2.09614990079599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3FA-4873-AD83-CE2CE051F60A}"/>
                </c:ext>
              </c:extLst>
            </c:dLbl>
            <c:dLbl>
              <c:idx val="7"/>
              <c:layout>
                <c:manualLayout>
                  <c:x val="-8.9268609565684304E-3"/>
                  <c:y val="2.09614990079598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3FA-4873-AD83-CE2CE051F60A}"/>
                </c:ext>
              </c:extLst>
            </c:dLbl>
            <c:dLbl>
              <c:idx val="8"/>
              <c:layout>
                <c:manualLayout>
                  <c:x val="-8.9268609565684304E-3"/>
                  <c:y val="2.51537988095518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3FA-4873-AD83-CE2CE051F60A}"/>
                </c:ext>
              </c:extLst>
            </c:dLbl>
            <c:dLbl>
              <c:idx val="9"/>
              <c:layout>
                <c:manualLayout>
                  <c:x val="-1.05499265850355E-2"/>
                  <c:y val="2.72499487103478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3FA-4873-AD83-CE2CE051F60A}"/>
                </c:ext>
              </c:extLst>
            </c:dLbl>
            <c:dLbl>
              <c:idx val="10"/>
              <c:layout>
                <c:manualLayout>
                  <c:x val="-7.3037953281013803E-3"/>
                  <c:y val="2.934609861114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3FA-4873-AD83-CE2CE051F60A}"/>
                </c:ext>
              </c:extLst>
            </c:dLbl>
            <c:dLbl>
              <c:idx val="11"/>
              <c:layout>
                <c:manualLayout>
                  <c:x val="-1.05499265850354E-2"/>
                  <c:y val="3.14422485119398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3FA-4873-AD83-CE2CE051F60A}"/>
                </c:ext>
              </c:extLst>
            </c:dLbl>
            <c:dLbl>
              <c:idx val="12"/>
              <c:layout>
                <c:manualLayout>
                  <c:x val="-3.2461312569339699E-3"/>
                  <c:y val="1.467304930557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3FA-4873-AD83-CE2CE051F60A}"/>
                </c:ext>
              </c:extLst>
            </c:dLbl>
            <c:dLbl>
              <c:idx val="15"/>
              <c:layout>
                <c:manualLayout>
                  <c:x val="-7.3037953281014402E-3"/>
                  <c:y val="2.934609861114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3FA-4873-AD83-CE2CE051F60A}"/>
                </c:ext>
              </c:extLst>
            </c:dLbl>
            <c:dLbl>
              <c:idx val="16"/>
              <c:layout>
                <c:manualLayout>
                  <c:x val="-5.68072969963445E-3"/>
                  <c:y val="2.09614990079599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3FA-4873-AD83-CE2CE051F60A}"/>
                </c:ext>
              </c:extLst>
            </c:dLbl>
            <c:dLbl>
              <c:idx val="17"/>
              <c:layout>
                <c:manualLayout>
                  <c:x val="-5.68072969963445E-3"/>
                  <c:y val="2.51537988095518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3FA-4873-AD83-CE2CE051F60A}"/>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c:spPr>
                </c15:leaderLines>
              </c:ext>
            </c:extLst>
          </c:dLbls>
          <c:cat>
            <c:numRef>
              <c:f>'C-46'!$AI$30:$AI$56</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'C-46'!$AK$30:$AK$56</c:f>
              <c:numCache>
                <c:formatCode>General</c:formatCode>
                <c:ptCount val="27"/>
                <c:pt idx="0">
                  <c:v>78</c:v>
                </c:pt>
                <c:pt idx="1">
                  <c:v>132</c:v>
                </c:pt>
                <c:pt idx="2">
                  <c:v>118</c:v>
                </c:pt>
                <c:pt idx="3">
                  <c:v>55</c:v>
                </c:pt>
                <c:pt idx="4">
                  <c:v>49</c:v>
                </c:pt>
                <c:pt idx="5">
                  <c:v>33</c:v>
                </c:pt>
                <c:pt idx="6">
                  <c:v>35</c:v>
                </c:pt>
                <c:pt idx="7">
                  <c:v>38</c:v>
                </c:pt>
                <c:pt idx="8">
                  <c:v>44</c:v>
                </c:pt>
                <c:pt idx="9">
                  <c:v>50</c:v>
                </c:pt>
                <c:pt idx="10">
                  <c:v>65</c:v>
                </c:pt>
                <c:pt idx="11">
                  <c:v>69</c:v>
                </c:pt>
                <c:pt idx="12">
                  <c:v>58</c:v>
                </c:pt>
                <c:pt idx="13">
                  <c:v>82</c:v>
                </c:pt>
                <c:pt idx="14">
                  <c:v>90</c:v>
                </c:pt>
                <c:pt idx="15">
                  <c:v>107</c:v>
                </c:pt>
                <c:pt idx="16">
                  <c:v>106</c:v>
                </c:pt>
                <c:pt idx="17">
                  <c:v>119</c:v>
                </c:pt>
                <c:pt idx="18">
                  <c:v>123</c:v>
                </c:pt>
                <c:pt idx="19">
                  <c:v>146</c:v>
                </c:pt>
                <c:pt idx="20">
                  <c:v>173</c:v>
                </c:pt>
                <c:pt idx="21">
                  <c:v>182</c:v>
                </c:pt>
                <c:pt idx="22">
                  <c:v>156</c:v>
                </c:pt>
                <c:pt idx="23">
                  <c:v>173</c:v>
                </c:pt>
                <c:pt idx="24">
                  <c:v>149</c:v>
                </c:pt>
                <c:pt idx="25">
                  <c:v>185</c:v>
                </c:pt>
                <c:pt idx="26">
                  <c:v>215</c:v>
                </c:pt>
              </c:numCache>
            </c:numRef>
          </c:val>
          <c:smooth val="0"/>
          <c:extLst>
            <c:ext xmlns:c16="http://schemas.microsoft.com/office/drawing/2014/chart" uri="{C3380CC4-5D6E-409C-BE32-E72D297353CC}">
              <c16:uniqueId val="{00000001-A9A4-44DE-BB91-001C758FC8CF}"/>
            </c:ext>
          </c:extLst>
        </c:ser>
        <c:dLbls>
          <c:showLegendKey val="0"/>
          <c:showVal val="0"/>
          <c:showCatName val="0"/>
          <c:showSerName val="0"/>
          <c:showPercent val="0"/>
          <c:showBubbleSize val="0"/>
        </c:dLbls>
        <c:marker val="1"/>
        <c:smooth val="0"/>
        <c:axId val="2124475896"/>
        <c:axId val="2124478936"/>
      </c:lineChart>
      <c:catAx>
        <c:axId val="2124475896"/>
        <c:scaling>
          <c:orientation val="minMax"/>
        </c:scaling>
        <c:delete val="0"/>
        <c:axPos val="b"/>
        <c:numFmt formatCode="General" sourceLinked="1"/>
        <c:majorTickMark val="out"/>
        <c:minorTickMark val="none"/>
        <c:tickLblPos val="nextTo"/>
        <c:txPr>
          <a:bodyPr anchor="ctr" anchorCtr="0"/>
          <a:lstStyle/>
          <a:p>
            <a:pPr>
              <a:defRPr sz="1100" b="1">
                <a:latin typeface="Arial" pitchFamily="34" charset="0"/>
                <a:cs typeface="Arial" pitchFamily="34" charset="0"/>
              </a:defRPr>
            </a:pPr>
            <a:endParaRPr lang="es-PE"/>
          </a:p>
        </c:txPr>
        <c:crossAx val="2124478936"/>
        <c:crosses val="autoZero"/>
        <c:auto val="1"/>
        <c:lblAlgn val="ctr"/>
        <c:lblOffset val="100"/>
        <c:noMultiLvlLbl val="0"/>
      </c:catAx>
      <c:valAx>
        <c:axId val="2124478936"/>
        <c:scaling>
          <c:orientation val="minMax"/>
        </c:scaling>
        <c:delete val="0"/>
        <c:axPos val="l"/>
        <c:majorGridlines>
          <c:spPr>
            <a:ln>
              <a:noFill/>
            </a:ln>
          </c:spPr>
        </c:majorGridlines>
        <c:numFmt formatCode="General" sourceLinked="1"/>
        <c:majorTickMark val="out"/>
        <c:minorTickMark val="none"/>
        <c:tickLblPos val="nextTo"/>
        <c:txPr>
          <a:bodyPr/>
          <a:lstStyle/>
          <a:p>
            <a:pPr>
              <a:defRPr b="1">
                <a:latin typeface="Arial" pitchFamily="34" charset="0"/>
                <a:cs typeface="Arial" pitchFamily="34" charset="0"/>
              </a:defRPr>
            </a:pPr>
            <a:endParaRPr lang="es-PE"/>
          </a:p>
        </c:txPr>
        <c:crossAx val="2124475896"/>
        <c:crosses val="autoZero"/>
        <c:crossBetween val="between"/>
      </c:valAx>
      <c:spPr>
        <a:noFill/>
      </c:spPr>
    </c:plotArea>
    <c:legend>
      <c:legendPos val="b"/>
      <c:overlay val="0"/>
      <c:txPr>
        <a:bodyPr/>
        <a:lstStyle/>
        <a:p>
          <a:pPr>
            <a:defRPr sz="1100">
              <a:latin typeface="Arial" pitchFamily="34" charset="0"/>
              <a:cs typeface="Arial" pitchFamily="34" charset="0"/>
            </a:defRPr>
          </a:pPr>
          <a:endParaRPr lang="es-PE"/>
        </a:p>
      </c:txPr>
    </c:legend>
    <c:plotVisOnly val="1"/>
    <c:dispBlanksAs val="gap"/>
    <c:showDLblsOverMax val="0"/>
  </c:chart>
  <c:spPr>
    <a:noFill/>
    <a:ln>
      <a:solidFill>
        <a:srgbClr val="EA3F39"/>
      </a:solidFill>
    </a:ln>
  </c:spPr>
  <c:printSettings>
    <c:headerFooter/>
    <c:pageMargins b="0.75" l="0.7" r="0.7" t="0.75" header="0.3" footer="0.3"/>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26"/>
    </mc:Choice>
    <mc:Fallback>
      <c:style val="26"/>
    </mc:Fallback>
  </mc:AlternateContent>
  <c:chart>
    <c:autoTitleDeleted val="1"/>
    <c:view3D>
      <c:rotX val="15"/>
      <c:rotY val="20"/>
      <c:rAngAx val="0"/>
    </c:view3D>
    <c:floor>
      <c:thickness val="0"/>
      <c:spPr>
        <a:solidFill>
          <a:schemeClr val="bg1">
            <a:lumMod val="95000"/>
          </a:schemeClr>
        </a:solidFill>
      </c:spPr>
    </c:floor>
    <c:sideWall>
      <c:thickness val="0"/>
    </c:sideWall>
    <c:backWall>
      <c:thickness val="0"/>
    </c:backWall>
    <c:plotArea>
      <c:layout>
        <c:manualLayout>
          <c:layoutTarget val="inner"/>
          <c:xMode val="edge"/>
          <c:yMode val="edge"/>
          <c:x val="5.25385566473612E-2"/>
          <c:y val="6.5185185185185193E-2"/>
          <c:w val="0.93724164149745404"/>
          <c:h val="0.758171982181713"/>
        </c:manualLayout>
      </c:layout>
      <c:bar3DChart>
        <c:barDir val="col"/>
        <c:grouping val="clustered"/>
        <c:varyColors val="0"/>
        <c:ser>
          <c:idx val="0"/>
          <c:order val="0"/>
          <c:tx>
            <c:strRef>
              <c:f>'C-47'!$J$9</c:f>
              <c:strCache>
                <c:ptCount val="1"/>
                <c:pt idx="0">
                  <c:v>ASISTIÓ</c:v>
                </c:pt>
              </c:strCache>
            </c:strRef>
          </c:tx>
          <c:spPr>
            <a:solidFill>
              <a:srgbClr val="FC2113"/>
            </a:solidFill>
          </c:spPr>
          <c:invertIfNegative val="0"/>
          <c:dLbls>
            <c:dLbl>
              <c:idx val="0"/>
              <c:layout>
                <c:manualLayout>
                  <c:x val="2.17772928790687E-2"/>
                  <c:y val="-4.66946357696102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6BE-41C8-9948-CDD7300A2778}"/>
                </c:ext>
              </c:extLst>
            </c:dLbl>
            <c:dLbl>
              <c:idx val="1"/>
              <c:layout>
                <c:manualLayout>
                  <c:x val="1.96292101502386E-2"/>
                  <c:y val="-2.81280887751448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6BE-41C8-9948-CDD7300A2778}"/>
                </c:ext>
              </c:extLst>
            </c:dLbl>
            <c:spPr>
              <a:noFill/>
              <a:ln>
                <a:noFill/>
              </a:ln>
              <a:effectLst/>
            </c:spPr>
            <c:txPr>
              <a:bodyPr/>
              <a:lstStyle/>
              <a:p>
                <a:pPr>
                  <a:defRPr b="1"/>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'C-47'!$K$8:$L$8</c:f>
              <c:strCache>
                <c:ptCount val="2"/>
                <c:pt idx="0">
                  <c:v>EXTRA PROCESO</c:v>
                </c:pt>
                <c:pt idx="1">
                  <c:v>CONCILIACIÓN</c:v>
                </c:pt>
              </c:strCache>
            </c:strRef>
          </c:cat>
          <c:val>
            <c:numRef>
              <c:f>'C-47'!$K$9:$L$9</c:f>
              <c:numCache>
                <c:formatCode>00</c:formatCode>
                <c:ptCount val="2"/>
                <c:pt idx="0" formatCode="General">
                  <c:v>624</c:v>
                </c:pt>
                <c:pt idx="1">
                  <c:v>497</c:v>
                </c:pt>
              </c:numCache>
            </c:numRef>
          </c:val>
          <c:extLst>
            <c:ext xmlns:c16="http://schemas.microsoft.com/office/drawing/2014/chart" uri="{C3380CC4-5D6E-409C-BE32-E72D297353CC}">
              <c16:uniqueId val="{00000002-F6BE-41C8-9948-CDD7300A2778}"/>
            </c:ext>
          </c:extLst>
        </c:ser>
        <c:ser>
          <c:idx val="1"/>
          <c:order val="1"/>
          <c:tx>
            <c:strRef>
              <c:f>'C-47'!$J$10</c:f>
              <c:strCache>
                <c:ptCount val="1"/>
                <c:pt idx="0">
                  <c:v>NO ASISTIÓ</c:v>
                </c:pt>
              </c:strCache>
            </c:strRef>
          </c:tx>
          <c:spPr>
            <a:solidFill>
              <a:srgbClr val="FD938B"/>
            </a:solidFill>
          </c:spPr>
          <c:invertIfNegative val="0"/>
          <c:dLbls>
            <c:dLbl>
              <c:idx val="0"/>
              <c:layout>
                <c:manualLayout>
                  <c:x val="2.3483694967926301E-2"/>
                  <c:y val="-3.55561379797076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6BE-41C8-9948-CDD7300A2778}"/>
                </c:ext>
              </c:extLst>
            </c:dLbl>
            <c:dLbl>
              <c:idx val="1"/>
              <c:layout>
                <c:manualLayout>
                  <c:x val="2.2018348623853198E-2"/>
                  <c:y val="-5.07936761873145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6BE-41C8-9948-CDD7300A2778}"/>
                </c:ext>
              </c:extLst>
            </c:dLbl>
            <c:spPr>
              <a:noFill/>
              <a:ln>
                <a:noFill/>
              </a:ln>
              <a:effectLst/>
            </c:spPr>
            <c:txPr>
              <a:bodyPr/>
              <a:lstStyle/>
              <a:p>
                <a:pPr>
                  <a:defRPr b="1"/>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'C-47'!$K$8:$L$8</c:f>
              <c:strCache>
                <c:ptCount val="2"/>
                <c:pt idx="0">
                  <c:v>EXTRA PROCESO</c:v>
                </c:pt>
                <c:pt idx="1">
                  <c:v>CONCILIACIÓN</c:v>
                </c:pt>
              </c:strCache>
            </c:strRef>
          </c:cat>
          <c:val>
            <c:numRef>
              <c:f>'C-47'!$K$10:$L$10</c:f>
              <c:numCache>
                <c:formatCode>00</c:formatCode>
                <c:ptCount val="2"/>
                <c:pt idx="0" formatCode="General">
                  <c:v>222</c:v>
                </c:pt>
                <c:pt idx="1">
                  <c:v>101</c:v>
                </c:pt>
              </c:numCache>
            </c:numRef>
          </c:val>
          <c:extLst>
            <c:ext xmlns:c16="http://schemas.microsoft.com/office/drawing/2014/chart" uri="{C3380CC4-5D6E-409C-BE32-E72D297353CC}">
              <c16:uniqueId val="{00000005-F6BE-41C8-9948-CDD7300A2778}"/>
            </c:ext>
          </c:extLst>
        </c:ser>
        <c:dLbls>
          <c:showLegendKey val="0"/>
          <c:showVal val="0"/>
          <c:showCatName val="0"/>
          <c:showSerName val="0"/>
          <c:showPercent val="0"/>
          <c:showBubbleSize val="0"/>
        </c:dLbls>
        <c:gapWidth val="94"/>
        <c:gapDepth val="96"/>
        <c:shape val="cylinder"/>
        <c:axId val="2124553880"/>
        <c:axId val="2124556888"/>
        <c:axId val="0"/>
      </c:bar3DChart>
      <c:catAx>
        <c:axId val="2124553880"/>
        <c:scaling>
          <c:orientation val="minMax"/>
        </c:scaling>
        <c:delete val="0"/>
        <c:axPos val="b"/>
        <c:numFmt formatCode="General" sourceLinked="0"/>
        <c:majorTickMark val="none"/>
        <c:minorTickMark val="none"/>
        <c:tickLblPos val="nextTo"/>
        <c:txPr>
          <a:bodyPr/>
          <a:lstStyle/>
          <a:p>
            <a:pPr>
              <a:defRPr b="1"/>
            </a:pPr>
            <a:endParaRPr lang="es-PE"/>
          </a:p>
        </c:txPr>
        <c:crossAx val="2124556888"/>
        <c:crosses val="autoZero"/>
        <c:auto val="1"/>
        <c:lblAlgn val="ctr"/>
        <c:lblOffset val="100"/>
        <c:noMultiLvlLbl val="0"/>
      </c:catAx>
      <c:valAx>
        <c:axId val="2124556888"/>
        <c:scaling>
          <c:orientation val="minMax"/>
        </c:scaling>
        <c:delete val="0"/>
        <c:axPos val="l"/>
        <c:numFmt formatCode="General" sourceLinked="1"/>
        <c:majorTickMark val="none"/>
        <c:minorTickMark val="none"/>
        <c:tickLblPos val="nextTo"/>
        <c:txPr>
          <a:bodyPr/>
          <a:lstStyle/>
          <a:p>
            <a:pPr>
              <a:defRPr b="1"/>
            </a:pPr>
            <a:endParaRPr lang="es-PE"/>
          </a:p>
        </c:txPr>
        <c:crossAx val="2124553880"/>
        <c:crosses val="autoZero"/>
        <c:crossBetween val="between"/>
      </c:valAx>
      <c:spPr>
        <a:noFill/>
      </c:spPr>
    </c:plotArea>
    <c:legend>
      <c:legendPos val="b"/>
      <c:layout>
        <c:manualLayout>
          <c:xMode val="edge"/>
          <c:yMode val="edge"/>
          <c:x val="0.25161358755775398"/>
          <c:y val="0.86007302420530796"/>
          <c:w val="0.43065712240515402"/>
          <c:h val="0.10437142023913699"/>
        </c:manualLayout>
      </c:layout>
      <c:overlay val="0"/>
      <c:txPr>
        <a:bodyPr/>
        <a:lstStyle/>
        <a:p>
          <a:pPr>
            <a:defRPr b="1"/>
          </a:pPr>
          <a:endParaRPr lang="es-PE"/>
        </a:p>
      </c:txPr>
    </c:legend>
    <c:plotVisOnly val="1"/>
    <c:dispBlanksAs val="gap"/>
    <c:showDLblsOverMax val="0"/>
  </c:chart>
  <c:spPr>
    <a:noFill/>
    <a:ln w="25400">
      <a:solidFill>
        <a:schemeClr val="tx1"/>
      </a:solidFill>
    </a:ln>
    <a:effectLst>
      <a:innerShdw blurRad="63500" dist="50800" dir="18900000">
        <a:prstClr val="black">
          <a:alpha val="50000"/>
        </a:prstClr>
      </a:innerShdw>
    </a:effectLst>
    <a:scene3d>
      <a:camera prst="orthographicFront"/>
      <a:lightRig rig="threePt" dir="t"/>
    </a:scene3d>
    <a:sp3d>
      <a:bevelT/>
    </a:sp3d>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spPr>
        <a:solidFill>
          <a:schemeClr val="accent1">
            <a:lumMod val="20000"/>
            <a:lumOff val="80000"/>
          </a:schemeClr>
        </a:solidFill>
      </c:spPr>
    </c:floor>
    <c:sideWall>
      <c:thickness val="0"/>
    </c:sideWall>
    <c:backWall>
      <c:thickness val="0"/>
    </c:backWall>
    <c:plotArea>
      <c:layout/>
      <c:bar3DChart>
        <c:barDir val="col"/>
        <c:grouping val="clustered"/>
        <c:varyColors val="0"/>
        <c:ser>
          <c:idx val="0"/>
          <c:order val="0"/>
          <c:invertIfNegative val="0"/>
          <c:dPt>
            <c:idx val="0"/>
            <c:invertIfNegative val="0"/>
            <c:bubble3D val="0"/>
            <c:spPr>
              <a:solidFill>
                <a:srgbClr val="FD5A5F"/>
              </a:solidFill>
            </c:spPr>
            <c:extLst>
              <c:ext xmlns:c16="http://schemas.microsoft.com/office/drawing/2014/chart" uri="{C3380CC4-5D6E-409C-BE32-E72D297353CC}">
                <c16:uniqueId val="{00000002-ED1B-4C36-82E9-B93A30803B7C}"/>
              </c:ext>
            </c:extLst>
          </c:dPt>
          <c:dPt>
            <c:idx val="1"/>
            <c:invertIfNegative val="0"/>
            <c:bubble3D val="0"/>
            <c:spPr>
              <a:solidFill>
                <a:srgbClr val="C83826"/>
              </a:solidFill>
            </c:spPr>
            <c:extLst>
              <c:ext xmlns:c16="http://schemas.microsoft.com/office/drawing/2014/chart" uri="{C3380CC4-5D6E-409C-BE32-E72D297353CC}">
                <c16:uniqueId val="{00000001-F49C-4487-A9B3-A04DA5A6CB5E}"/>
              </c:ext>
            </c:extLst>
          </c:dPt>
          <c:dLbls>
            <c:dLbl>
              <c:idx val="0"/>
              <c:layout>
                <c:manualLayout>
                  <c:x val="2.0621463804595098E-2"/>
                  <c:y val="-5.09598508601782E-2"/>
                </c:manualLayout>
              </c:layout>
              <c:spPr/>
              <c:txPr>
                <a:bodyPr/>
                <a:lstStyle/>
                <a:p>
                  <a:pPr>
                    <a:defRPr b="1"/>
                  </a:pPr>
                  <a:endParaRPr lang="es-PE"/>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D1B-4C36-82E9-B93A30803B7C}"/>
                </c:ext>
              </c:extLst>
            </c:dLbl>
            <c:dLbl>
              <c:idx val="1"/>
              <c:layout>
                <c:manualLayout>
                  <c:x val="3.09321957068927E-2"/>
                  <c:y val="-2.54799254300891E-2"/>
                </c:manualLayout>
              </c:layout>
              <c:spPr/>
              <c:txPr>
                <a:bodyPr/>
                <a:lstStyle/>
                <a:p>
                  <a:pPr>
                    <a:defRPr b="1"/>
                  </a:pPr>
                  <a:endParaRPr lang="es-PE"/>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49C-4487-A9B3-A04DA5A6CB5E}"/>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'C-47'!$L$43:$L$44</c:f>
              <c:strCache>
                <c:ptCount val="2"/>
                <c:pt idx="0">
                  <c:v>ASISTIÓ</c:v>
                </c:pt>
                <c:pt idx="1">
                  <c:v>NO ASISTIÓ</c:v>
                </c:pt>
              </c:strCache>
            </c:strRef>
          </c:cat>
          <c:val>
            <c:numRef>
              <c:f>'C-47'!$M$43:$M$44</c:f>
              <c:numCache>
                <c:formatCode>General</c:formatCode>
                <c:ptCount val="2"/>
                <c:pt idx="0">
                  <c:v>240</c:v>
                </c:pt>
                <c:pt idx="1">
                  <c:v>194</c:v>
                </c:pt>
              </c:numCache>
            </c:numRef>
          </c:val>
          <c:extLst>
            <c:ext xmlns:c16="http://schemas.microsoft.com/office/drawing/2014/chart" uri="{C3380CC4-5D6E-409C-BE32-E72D297353CC}">
              <c16:uniqueId val="{00000002-F49C-4487-A9B3-A04DA5A6CB5E}"/>
            </c:ext>
          </c:extLst>
        </c:ser>
        <c:dLbls>
          <c:showLegendKey val="0"/>
          <c:showVal val="0"/>
          <c:showCatName val="0"/>
          <c:showSerName val="0"/>
          <c:showPercent val="0"/>
          <c:showBubbleSize val="0"/>
        </c:dLbls>
        <c:gapWidth val="150"/>
        <c:shape val="cylinder"/>
        <c:axId val="2124594632"/>
        <c:axId val="2124597640"/>
        <c:axId val="0"/>
      </c:bar3DChart>
      <c:catAx>
        <c:axId val="2124594632"/>
        <c:scaling>
          <c:orientation val="minMax"/>
        </c:scaling>
        <c:delete val="0"/>
        <c:axPos val="b"/>
        <c:numFmt formatCode="General" sourceLinked="0"/>
        <c:majorTickMark val="out"/>
        <c:minorTickMark val="none"/>
        <c:tickLblPos val="nextTo"/>
        <c:txPr>
          <a:bodyPr/>
          <a:lstStyle/>
          <a:p>
            <a:pPr>
              <a:defRPr b="1"/>
            </a:pPr>
            <a:endParaRPr lang="es-PE"/>
          </a:p>
        </c:txPr>
        <c:crossAx val="2124597640"/>
        <c:crosses val="autoZero"/>
        <c:auto val="1"/>
        <c:lblAlgn val="ctr"/>
        <c:lblOffset val="100"/>
        <c:noMultiLvlLbl val="0"/>
      </c:catAx>
      <c:valAx>
        <c:axId val="2124597640"/>
        <c:scaling>
          <c:orientation val="minMax"/>
        </c:scaling>
        <c:delete val="0"/>
        <c:axPos val="l"/>
        <c:numFmt formatCode="General" sourceLinked="1"/>
        <c:majorTickMark val="out"/>
        <c:minorTickMark val="none"/>
        <c:tickLblPos val="nextTo"/>
        <c:txPr>
          <a:bodyPr/>
          <a:lstStyle/>
          <a:p>
            <a:pPr>
              <a:defRPr b="1">
                <a:latin typeface="Arial" pitchFamily="34" charset="0"/>
                <a:cs typeface="Arial" pitchFamily="34" charset="0"/>
              </a:defRPr>
            </a:pPr>
            <a:endParaRPr lang="es-PE"/>
          </a:p>
        </c:txPr>
        <c:crossAx val="2124594632"/>
        <c:crosses val="autoZero"/>
        <c:crossBetween val="between"/>
      </c:valAx>
    </c:plotArea>
    <c:plotVisOnly val="1"/>
    <c:dispBlanksAs val="gap"/>
    <c:showDLblsOverMax val="0"/>
  </c:chart>
  <c:spPr>
    <a:noFill/>
    <a:ln w="25400">
      <a:solidFill>
        <a:srgbClr val="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PE"/>
              <a:t>CONVENIOS COLECTIVOS REGISTRADOS POR ETAPAS DE SOLUCIÓN</a:t>
            </a:r>
          </a:p>
        </c:rich>
      </c:tx>
      <c:layout>
        <c:manualLayout>
          <c:xMode val="edge"/>
          <c:yMode val="edge"/>
          <c:x val="0.16454522442915201"/>
          <c:y val="4.1193265142456303E-2"/>
        </c:manualLayout>
      </c:layout>
      <c:overlay val="0"/>
    </c:title>
    <c:autoTitleDeleted val="0"/>
    <c:view3D>
      <c:rotX val="15"/>
      <c:hPercent val="55"/>
      <c:rotY val="20"/>
      <c:depthPercent val="200"/>
      <c:rAngAx val="1"/>
    </c:view3D>
    <c:floor>
      <c:thickness val="0"/>
    </c:floor>
    <c:sideWall>
      <c:thickness val="0"/>
    </c:sideWall>
    <c:backWall>
      <c:thickness val="0"/>
    </c:backWall>
    <c:plotArea>
      <c:layout>
        <c:manualLayout>
          <c:layoutTarget val="inner"/>
          <c:xMode val="edge"/>
          <c:yMode val="edge"/>
          <c:x val="8.8932781478912398E-2"/>
          <c:y val="0.111565648052404"/>
          <c:w val="0.89862419628610302"/>
          <c:h val="0.75500376147249104"/>
        </c:manualLayout>
      </c:layout>
      <c:bar3DChart>
        <c:barDir val="col"/>
        <c:grouping val="clustered"/>
        <c:varyColors val="0"/>
        <c:ser>
          <c:idx val="0"/>
          <c:order val="0"/>
          <c:spPr>
            <a:solidFill>
              <a:srgbClr val="FF0000"/>
            </a:solidFill>
          </c:spPr>
          <c:invertIfNegative val="0"/>
          <c:dPt>
            <c:idx val="1"/>
            <c:invertIfNegative val="0"/>
            <c:bubble3D val="0"/>
            <c:spPr>
              <a:solidFill>
                <a:srgbClr val="FD5A5F"/>
              </a:solidFill>
            </c:spPr>
            <c:extLst>
              <c:ext xmlns:c16="http://schemas.microsoft.com/office/drawing/2014/chart" uri="{C3380CC4-5D6E-409C-BE32-E72D297353CC}">
                <c16:uniqueId val="{00000001-916D-4AE6-A035-97EE790DDE4C}"/>
              </c:ext>
            </c:extLst>
          </c:dPt>
          <c:dPt>
            <c:idx val="2"/>
            <c:invertIfNegative val="0"/>
            <c:bubble3D val="0"/>
            <c:spPr>
              <a:solidFill>
                <a:srgbClr val="EA3F39"/>
              </a:solidFill>
            </c:spPr>
            <c:extLst>
              <c:ext xmlns:c16="http://schemas.microsoft.com/office/drawing/2014/chart" uri="{C3380CC4-5D6E-409C-BE32-E72D297353CC}">
                <c16:uniqueId val="{00000003-916D-4AE6-A035-97EE790DDE4C}"/>
              </c:ext>
            </c:extLst>
          </c:dPt>
          <c:dPt>
            <c:idx val="3"/>
            <c:invertIfNegative val="0"/>
            <c:bubble3D val="0"/>
            <c:spPr>
              <a:solidFill>
                <a:srgbClr val="FC182F"/>
              </a:solidFill>
            </c:spPr>
            <c:extLst>
              <c:ext xmlns:c16="http://schemas.microsoft.com/office/drawing/2014/chart" uri="{C3380CC4-5D6E-409C-BE32-E72D297353CC}">
                <c16:uniqueId val="{00000005-916D-4AE6-A035-97EE790DDE4C}"/>
              </c:ext>
            </c:extLst>
          </c:dPt>
          <c:dLbls>
            <c:dLbl>
              <c:idx val="0"/>
              <c:layout>
                <c:manualLayout>
                  <c:x val="4.4925396003145102E-2"/>
                  <c:y val="-8.50438824086817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16D-4AE6-A035-97EE790DDE4C}"/>
                </c:ext>
              </c:extLst>
            </c:dLbl>
            <c:dLbl>
              <c:idx val="1"/>
              <c:layout>
                <c:manualLayout>
                  <c:x val="4.5305164283388898E-2"/>
                  <c:y val="-8.80261222882435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16D-4AE6-A035-97EE790DDE4C}"/>
                </c:ext>
              </c:extLst>
            </c:dLbl>
            <c:dLbl>
              <c:idx val="2"/>
              <c:layout>
                <c:manualLayout>
                  <c:x val="4.6703707568036303E-2"/>
                  <c:y val="-8.382432268902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16D-4AE6-A035-97EE790DDE4C}"/>
                </c:ext>
              </c:extLst>
            </c:dLbl>
            <c:dLbl>
              <c:idx val="3"/>
              <c:layout>
                <c:manualLayout>
                  <c:x val="4.8505544601615297E-2"/>
                  <c:y val="-8.92975738022328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16D-4AE6-A035-97EE790DDE4C}"/>
                </c:ext>
              </c:extLst>
            </c:dLbl>
            <c:dLbl>
              <c:idx val="4"/>
              <c:layout>
                <c:manualLayout>
                  <c:xMode val="edge"/>
                  <c:yMode val="edge"/>
                  <c:x val="0.47826110032206298"/>
                  <c:y val="6.77966101694914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16D-4AE6-A035-97EE790DDE4C}"/>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'C-16'!$Y$22:$AB$22</c:f>
              <c:strCache>
                <c:ptCount val="4"/>
                <c:pt idx="0">
                  <c:v>NEGOCIACIÓN DIRECTA </c:v>
                </c:pt>
                <c:pt idx="1">
                  <c:v>CONCILIACIÓN</c:v>
                </c:pt>
                <c:pt idx="2">
                  <c:v>EXTRA PROCESO</c:v>
                </c:pt>
                <c:pt idx="3">
                  <c:v>ARBITRAJE</c:v>
                </c:pt>
              </c:strCache>
            </c:strRef>
          </c:cat>
          <c:val>
            <c:numRef>
              <c:f>'C-16'!$Y$23:$AB$23</c:f>
              <c:numCache>
                <c:formatCode>General</c:formatCode>
                <c:ptCount val="4"/>
                <c:pt idx="0">
                  <c:v>147</c:v>
                </c:pt>
                <c:pt idx="1">
                  <c:v>26</c:v>
                </c:pt>
                <c:pt idx="2">
                  <c:v>6</c:v>
                </c:pt>
                <c:pt idx="3">
                  <c:v>4</c:v>
                </c:pt>
              </c:numCache>
            </c:numRef>
          </c:val>
          <c:extLst>
            <c:ext xmlns:c16="http://schemas.microsoft.com/office/drawing/2014/chart" uri="{C3380CC4-5D6E-409C-BE32-E72D297353CC}">
              <c16:uniqueId val="{00000008-916D-4AE6-A035-97EE790DDE4C}"/>
            </c:ext>
          </c:extLst>
        </c:ser>
        <c:dLbls>
          <c:showLegendKey val="0"/>
          <c:showVal val="0"/>
          <c:showCatName val="0"/>
          <c:showSerName val="0"/>
          <c:showPercent val="0"/>
          <c:showBubbleSize val="0"/>
        </c:dLbls>
        <c:gapWidth val="66"/>
        <c:gapDepth val="18"/>
        <c:shape val="cylinder"/>
        <c:axId val="2121374440"/>
        <c:axId val="2121377448"/>
        <c:axId val="0"/>
      </c:bar3DChart>
      <c:catAx>
        <c:axId val="2121374440"/>
        <c:scaling>
          <c:orientation val="minMax"/>
        </c:scaling>
        <c:delete val="0"/>
        <c:axPos val="b"/>
        <c:numFmt formatCode="General" sourceLinked="1"/>
        <c:majorTickMark val="out"/>
        <c:minorTickMark val="none"/>
        <c:tickLblPos val="low"/>
        <c:txPr>
          <a:bodyPr rot="0" vert="horz"/>
          <a:lstStyle/>
          <a:p>
            <a:pPr>
              <a:defRPr/>
            </a:pPr>
            <a:endParaRPr lang="es-PE"/>
          </a:p>
        </c:txPr>
        <c:crossAx val="2121377448"/>
        <c:crosses val="autoZero"/>
        <c:auto val="0"/>
        <c:lblAlgn val="ctr"/>
        <c:lblOffset val="100"/>
        <c:tickLblSkip val="1"/>
        <c:tickMarkSkip val="1"/>
        <c:noMultiLvlLbl val="0"/>
      </c:catAx>
      <c:valAx>
        <c:axId val="2121377448"/>
        <c:scaling>
          <c:orientation val="minMax"/>
        </c:scaling>
        <c:delete val="0"/>
        <c:axPos val="l"/>
        <c:numFmt formatCode="#,##0_ ;\-#,##0\ " sourceLinked="0"/>
        <c:majorTickMark val="out"/>
        <c:minorTickMark val="none"/>
        <c:tickLblPos val="nextTo"/>
        <c:txPr>
          <a:bodyPr rot="0" vert="horz"/>
          <a:lstStyle/>
          <a:p>
            <a:pPr>
              <a:defRPr/>
            </a:pPr>
            <a:endParaRPr lang="es-PE"/>
          </a:p>
        </c:txPr>
        <c:crossAx val="2121374440"/>
        <c:crosses val="autoZero"/>
        <c:crossBetween val="between"/>
      </c:valAx>
    </c:plotArea>
    <c:plotVisOnly val="1"/>
    <c:dispBlanksAs val="gap"/>
    <c:showDLblsOverMax val="0"/>
  </c:chart>
  <c:spPr>
    <a:ln>
      <a:solidFill>
        <a:srgbClr val="FC3F4C"/>
      </a:solidFill>
    </a:ln>
  </c:spPr>
  <c:printSettings>
    <c:headerFooter alignWithMargins="0"/>
    <c:pageMargins b="1" l="0.75" r="0.75" t="1" header="0" footer="0"/>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CONVENIOS COLECTIVOS REGISTRADOS POR ORGANIZACIÓN SINDICAL</a:t>
            </a:r>
          </a:p>
        </c:rich>
      </c:tx>
      <c:layout>
        <c:manualLayout>
          <c:xMode val="edge"/>
          <c:yMode val="edge"/>
          <c:x val="0.12983135077754801"/>
          <c:y val="3.0685717534405701E-2"/>
        </c:manualLayout>
      </c:layout>
      <c:overlay val="0"/>
    </c:title>
    <c:autoTitleDeleted val="0"/>
    <c:view3D>
      <c:rotX val="14"/>
      <c:hPercent val="52"/>
      <c:rotY val="22"/>
      <c:depthPercent val="200"/>
      <c:rAngAx val="1"/>
    </c:view3D>
    <c:floor>
      <c:thickness val="0"/>
    </c:floor>
    <c:sideWall>
      <c:thickness val="0"/>
    </c:sideWall>
    <c:backWall>
      <c:thickness val="0"/>
    </c:backWall>
    <c:plotArea>
      <c:layout>
        <c:manualLayout>
          <c:layoutTarget val="inner"/>
          <c:xMode val="edge"/>
          <c:yMode val="edge"/>
          <c:x val="6.2093168562488602E-2"/>
          <c:y val="0.19921030358068301"/>
          <c:w val="0.93123065686925499"/>
          <c:h val="0.66359669830003598"/>
        </c:manualLayout>
      </c:layout>
      <c:bar3DChart>
        <c:barDir val="col"/>
        <c:grouping val="clustered"/>
        <c:varyColors val="0"/>
        <c:ser>
          <c:idx val="0"/>
          <c:order val="0"/>
          <c:invertIfNegative val="0"/>
          <c:dPt>
            <c:idx val="0"/>
            <c:invertIfNegative val="0"/>
            <c:bubble3D val="0"/>
            <c:spPr>
              <a:solidFill>
                <a:srgbClr val="FC3F4C"/>
              </a:solidFill>
            </c:spPr>
            <c:extLst>
              <c:ext xmlns:c16="http://schemas.microsoft.com/office/drawing/2014/chart" uri="{C3380CC4-5D6E-409C-BE32-E72D297353CC}">
                <c16:uniqueId val="{0000000C-9795-427F-9FED-AA7D09328A06}"/>
              </c:ext>
            </c:extLst>
          </c:dPt>
          <c:dPt>
            <c:idx val="1"/>
            <c:invertIfNegative val="0"/>
            <c:bubble3D val="0"/>
            <c:spPr>
              <a:solidFill>
                <a:srgbClr val="EA3F39"/>
              </a:solidFill>
            </c:spPr>
            <c:extLst>
              <c:ext xmlns:c16="http://schemas.microsoft.com/office/drawing/2014/chart" uri="{C3380CC4-5D6E-409C-BE32-E72D297353CC}">
                <c16:uniqueId val="{00000001-9795-427F-9FED-AA7D09328A06}"/>
              </c:ext>
            </c:extLst>
          </c:dPt>
          <c:dPt>
            <c:idx val="2"/>
            <c:invertIfNegative val="0"/>
            <c:bubble3D val="0"/>
            <c:spPr>
              <a:solidFill>
                <a:srgbClr val="D96865"/>
              </a:solidFill>
            </c:spPr>
            <c:extLst>
              <c:ext xmlns:c16="http://schemas.microsoft.com/office/drawing/2014/chart" uri="{C3380CC4-5D6E-409C-BE32-E72D297353CC}">
                <c16:uniqueId val="{00000003-9795-427F-9FED-AA7D09328A06}"/>
              </c:ext>
            </c:extLst>
          </c:dPt>
          <c:dPt>
            <c:idx val="3"/>
            <c:invertIfNegative val="0"/>
            <c:bubble3D val="0"/>
            <c:spPr>
              <a:solidFill>
                <a:srgbClr val="FF0000"/>
              </a:solidFill>
            </c:spPr>
            <c:extLst>
              <c:ext xmlns:c16="http://schemas.microsoft.com/office/drawing/2014/chart" uri="{C3380CC4-5D6E-409C-BE32-E72D297353CC}">
                <c16:uniqueId val="{00000005-9795-427F-9FED-AA7D09328A06}"/>
              </c:ext>
            </c:extLst>
          </c:dPt>
          <c:dPt>
            <c:idx val="4"/>
            <c:invertIfNegative val="0"/>
            <c:bubble3D val="0"/>
            <c:spPr>
              <a:solidFill>
                <a:srgbClr val="FC4A3E"/>
              </a:solidFill>
            </c:spPr>
            <c:extLst>
              <c:ext xmlns:c16="http://schemas.microsoft.com/office/drawing/2014/chart" uri="{C3380CC4-5D6E-409C-BE32-E72D297353CC}">
                <c16:uniqueId val="{00000007-9795-427F-9FED-AA7D09328A06}"/>
              </c:ext>
            </c:extLst>
          </c:dPt>
          <c:dPt>
            <c:idx val="5"/>
            <c:invertIfNegative val="0"/>
            <c:bubble3D val="0"/>
            <c:spPr>
              <a:solidFill>
                <a:srgbClr val="FC2113"/>
              </a:solidFill>
            </c:spPr>
            <c:extLst>
              <c:ext xmlns:c16="http://schemas.microsoft.com/office/drawing/2014/chart" uri="{C3380CC4-5D6E-409C-BE32-E72D297353CC}">
                <c16:uniqueId val="{00000009-9795-427F-9FED-AA7D09328A06}"/>
              </c:ext>
            </c:extLst>
          </c:dPt>
          <c:dPt>
            <c:idx val="6"/>
            <c:invertIfNegative val="0"/>
            <c:bubble3D val="0"/>
            <c:extLst>
              <c:ext xmlns:c16="http://schemas.microsoft.com/office/drawing/2014/chart" uri="{C3380CC4-5D6E-409C-BE32-E72D297353CC}">
                <c16:uniqueId val="{0000000B-9795-427F-9FED-AA7D09328A06}"/>
              </c:ext>
            </c:extLst>
          </c:dPt>
          <c:dLbls>
            <c:dLbl>
              <c:idx val="0"/>
              <c:layout>
                <c:manualLayout>
                  <c:x val="3.3040699492081403E-2"/>
                  <c:y val="-5.7618783567547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795-427F-9FED-AA7D09328A06}"/>
                </c:ext>
              </c:extLst>
            </c:dLbl>
            <c:dLbl>
              <c:idx val="1"/>
              <c:layout>
                <c:manualLayout>
                  <c:x val="4.1146590323811398E-2"/>
                  <c:y val="-5.2512941549812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795-427F-9FED-AA7D09328A06}"/>
                </c:ext>
              </c:extLst>
            </c:dLbl>
            <c:dLbl>
              <c:idx val="2"/>
              <c:layout>
                <c:manualLayout>
                  <c:x val="2.2686756998876401E-2"/>
                  <c:y val="-4.28372446224005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795-427F-9FED-AA7D09328A06}"/>
                </c:ext>
              </c:extLst>
            </c:dLbl>
            <c:dLbl>
              <c:idx val="3"/>
              <c:layout>
                <c:manualLayout>
                  <c:x val="3.1486807850186101E-2"/>
                  <c:y val="-5.07078164525208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795-427F-9FED-AA7D09328A06}"/>
                </c:ext>
              </c:extLst>
            </c:dLbl>
            <c:dLbl>
              <c:idx val="4"/>
              <c:layout>
                <c:manualLayout>
                  <c:x val="2.31271329998021E-2"/>
                  <c:y val="-5.39543824627555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795-427F-9FED-AA7D09328A06}"/>
                </c:ext>
              </c:extLst>
            </c:dLbl>
            <c:dLbl>
              <c:idx val="5"/>
              <c:layout>
                <c:manualLayout>
                  <c:x val="2.5001589103430099E-2"/>
                  <c:y val="-5.30523825366900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795-427F-9FED-AA7D09328A06}"/>
                </c:ext>
              </c:extLst>
            </c:dLbl>
            <c:dLbl>
              <c:idx val="6"/>
              <c:layout>
                <c:manualLayout>
                  <c:x val="3.2675015163171603E-2"/>
                  <c:y val="-5.98562503630708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795-427F-9FED-AA7D09328A06}"/>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'C-16'!$D$13:$D$18</c:f>
              <c:strCache>
                <c:ptCount val="6"/>
                <c:pt idx="0">
                  <c:v>SINDICATO DE EMPLEADOS</c:v>
                </c:pt>
                <c:pt idx="1">
                  <c:v>SINDICATO DE OBREROS</c:v>
                </c:pt>
                <c:pt idx="2">
                  <c:v>SINDICATO ÚNICO</c:v>
                </c:pt>
                <c:pt idx="3">
                  <c:v>DELEGADOS DE EMPLEADOS</c:v>
                </c:pt>
                <c:pt idx="4">
                  <c:v>DELEGADOS DE OBREROS</c:v>
                </c:pt>
                <c:pt idx="5">
                  <c:v>DELEGADOS EMPLEADOS Y OBREROS</c:v>
                </c:pt>
              </c:strCache>
            </c:strRef>
          </c:cat>
          <c:val>
            <c:numRef>
              <c:f>'C-16'!$T$13:$T$18</c:f>
              <c:numCache>
                <c:formatCode>#,##0_ ;\-#,##0\ </c:formatCode>
                <c:ptCount val="6"/>
                <c:pt idx="0">
                  <c:v>45</c:v>
                </c:pt>
                <c:pt idx="1">
                  <c:v>86</c:v>
                </c:pt>
                <c:pt idx="2">
                  <c:v>25</c:v>
                </c:pt>
                <c:pt idx="3">
                  <c:v>17</c:v>
                </c:pt>
                <c:pt idx="4">
                  <c:v>9</c:v>
                </c:pt>
                <c:pt idx="5">
                  <c:v>1</c:v>
                </c:pt>
              </c:numCache>
            </c:numRef>
          </c:val>
          <c:extLst>
            <c:ext xmlns:c16="http://schemas.microsoft.com/office/drawing/2014/chart" uri="{C3380CC4-5D6E-409C-BE32-E72D297353CC}">
              <c16:uniqueId val="{0000000D-9795-427F-9FED-AA7D09328A06}"/>
            </c:ext>
          </c:extLst>
        </c:ser>
        <c:dLbls>
          <c:showLegendKey val="0"/>
          <c:showVal val="0"/>
          <c:showCatName val="0"/>
          <c:showSerName val="0"/>
          <c:showPercent val="0"/>
          <c:showBubbleSize val="0"/>
        </c:dLbls>
        <c:gapWidth val="62"/>
        <c:gapDepth val="0"/>
        <c:shape val="cylinder"/>
        <c:axId val="2119949688"/>
        <c:axId val="2119952872"/>
        <c:axId val="0"/>
      </c:bar3DChart>
      <c:catAx>
        <c:axId val="2119949688"/>
        <c:scaling>
          <c:orientation val="minMax"/>
        </c:scaling>
        <c:delete val="0"/>
        <c:axPos val="b"/>
        <c:numFmt formatCode="General" sourceLinked="1"/>
        <c:majorTickMark val="out"/>
        <c:minorTickMark val="none"/>
        <c:tickLblPos val="low"/>
        <c:txPr>
          <a:bodyPr rot="0" vert="horz"/>
          <a:lstStyle/>
          <a:p>
            <a:pPr>
              <a:defRPr/>
            </a:pPr>
            <a:endParaRPr lang="es-PE"/>
          </a:p>
        </c:txPr>
        <c:crossAx val="2119952872"/>
        <c:crosses val="autoZero"/>
        <c:auto val="0"/>
        <c:lblAlgn val="ctr"/>
        <c:lblOffset val="100"/>
        <c:tickLblSkip val="1"/>
        <c:tickMarkSkip val="1"/>
        <c:noMultiLvlLbl val="0"/>
      </c:catAx>
      <c:valAx>
        <c:axId val="2119952872"/>
        <c:scaling>
          <c:orientation val="minMax"/>
        </c:scaling>
        <c:delete val="0"/>
        <c:axPos val="l"/>
        <c:numFmt formatCode="#,##0_ ;\-#,##0\ " sourceLinked="0"/>
        <c:majorTickMark val="out"/>
        <c:minorTickMark val="none"/>
        <c:tickLblPos val="nextTo"/>
        <c:txPr>
          <a:bodyPr rot="0" vert="horz"/>
          <a:lstStyle/>
          <a:p>
            <a:pPr>
              <a:defRPr/>
            </a:pPr>
            <a:endParaRPr lang="es-PE"/>
          </a:p>
        </c:txPr>
        <c:crossAx val="2119949688"/>
        <c:crosses val="autoZero"/>
        <c:crossBetween val="between"/>
      </c:valAx>
    </c:plotArea>
    <c:plotVisOnly val="1"/>
    <c:dispBlanksAs val="gap"/>
    <c:showDLblsOverMax val="0"/>
  </c:chart>
  <c:spPr>
    <a:ln>
      <a:solidFill>
        <a:srgbClr val="FC3F4C"/>
      </a:solidFill>
    </a:ln>
  </c:spPr>
  <c:printSettings>
    <c:headerFooter alignWithMargins="0"/>
    <c:pageMargins b="1" l="0.75" r="0.75" t="1" header="0" footer="0"/>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4.0300302271722099E-2"/>
          <c:y val="3.2838712065538303E-2"/>
          <c:w val="0.91823308270676696"/>
          <c:h val="0.78959799829238198"/>
        </c:manualLayout>
      </c:layout>
      <c:lineChart>
        <c:grouping val="standard"/>
        <c:varyColors val="0"/>
        <c:ser>
          <c:idx val="0"/>
          <c:order val="0"/>
          <c:tx>
            <c:strRef>
              <c:f>'G-06'!$R$11</c:f>
              <c:strCache>
                <c:ptCount val="1"/>
                <c:pt idx="0">
                  <c:v> PRESENTADOS</c:v>
                </c:pt>
              </c:strCache>
            </c:strRef>
          </c:tx>
          <c:spPr>
            <a:ln>
              <a:solidFill>
                <a:srgbClr val="FC4A3E"/>
              </a:solidFill>
            </a:ln>
          </c:spPr>
          <c:dLbls>
            <c:dLbl>
              <c:idx val="0"/>
              <c:layout>
                <c:manualLayout>
                  <c:x val="-2.6117970573949E-2"/>
                  <c:y val="-4.90222568766260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12E-4CEA-8575-34D437A32A37}"/>
                </c:ext>
              </c:extLst>
            </c:dLbl>
            <c:dLbl>
              <c:idx val="1"/>
              <c:layout>
                <c:manualLayout>
                  <c:x val="-1.74119803826327E-2"/>
                  <c:y val="-4.59583658218370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12E-4CEA-8575-34D437A32A37}"/>
                </c:ext>
              </c:extLst>
            </c:dLbl>
            <c:dLbl>
              <c:idx val="2"/>
              <c:layout>
                <c:manualLayout>
                  <c:x val="-2.3630544805001499E-2"/>
                  <c:y val="-4.28944747670478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12E-4CEA-8575-34D437A32A37}"/>
                </c:ext>
              </c:extLst>
            </c:dLbl>
            <c:dLbl>
              <c:idx val="3"/>
              <c:layout>
                <c:manualLayout>
                  <c:x val="-2.3630544805001499E-2"/>
                  <c:y val="-4.59583658218370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12E-4CEA-8575-34D437A32A37}"/>
                </c:ext>
              </c:extLst>
            </c:dLbl>
            <c:dLbl>
              <c:idx val="4"/>
              <c:layout>
                <c:manualLayout>
                  <c:x val="-2.3630544805001499E-2"/>
                  <c:y val="-4.28944747670478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12E-4CEA-8575-34D437A32A37}"/>
                </c:ext>
              </c:extLst>
            </c:dLbl>
            <c:dLbl>
              <c:idx val="5"/>
              <c:layout>
                <c:manualLayout>
                  <c:x val="-2.36305448050016E-2"/>
                  <c:y val="-4.90222568766260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12E-4CEA-8575-34D437A32A37}"/>
                </c:ext>
              </c:extLst>
            </c:dLbl>
            <c:dLbl>
              <c:idx val="6"/>
              <c:layout>
                <c:manualLayout>
                  <c:x val="-1.9899406151580201E-2"/>
                  <c:y val="4.90222568766260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12E-4CEA-8575-34D437A32A37}"/>
                </c:ext>
              </c:extLst>
            </c:dLbl>
            <c:dLbl>
              <c:idx val="7"/>
              <c:layout>
                <c:manualLayout>
                  <c:x val="-2.2386831920527699E-2"/>
                  <c:y val="-4.90222568766260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12E-4CEA-8575-34D437A32A37}"/>
                </c:ext>
              </c:extLst>
            </c:dLbl>
            <c:dLbl>
              <c:idx val="8"/>
              <c:layout>
                <c:manualLayout>
                  <c:x val="-1.4924554613685199E-2"/>
                  <c:y val="5.51500389862042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12E-4CEA-8575-34D437A32A37}"/>
                </c:ext>
              </c:extLst>
            </c:dLbl>
            <c:dLbl>
              <c:idx val="9"/>
              <c:layout>
                <c:manualLayout>
                  <c:x val="-1.4924554613685199E-2"/>
                  <c:y val="5.20861479314150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12E-4CEA-8575-34D437A32A37}"/>
                </c:ext>
              </c:extLst>
            </c:dLbl>
            <c:dLbl>
              <c:idx val="10"/>
              <c:layout>
                <c:manualLayout>
                  <c:x val="-2.3630544805001701E-2"/>
                  <c:y val="-4.28944747670478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12E-4CEA-8575-34D437A32A37}"/>
                </c:ext>
              </c:extLst>
            </c:dLbl>
            <c:dLbl>
              <c:idx val="11"/>
              <c:layout>
                <c:manualLayout>
                  <c:x val="-1.2437128844737799E-2"/>
                  <c:y val="-5.20861479314152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12E-4CEA-8575-34D437A32A37}"/>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'G-06'!$S$10:$AD$10</c:f>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strRef>
          </c:cat>
          <c:val>
            <c:numRef>
              <c:f>'G-06'!$S$11:$AD$11</c:f>
              <c:numCache>
                <c:formatCode>_(* #,##0_);_(* \(#,##0\);_(* "-"_);_(@_)</c:formatCode>
                <c:ptCount val="12"/>
                <c:pt idx="0">
                  <c:v>76</c:v>
                </c:pt>
                <c:pt idx="1">
                  <c:v>67</c:v>
                </c:pt>
                <c:pt idx="2">
                  <c:v>41</c:v>
                </c:pt>
                <c:pt idx="3">
                  <c:v>38</c:v>
                </c:pt>
                <c:pt idx="4">
                  <c:v>46</c:v>
                </c:pt>
                <c:pt idx="5">
                  <c:v>32</c:v>
                </c:pt>
                <c:pt idx="6">
                  <c:v>28</c:v>
                </c:pt>
                <c:pt idx="7" formatCode="General">
                  <c:v>28</c:v>
                </c:pt>
                <c:pt idx="8" formatCode="General">
                  <c:v>26</c:v>
                </c:pt>
                <c:pt idx="9" formatCode="General">
                  <c:v>46</c:v>
                </c:pt>
                <c:pt idx="10">
                  <c:v>45</c:v>
                </c:pt>
                <c:pt idx="11" formatCode="General">
                  <c:v>54</c:v>
                </c:pt>
              </c:numCache>
            </c:numRef>
          </c:val>
          <c:smooth val="0"/>
          <c:extLst>
            <c:ext xmlns:c16="http://schemas.microsoft.com/office/drawing/2014/chart" uri="{C3380CC4-5D6E-409C-BE32-E72D297353CC}">
              <c16:uniqueId val="{00000000-1526-4E20-8430-73B710EC0AC5}"/>
            </c:ext>
          </c:extLst>
        </c:ser>
        <c:ser>
          <c:idx val="1"/>
          <c:order val="1"/>
          <c:tx>
            <c:strRef>
              <c:f>'G-06'!$R$12</c:f>
              <c:strCache>
                <c:ptCount val="1"/>
                <c:pt idx="0">
                  <c:v> SOLUCIONADOS - REGISTRADOS  </c:v>
                </c:pt>
              </c:strCache>
            </c:strRef>
          </c:tx>
          <c:spPr>
            <a:ln>
              <a:solidFill>
                <a:srgbClr val="C2000A"/>
              </a:solidFill>
            </a:ln>
          </c:spPr>
          <c:dLbls>
            <c:dLbl>
              <c:idx val="0"/>
              <c:layout>
                <c:manualLayout>
                  <c:x val="-2.3630544805001499E-2"/>
                  <c:y val="-5.20861479314152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12E-4CEA-8575-34D437A32A37}"/>
                </c:ext>
              </c:extLst>
            </c:dLbl>
            <c:dLbl>
              <c:idx val="1"/>
              <c:layout>
                <c:manualLayout>
                  <c:x val="-2.48742576894753E-2"/>
                  <c:y val="-4.90222568766260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12E-4CEA-8575-34D437A32A37}"/>
                </c:ext>
              </c:extLst>
            </c:dLbl>
            <c:dLbl>
              <c:idx val="2"/>
              <c:layout>
                <c:manualLayout>
                  <c:x val="-2.2386831920527699E-2"/>
                  <c:y val="-4.59583658218368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12E-4CEA-8575-34D437A32A37}"/>
                </c:ext>
              </c:extLst>
            </c:dLbl>
            <c:dLbl>
              <c:idx val="3"/>
              <c:layout>
                <c:manualLayout>
                  <c:x val="-2.3630544805001499E-2"/>
                  <c:y val="-4.59583658218370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12E-4CEA-8575-34D437A32A37}"/>
                </c:ext>
              </c:extLst>
            </c:dLbl>
            <c:dLbl>
              <c:idx val="4"/>
              <c:layout>
                <c:manualLayout>
                  <c:x val="-2.3630544805001499E-2"/>
                  <c:y val="-4.90222568766260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12E-4CEA-8575-34D437A32A37}"/>
                </c:ext>
              </c:extLst>
            </c:dLbl>
            <c:dLbl>
              <c:idx val="5"/>
              <c:layout>
                <c:manualLayout>
                  <c:x val="-2.2386831920527699E-2"/>
                  <c:y val="-3.37028016026804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12E-4CEA-8575-34D437A32A37}"/>
                </c:ext>
              </c:extLst>
            </c:dLbl>
            <c:dLbl>
              <c:idx val="6"/>
              <c:layout>
                <c:manualLayout>
                  <c:x val="-2.2386831920527699E-2"/>
                  <c:y val="-4.90222568766260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12E-4CEA-8575-34D437A32A37}"/>
                </c:ext>
              </c:extLst>
            </c:dLbl>
            <c:dLbl>
              <c:idx val="7"/>
              <c:layout>
                <c:manualLayout>
                  <c:x val="-2.1143119036054099E-2"/>
                  <c:y val="4.90222568766260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12E-4CEA-8575-34D437A32A37}"/>
                </c:ext>
              </c:extLst>
            </c:dLbl>
            <c:dLbl>
              <c:idx val="8"/>
              <c:layout>
                <c:manualLayout>
                  <c:x val="-2.2386831920527699E-2"/>
                  <c:y val="-4.28944747670478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12E-4CEA-8575-34D437A32A37}"/>
                </c:ext>
              </c:extLst>
            </c:dLbl>
            <c:dLbl>
              <c:idx val="9"/>
              <c:layout>
                <c:manualLayout>
                  <c:x val="-2.36305448050016E-2"/>
                  <c:y val="-4.28944747670478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12E-4CEA-8575-34D437A32A37}"/>
                </c:ext>
              </c:extLst>
            </c:dLbl>
            <c:dLbl>
              <c:idx val="10"/>
              <c:layout>
                <c:manualLayout>
                  <c:x val="-2.3630544805001701E-2"/>
                  <c:y val="-4.28944747670478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112E-4CEA-8575-34D437A32A37}"/>
                </c:ext>
              </c:extLst>
            </c:dLbl>
            <c:dLbl>
              <c:idx val="11"/>
              <c:layout>
                <c:manualLayout>
                  <c:x val="-2.23868319205279E-2"/>
                  <c:y val="-4.90222568766260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12E-4CEA-8575-34D437A32A37}"/>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'G-06'!$S$10:$AD$10</c:f>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strRef>
          </c:cat>
          <c:val>
            <c:numRef>
              <c:f>'G-06'!$S$12:$AD$12</c:f>
              <c:numCache>
                <c:formatCode>General</c:formatCode>
                <c:ptCount val="12"/>
                <c:pt idx="0">
                  <c:v>13</c:v>
                </c:pt>
                <c:pt idx="1">
                  <c:v>17</c:v>
                </c:pt>
                <c:pt idx="2">
                  <c:v>31</c:v>
                </c:pt>
                <c:pt idx="3">
                  <c:v>26</c:v>
                </c:pt>
                <c:pt idx="4">
                  <c:v>25</c:v>
                </c:pt>
                <c:pt idx="5">
                  <c:v>35</c:v>
                </c:pt>
                <c:pt idx="6">
                  <c:v>26</c:v>
                </c:pt>
                <c:pt idx="7">
                  <c:v>26</c:v>
                </c:pt>
                <c:pt idx="8">
                  <c:v>21</c:v>
                </c:pt>
                <c:pt idx="9">
                  <c:v>27</c:v>
                </c:pt>
                <c:pt idx="10" formatCode="_(* #,##0_);_(* \(#,##0\);_(* &quot;-&quot;_);_(@_)">
                  <c:v>19</c:v>
                </c:pt>
                <c:pt idx="11">
                  <c:v>32</c:v>
                </c:pt>
              </c:numCache>
            </c:numRef>
          </c:val>
          <c:smooth val="0"/>
          <c:extLst>
            <c:ext xmlns:c16="http://schemas.microsoft.com/office/drawing/2014/chart" uri="{C3380CC4-5D6E-409C-BE32-E72D297353CC}">
              <c16:uniqueId val="{00000001-1526-4E20-8430-73B710EC0AC5}"/>
            </c:ext>
          </c:extLst>
        </c:ser>
        <c:ser>
          <c:idx val="2"/>
          <c:order val="2"/>
          <c:tx>
            <c:strRef>
              <c:f>'G-06'!$R$13</c:f>
              <c:strCache>
                <c:ptCount val="1"/>
                <c:pt idx="0">
                  <c:v>ARBITRAJE</c:v>
                </c:pt>
              </c:strCache>
            </c:strRef>
          </c:tx>
          <c:spPr>
            <a:ln>
              <a:solidFill>
                <a:srgbClr val="FF0000"/>
              </a:solidFill>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'G-06'!$S$10:$AD$10</c:f>
              <c:strCache>
                <c:ptCount val="12"/>
                <c:pt idx="0">
                  <c:v>ENERO</c:v>
                </c:pt>
                <c:pt idx="1">
                  <c:v>FEBRERO</c:v>
                </c:pt>
                <c:pt idx="2">
                  <c:v>MARZO</c:v>
                </c:pt>
                <c:pt idx="3">
                  <c:v>ABRIL</c:v>
                </c:pt>
                <c:pt idx="4">
                  <c:v>MAYO</c:v>
                </c:pt>
                <c:pt idx="5">
                  <c:v>JUNIO</c:v>
                </c:pt>
                <c:pt idx="6">
                  <c:v>JULIO</c:v>
                </c:pt>
                <c:pt idx="7">
                  <c:v>AGOSTO</c:v>
                </c:pt>
                <c:pt idx="8">
                  <c:v>SETIEMBRE</c:v>
                </c:pt>
                <c:pt idx="9">
                  <c:v>OCTUBRE</c:v>
                </c:pt>
                <c:pt idx="10">
                  <c:v>NOVIEMBRE</c:v>
                </c:pt>
                <c:pt idx="11">
                  <c:v>DICIEMBRE</c:v>
                </c:pt>
              </c:strCache>
            </c:strRef>
          </c:cat>
          <c:val>
            <c:numRef>
              <c:f>'G-06'!$S$13:$AD$13</c:f>
              <c:numCache>
                <c:formatCode>General</c:formatCode>
                <c:ptCount val="12"/>
                <c:pt idx="0">
                  <c:v>0</c:v>
                </c:pt>
                <c:pt idx="1">
                  <c:v>0</c:v>
                </c:pt>
                <c:pt idx="2">
                  <c:v>2</c:v>
                </c:pt>
                <c:pt idx="3">
                  <c:v>1</c:v>
                </c:pt>
                <c:pt idx="4">
                  <c:v>0</c:v>
                </c:pt>
                <c:pt idx="5">
                  <c:v>0</c:v>
                </c:pt>
                <c:pt idx="6">
                  <c:v>1</c:v>
                </c:pt>
                <c:pt idx="7">
                  <c:v>0</c:v>
                </c:pt>
                <c:pt idx="8">
                  <c:v>0</c:v>
                </c:pt>
                <c:pt idx="9">
                  <c:v>0</c:v>
                </c:pt>
                <c:pt idx="10">
                  <c:v>0</c:v>
                </c:pt>
                <c:pt idx="11">
                  <c:v>0</c:v>
                </c:pt>
              </c:numCache>
            </c:numRef>
          </c:val>
          <c:smooth val="0"/>
          <c:extLst>
            <c:ext xmlns:c16="http://schemas.microsoft.com/office/drawing/2014/chart" uri="{C3380CC4-5D6E-409C-BE32-E72D297353CC}">
              <c16:uniqueId val="{00000000-A5B9-44B8-98F9-DD36B3AE2277}"/>
            </c:ext>
          </c:extLst>
        </c:ser>
        <c:dLbls>
          <c:showLegendKey val="0"/>
          <c:showVal val="0"/>
          <c:showCatName val="0"/>
          <c:showSerName val="0"/>
          <c:showPercent val="0"/>
          <c:showBubbleSize val="0"/>
        </c:dLbls>
        <c:marker val="1"/>
        <c:smooth val="0"/>
        <c:axId val="2122391912"/>
        <c:axId val="2122395112"/>
      </c:lineChart>
      <c:catAx>
        <c:axId val="2122391912"/>
        <c:scaling>
          <c:orientation val="minMax"/>
        </c:scaling>
        <c:delete val="0"/>
        <c:axPos val="b"/>
        <c:numFmt formatCode="General" sourceLinked="1"/>
        <c:majorTickMark val="out"/>
        <c:minorTickMark val="none"/>
        <c:tickLblPos val="nextTo"/>
        <c:txPr>
          <a:bodyPr rot="0" vert="horz"/>
          <a:lstStyle/>
          <a:p>
            <a:pPr>
              <a:defRPr b="1"/>
            </a:pPr>
            <a:endParaRPr lang="es-PE"/>
          </a:p>
        </c:txPr>
        <c:crossAx val="2122395112"/>
        <c:crosses val="autoZero"/>
        <c:auto val="1"/>
        <c:lblAlgn val="ctr"/>
        <c:lblOffset val="100"/>
        <c:tickLblSkip val="1"/>
        <c:tickMarkSkip val="1"/>
        <c:noMultiLvlLbl val="0"/>
      </c:catAx>
      <c:valAx>
        <c:axId val="2122395112"/>
        <c:scaling>
          <c:orientation val="minMax"/>
        </c:scaling>
        <c:delete val="0"/>
        <c:axPos val="l"/>
        <c:numFmt formatCode="General" sourceLinked="0"/>
        <c:majorTickMark val="out"/>
        <c:minorTickMark val="none"/>
        <c:tickLblPos val="nextTo"/>
        <c:txPr>
          <a:bodyPr rot="0" vert="horz"/>
          <a:lstStyle/>
          <a:p>
            <a:pPr>
              <a:defRPr b="1"/>
            </a:pPr>
            <a:endParaRPr lang="es-PE"/>
          </a:p>
        </c:txPr>
        <c:crossAx val="2122391912"/>
        <c:crosses val="autoZero"/>
        <c:crossBetween val="between"/>
      </c:valAx>
      <c:spPr>
        <a:noFill/>
      </c:spPr>
    </c:plotArea>
    <c:legend>
      <c:legendPos val="b"/>
      <c:layout>
        <c:manualLayout>
          <c:xMode val="edge"/>
          <c:yMode val="edge"/>
          <c:x val="0.198289413823272"/>
          <c:y val="0.89353836375834195"/>
          <c:w val="0.48709695731889802"/>
          <c:h val="5.4145220464716197E-2"/>
        </c:manualLayout>
      </c:layout>
      <c:overlay val="0"/>
      <c:txPr>
        <a:bodyPr/>
        <a:lstStyle/>
        <a:p>
          <a:pPr>
            <a:defRPr b="1"/>
          </a:pPr>
          <a:endParaRPr lang="es-PE"/>
        </a:p>
      </c:txPr>
    </c:legend>
    <c:plotVisOnly val="1"/>
    <c:dispBlanksAs val="gap"/>
    <c:showDLblsOverMax val="0"/>
  </c:chart>
  <c:spPr>
    <a:noFill/>
    <a:ln w="25400">
      <a:solidFill>
        <a:srgbClr val="FC3F4C"/>
      </a:solidFill>
    </a:ln>
    <a:effectLst>
      <a:innerShdw blurRad="63500" dist="50800" dir="18900000">
        <a:prstClr val="black">
          <a:alpha val="50000"/>
        </a:prstClr>
      </a:innerShdw>
    </a:effectLst>
    <a:scene3d>
      <a:camera prst="orthographicFront"/>
      <a:lightRig rig="threePt" dir="t"/>
    </a:scene3d>
    <a:sp3d>
      <a:bevelT/>
    </a:sp3d>
  </c:spPr>
  <c:printSettings>
    <c:headerFooter alignWithMargins="0"/>
    <c:pageMargins b="1" l="0.75" r="0.75" t="1" header="0" footer="0"/>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6"/>
      <c:hPercent val="66"/>
      <c:rotY val="3"/>
      <c:depthPercent val="200"/>
      <c:rAngAx val="1"/>
    </c:view3D>
    <c:floor>
      <c:thickness val="0"/>
      <c:spPr>
        <a:solidFill>
          <a:srgbClr val="FFFFFF"/>
        </a:solidFill>
        <a:ln w="3175">
          <a:solidFill>
            <a:srgbClr val="000000"/>
          </a:solidFill>
          <a:prstDash val="solid"/>
        </a:ln>
      </c:spPr>
    </c:floor>
    <c:sideWall>
      <c:thickness val="0"/>
      <c:spPr>
        <a:noFill/>
        <a:ln w="25400">
          <a:noFill/>
        </a:ln>
      </c:spPr>
    </c:sideWall>
    <c:backWall>
      <c:thickness val="0"/>
      <c:spPr>
        <a:noFill/>
        <a:ln w="25400">
          <a:noFill/>
        </a:ln>
      </c:spPr>
    </c:backWall>
    <c:plotArea>
      <c:layout>
        <c:manualLayout>
          <c:layoutTarget val="inner"/>
          <c:xMode val="edge"/>
          <c:yMode val="edge"/>
          <c:x val="3.3658952344834403E-2"/>
          <c:y val="4.02319512563429E-2"/>
          <c:w val="0.94912461527053904"/>
          <c:h val="0.87166221772908903"/>
        </c:manualLayout>
      </c:layout>
      <c:bar3DChart>
        <c:barDir val="col"/>
        <c:grouping val="clustered"/>
        <c:varyColors val="1"/>
        <c:ser>
          <c:idx val="0"/>
          <c:order val="0"/>
          <c:invertIfNegative val="0"/>
          <c:dPt>
            <c:idx val="0"/>
            <c:invertIfNegative val="0"/>
            <c:bubble3D val="0"/>
            <c:spPr>
              <a:solidFill>
                <a:srgbClr val="F05D5B"/>
              </a:solidFill>
            </c:spPr>
            <c:extLst>
              <c:ext xmlns:c16="http://schemas.microsoft.com/office/drawing/2014/chart" uri="{C3380CC4-5D6E-409C-BE32-E72D297353CC}">
                <c16:uniqueId val="{0000000E-4E34-4E03-A42B-84D2CE2A26A0}"/>
              </c:ext>
            </c:extLst>
          </c:dPt>
          <c:dPt>
            <c:idx val="2"/>
            <c:invertIfNegative val="0"/>
            <c:bubble3D val="0"/>
            <c:spPr>
              <a:solidFill>
                <a:srgbClr val="F05D5B"/>
              </a:solidFill>
            </c:spPr>
            <c:extLst>
              <c:ext xmlns:c16="http://schemas.microsoft.com/office/drawing/2014/chart" uri="{C3380CC4-5D6E-409C-BE32-E72D297353CC}">
                <c16:uniqueId val="{00000001-4E34-4E03-A42B-84D2CE2A26A0}"/>
              </c:ext>
            </c:extLst>
          </c:dPt>
          <c:dPt>
            <c:idx val="3"/>
            <c:invertIfNegative val="0"/>
            <c:bubble3D val="0"/>
            <c:spPr>
              <a:solidFill>
                <a:srgbClr val="FC3F4C"/>
              </a:solidFill>
            </c:spPr>
            <c:extLst>
              <c:ext xmlns:c16="http://schemas.microsoft.com/office/drawing/2014/chart" uri="{C3380CC4-5D6E-409C-BE32-E72D297353CC}">
                <c16:uniqueId val="{00000010-4E34-4E03-A42B-84D2CE2A26A0}"/>
              </c:ext>
            </c:extLst>
          </c:dPt>
          <c:dPt>
            <c:idx val="4"/>
            <c:invertIfNegative val="0"/>
            <c:bubble3D val="0"/>
            <c:spPr>
              <a:solidFill>
                <a:srgbClr val="FC4A3E"/>
              </a:solidFill>
            </c:spPr>
            <c:extLst>
              <c:ext xmlns:c16="http://schemas.microsoft.com/office/drawing/2014/chart" uri="{C3380CC4-5D6E-409C-BE32-E72D297353CC}">
                <c16:uniqueId val="{00000011-4E34-4E03-A42B-84D2CE2A26A0}"/>
              </c:ext>
            </c:extLst>
          </c:dPt>
          <c:dPt>
            <c:idx val="5"/>
            <c:invertIfNegative val="0"/>
            <c:bubble3D val="0"/>
            <c:spPr>
              <a:solidFill>
                <a:srgbClr val="C2000A"/>
              </a:solidFill>
            </c:spPr>
            <c:extLst>
              <c:ext xmlns:c16="http://schemas.microsoft.com/office/drawing/2014/chart" uri="{C3380CC4-5D6E-409C-BE32-E72D297353CC}">
                <c16:uniqueId val="{00000012-4E34-4E03-A42B-84D2CE2A26A0}"/>
              </c:ext>
            </c:extLst>
          </c:dPt>
          <c:dPt>
            <c:idx val="6"/>
            <c:invertIfNegative val="0"/>
            <c:bubble3D val="0"/>
            <c:spPr>
              <a:solidFill>
                <a:srgbClr val="D96865"/>
              </a:solidFill>
            </c:spPr>
            <c:extLst>
              <c:ext xmlns:c16="http://schemas.microsoft.com/office/drawing/2014/chart" uri="{C3380CC4-5D6E-409C-BE32-E72D297353CC}">
                <c16:uniqueId val="{00000003-4E34-4E03-A42B-84D2CE2A26A0}"/>
              </c:ext>
            </c:extLst>
          </c:dPt>
          <c:dPt>
            <c:idx val="7"/>
            <c:invertIfNegative val="0"/>
            <c:bubble3D val="0"/>
            <c:spPr>
              <a:solidFill>
                <a:srgbClr val="FC3F4C"/>
              </a:solidFill>
            </c:spPr>
            <c:extLst>
              <c:ext xmlns:c16="http://schemas.microsoft.com/office/drawing/2014/chart" uri="{C3380CC4-5D6E-409C-BE32-E72D297353CC}">
                <c16:uniqueId val="{00000005-4E34-4E03-A42B-84D2CE2A26A0}"/>
              </c:ext>
            </c:extLst>
          </c:dPt>
          <c:dPt>
            <c:idx val="8"/>
            <c:invertIfNegative val="0"/>
            <c:bubble3D val="0"/>
            <c:spPr>
              <a:solidFill>
                <a:srgbClr val="FF0000"/>
              </a:solidFill>
            </c:spPr>
            <c:extLst>
              <c:ext xmlns:c16="http://schemas.microsoft.com/office/drawing/2014/chart" uri="{C3380CC4-5D6E-409C-BE32-E72D297353CC}">
                <c16:uniqueId val="{00000007-4E34-4E03-A42B-84D2CE2A26A0}"/>
              </c:ext>
            </c:extLst>
          </c:dPt>
          <c:dPt>
            <c:idx val="9"/>
            <c:invertIfNegative val="0"/>
            <c:bubble3D val="0"/>
            <c:spPr>
              <a:solidFill>
                <a:srgbClr val="C83826"/>
              </a:solidFill>
            </c:spPr>
            <c:extLst>
              <c:ext xmlns:c16="http://schemas.microsoft.com/office/drawing/2014/chart" uri="{C3380CC4-5D6E-409C-BE32-E72D297353CC}">
                <c16:uniqueId val="{00000009-4E34-4E03-A42B-84D2CE2A26A0}"/>
              </c:ext>
            </c:extLst>
          </c:dPt>
          <c:dPt>
            <c:idx val="10"/>
            <c:invertIfNegative val="0"/>
            <c:bubble3D val="0"/>
            <c:spPr>
              <a:solidFill>
                <a:srgbClr val="FF0000"/>
              </a:solidFill>
            </c:spPr>
            <c:extLst>
              <c:ext xmlns:c16="http://schemas.microsoft.com/office/drawing/2014/chart" uri="{C3380CC4-5D6E-409C-BE32-E72D297353CC}">
                <c16:uniqueId val="{0000000B-4E34-4E03-A42B-84D2CE2A26A0}"/>
              </c:ext>
            </c:extLst>
          </c:dPt>
          <c:dPt>
            <c:idx val="11"/>
            <c:invertIfNegative val="0"/>
            <c:bubble3D val="0"/>
            <c:spPr>
              <a:solidFill>
                <a:srgbClr val="FC2113"/>
              </a:solidFill>
            </c:spPr>
            <c:extLst>
              <c:ext xmlns:c16="http://schemas.microsoft.com/office/drawing/2014/chart" uri="{C3380CC4-5D6E-409C-BE32-E72D297353CC}">
                <c16:uniqueId val="{00000013-4E34-4E03-A42B-84D2CE2A26A0}"/>
              </c:ext>
            </c:extLst>
          </c:dPt>
          <c:dPt>
            <c:idx val="14"/>
            <c:invertIfNegative val="0"/>
            <c:bubble3D val="0"/>
            <c:spPr>
              <a:solidFill>
                <a:srgbClr val="C83826"/>
              </a:solidFill>
            </c:spPr>
            <c:extLst>
              <c:ext xmlns:c16="http://schemas.microsoft.com/office/drawing/2014/chart" uri="{C3380CC4-5D6E-409C-BE32-E72D297353CC}">
                <c16:uniqueId val="{0000000D-4E34-4E03-A42B-84D2CE2A26A0}"/>
              </c:ext>
            </c:extLst>
          </c:dPt>
          <c:dLbls>
            <c:dLbl>
              <c:idx val="0"/>
              <c:layout>
                <c:manualLayout>
                  <c:x val="3.5178877972904402E-3"/>
                  <c:y val="-4.38732499526951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E34-4E03-A42B-84D2CE2A26A0}"/>
                </c:ext>
              </c:extLst>
            </c:dLbl>
            <c:dLbl>
              <c:idx val="1"/>
              <c:layout>
                <c:manualLayout>
                  <c:x val="2.7744259705510198E-3"/>
                  <c:y val="-4.47185686950729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E34-4E03-A42B-84D2CE2A26A0}"/>
                </c:ext>
              </c:extLst>
            </c:dLbl>
            <c:dLbl>
              <c:idx val="2"/>
              <c:layout>
                <c:manualLayout>
                  <c:x val="-5.3649690922718597E-4"/>
                  <c:y val="-5.06175603224545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E34-4E03-A42B-84D2CE2A26A0}"/>
                </c:ext>
              </c:extLst>
            </c:dLbl>
            <c:dLbl>
              <c:idx val="3"/>
              <c:layout>
                <c:manualLayout>
                  <c:x val="2.9327766987161399E-3"/>
                  <c:y val="-5.49941384060506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E34-4E03-A42B-84D2CE2A26A0}"/>
                </c:ext>
              </c:extLst>
            </c:dLbl>
            <c:dLbl>
              <c:idx val="4"/>
              <c:layout>
                <c:manualLayout>
                  <c:x val="1.81284504227146E-3"/>
                  <c:y val="-4.08171379517672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E34-4E03-A42B-84D2CE2A26A0}"/>
                </c:ext>
              </c:extLst>
            </c:dLbl>
            <c:dLbl>
              <c:idx val="5"/>
              <c:layout>
                <c:manualLayout>
                  <c:x val="2.6611433038628601E-3"/>
                  <c:y val="-4.37290392575891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E34-4E03-A42B-84D2CE2A26A0}"/>
                </c:ext>
              </c:extLst>
            </c:dLbl>
            <c:dLbl>
              <c:idx val="6"/>
              <c:layout>
                <c:manualLayout>
                  <c:x val="2.60511448351454E-3"/>
                  <c:y val="-4.21526943255519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E34-4E03-A42B-84D2CE2A26A0}"/>
                </c:ext>
              </c:extLst>
            </c:dLbl>
            <c:dLbl>
              <c:idx val="7"/>
              <c:layout>
                <c:manualLayout>
                  <c:x val="3.9409086146729704E-3"/>
                  <c:y val="-5.06175603224545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E34-4E03-A42B-84D2CE2A26A0}"/>
                </c:ext>
              </c:extLst>
            </c:dLbl>
            <c:dLbl>
              <c:idx val="8"/>
              <c:layout>
                <c:manualLayout>
                  <c:x val="3.6695975950805501E-3"/>
                  <c:y val="-4.712802891667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E34-4E03-A42B-84D2CE2A26A0}"/>
                </c:ext>
              </c:extLst>
            </c:dLbl>
            <c:dLbl>
              <c:idx val="9"/>
              <c:layout>
                <c:manualLayout>
                  <c:x val="3.13123090934002E-3"/>
                  <c:y val="-4.1229037289290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E34-4E03-A42B-84D2CE2A26A0}"/>
                </c:ext>
              </c:extLst>
            </c:dLbl>
            <c:dLbl>
              <c:idx val="10"/>
              <c:layout>
                <c:manualLayout>
                  <c:x val="2.1033051523626101E-3"/>
                  <c:y val="-4.13372937255618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E34-4E03-A42B-84D2CE2A26A0}"/>
                </c:ext>
              </c:extLst>
            </c:dLbl>
            <c:dLbl>
              <c:idx val="11"/>
              <c:layout>
                <c:manualLayout>
                  <c:x val="3.7755945808718599E-3"/>
                  <c:y val="-5.56469575217490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E34-4E03-A42B-84D2CE2A26A0}"/>
                </c:ext>
              </c:extLst>
            </c:dLbl>
            <c:dLbl>
              <c:idx val="12"/>
              <c:layout>
                <c:manualLayout>
                  <c:x val="6.4014055561376201E-3"/>
                  <c:y val="-4.80274102672240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E34-4E03-A42B-84D2CE2A26A0}"/>
                </c:ext>
              </c:extLst>
            </c:dLbl>
            <c:dLbl>
              <c:idx val="13"/>
              <c:layout>
                <c:manualLayout>
                  <c:x val="3.5002216329918798E-3"/>
                  <c:y val="-4.810574856110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E34-4E03-A42B-84D2CE2A26A0}"/>
                </c:ext>
              </c:extLst>
            </c:dLbl>
            <c:dLbl>
              <c:idx val="14"/>
              <c:layout>
                <c:manualLayout>
                  <c:x val="3.72865674288155E-3"/>
                  <c:y val="-5.91123444617450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E34-4E03-A42B-84D2CE2A26A0}"/>
                </c:ext>
              </c:extLst>
            </c:dLbl>
            <c:spPr>
              <a:noFill/>
              <a:ln w="25400">
                <a:noFill/>
              </a:ln>
            </c:spPr>
            <c:txPr>
              <a:bodyPr/>
              <a:lstStyle/>
              <a:p>
                <a:pPr>
                  <a:defRPr sz="1200" b="1" i="0" u="none" strike="noStrike" baseline="0">
                    <a:solidFill>
                      <a:srgbClr val="000000"/>
                    </a:solidFill>
                    <a:latin typeface="Arial"/>
                    <a:ea typeface="Arial"/>
                    <a:cs typeface="Arial"/>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'G-07'!$AH$3:$AH$17</c:f>
              <c:strCache>
                <c:ptCount val="15"/>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strCache>
            </c:strRef>
          </c:cat>
          <c:val>
            <c:numRef>
              <c:f>'G-07'!$AI$3:$AI$17</c:f>
              <c:numCache>
                <c:formatCode>_(* #,##0_);_(* \(#,##0\);_(* "-"_);_(@_)</c:formatCode>
                <c:ptCount val="15"/>
                <c:pt idx="0">
                  <c:v>10</c:v>
                </c:pt>
                <c:pt idx="1">
                  <c:v>5</c:v>
                </c:pt>
                <c:pt idx="2">
                  <c:v>43</c:v>
                </c:pt>
                <c:pt idx="3">
                  <c:v>112</c:v>
                </c:pt>
                <c:pt idx="4">
                  <c:v>25</c:v>
                </c:pt>
                <c:pt idx="5">
                  <c:v>4</c:v>
                </c:pt>
                <c:pt idx="6">
                  <c:v>11</c:v>
                </c:pt>
                <c:pt idx="7">
                  <c:v>1</c:v>
                </c:pt>
                <c:pt idx="8">
                  <c:v>12</c:v>
                </c:pt>
                <c:pt idx="9">
                  <c:v>4</c:v>
                </c:pt>
                <c:pt idx="10">
                  <c:v>4</c:v>
                </c:pt>
                <c:pt idx="11">
                  <c:v>19</c:v>
                </c:pt>
                <c:pt idx="12">
                  <c:v>17</c:v>
                </c:pt>
                <c:pt idx="13">
                  <c:v>6</c:v>
                </c:pt>
                <c:pt idx="14">
                  <c:v>25</c:v>
                </c:pt>
              </c:numCache>
            </c:numRef>
          </c:val>
          <c:extLst>
            <c:ext xmlns:c16="http://schemas.microsoft.com/office/drawing/2014/chart" uri="{C3380CC4-5D6E-409C-BE32-E72D297353CC}">
              <c16:uniqueId val="{00000016-4E34-4E03-A42B-84D2CE2A26A0}"/>
            </c:ext>
          </c:extLst>
        </c:ser>
        <c:dLbls>
          <c:showLegendKey val="0"/>
          <c:showVal val="0"/>
          <c:showCatName val="0"/>
          <c:showSerName val="0"/>
          <c:showPercent val="0"/>
          <c:showBubbleSize val="0"/>
        </c:dLbls>
        <c:gapWidth val="21"/>
        <c:gapDepth val="21"/>
        <c:shape val="cylinder"/>
        <c:axId val="2120114872"/>
        <c:axId val="2120118296"/>
        <c:axId val="0"/>
      </c:bar3DChart>
      <c:catAx>
        <c:axId val="2120114872"/>
        <c:scaling>
          <c:orientation val="minMax"/>
        </c:scaling>
        <c:delete val="0"/>
        <c:axPos val="b"/>
        <c:numFmt formatCode="General" sourceLinked="1"/>
        <c:majorTickMark val="out"/>
        <c:minorTickMark val="none"/>
        <c:tickLblPos val="low"/>
        <c:spPr>
          <a:ln w="254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s-PE"/>
          </a:p>
        </c:txPr>
        <c:crossAx val="2120118296"/>
        <c:crosses val="autoZero"/>
        <c:auto val="0"/>
        <c:lblAlgn val="ctr"/>
        <c:lblOffset val="100"/>
        <c:tickLblSkip val="1"/>
        <c:tickMarkSkip val="1"/>
        <c:noMultiLvlLbl val="0"/>
      </c:catAx>
      <c:valAx>
        <c:axId val="2120118296"/>
        <c:scaling>
          <c:orientation val="minMax"/>
        </c:scaling>
        <c:delete val="0"/>
        <c:axPos val="l"/>
        <c:numFmt formatCode="#,##0" sourceLinked="0"/>
        <c:majorTickMark val="out"/>
        <c:minorTickMark val="none"/>
        <c:tickLblPos val="nextTo"/>
        <c:spPr>
          <a:ln w="254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s-PE"/>
          </a:p>
        </c:txPr>
        <c:crossAx val="2120114872"/>
        <c:crosses val="autoZero"/>
        <c:crossBetween val="between"/>
      </c:valAx>
      <c:spPr>
        <a:noFill/>
        <a:ln w="25400">
          <a:noFill/>
        </a:ln>
      </c:spPr>
    </c:plotArea>
    <c:plotVisOnly val="1"/>
    <c:dispBlanksAs val="gap"/>
    <c:showDLblsOverMax val="0"/>
  </c:chart>
  <c:spPr>
    <a:noFill/>
    <a:ln w="25400">
      <a:solidFill>
        <a:srgbClr val="FD5A5F"/>
      </a:solidFill>
      <a:prstDash val="solid"/>
    </a:ln>
    <a:effectLst>
      <a:innerShdw blurRad="63500" dist="50800" dir="18900000">
        <a:prstClr val="black">
          <a:alpha val="50000"/>
        </a:prstClr>
      </a:innerShdw>
    </a:effectLst>
    <a:scene3d>
      <a:camera prst="orthographicFront"/>
      <a:lightRig rig="threePt" dir="t"/>
    </a:scene3d>
    <a:sp3d>
      <a:bevelT/>
    </a:sp3d>
  </c:spPr>
  <c:txPr>
    <a:bodyPr/>
    <a:lstStyle/>
    <a:p>
      <a:pPr>
        <a:defRPr sz="800" b="0" i="0" u="none" strike="noStrike" baseline="0">
          <a:solidFill>
            <a:srgbClr val="000000"/>
          </a:solidFill>
          <a:latin typeface="Arial"/>
          <a:ea typeface="Arial"/>
          <a:cs typeface="Arial"/>
        </a:defRPr>
      </a:pPr>
      <a:endParaRPr lang="es-PE"/>
    </a:p>
  </c:txPr>
  <c:printSettings>
    <c:headerFooter alignWithMargins="0"/>
    <c:pageMargins b="0.98425196850393704" l="0.74803149606299202" r="0.74803149606299202" t="0.98425196850393704" header="0" footer="0"/>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CONVENIOS COLECTIVOS REGISTRADOS POR ETAPAS DE SOLUCIÓN</a:t>
            </a:r>
          </a:p>
        </c:rich>
      </c:tx>
      <c:layout>
        <c:manualLayout>
          <c:xMode val="edge"/>
          <c:yMode val="edge"/>
          <c:x val="0.17506918925741405"/>
          <c:y val="5.4932494265367237E-4"/>
        </c:manualLayout>
      </c:layout>
      <c:overlay val="0"/>
    </c:title>
    <c:autoTitleDeleted val="0"/>
    <c:view3D>
      <c:rotX val="15"/>
      <c:hPercent val="45"/>
      <c:rotY val="20"/>
      <c:depthPercent val="200"/>
      <c:rAngAx val="1"/>
    </c:view3D>
    <c:floor>
      <c:thickness val="0"/>
    </c:floor>
    <c:sideWall>
      <c:thickness val="0"/>
    </c:sideWall>
    <c:backWall>
      <c:thickness val="0"/>
    </c:backWall>
    <c:plotArea>
      <c:layout/>
      <c:bar3DChart>
        <c:barDir val="col"/>
        <c:grouping val="clustered"/>
        <c:varyColors val="0"/>
        <c:ser>
          <c:idx val="0"/>
          <c:order val="0"/>
          <c:invertIfNegative val="0"/>
          <c:dPt>
            <c:idx val="0"/>
            <c:invertIfNegative val="0"/>
            <c:bubble3D val="0"/>
            <c:spPr>
              <a:solidFill>
                <a:srgbClr val="FD5A5F"/>
              </a:solidFill>
            </c:spPr>
            <c:extLst>
              <c:ext xmlns:c16="http://schemas.microsoft.com/office/drawing/2014/chart" uri="{C3380CC4-5D6E-409C-BE32-E72D297353CC}">
                <c16:uniqueId val="{00000006-6776-4F67-829A-5BDE65DC3A5C}"/>
              </c:ext>
            </c:extLst>
          </c:dPt>
          <c:dPt>
            <c:idx val="1"/>
            <c:invertIfNegative val="0"/>
            <c:bubble3D val="0"/>
            <c:spPr>
              <a:solidFill>
                <a:srgbClr val="EA3F39"/>
              </a:solidFill>
            </c:spPr>
            <c:extLst>
              <c:ext xmlns:c16="http://schemas.microsoft.com/office/drawing/2014/chart" uri="{C3380CC4-5D6E-409C-BE32-E72D297353CC}">
                <c16:uniqueId val="{00000001-6776-4F67-829A-5BDE65DC3A5C}"/>
              </c:ext>
            </c:extLst>
          </c:dPt>
          <c:dPt>
            <c:idx val="2"/>
            <c:invertIfNegative val="0"/>
            <c:bubble3D val="0"/>
            <c:spPr>
              <a:solidFill>
                <a:srgbClr val="FD5A5F"/>
              </a:solidFill>
            </c:spPr>
            <c:extLst>
              <c:ext xmlns:c16="http://schemas.microsoft.com/office/drawing/2014/chart" uri="{C3380CC4-5D6E-409C-BE32-E72D297353CC}">
                <c16:uniqueId val="{00000003-6776-4F67-829A-5BDE65DC3A5C}"/>
              </c:ext>
            </c:extLst>
          </c:dPt>
          <c:dPt>
            <c:idx val="3"/>
            <c:invertIfNegative val="0"/>
            <c:bubble3D val="0"/>
            <c:spPr>
              <a:solidFill>
                <a:srgbClr val="C2000A"/>
              </a:solidFill>
            </c:spPr>
            <c:extLst>
              <c:ext xmlns:c16="http://schemas.microsoft.com/office/drawing/2014/chart" uri="{C3380CC4-5D6E-409C-BE32-E72D297353CC}">
                <c16:uniqueId val="{00000005-6776-4F67-829A-5BDE65DC3A5C}"/>
              </c:ext>
            </c:extLst>
          </c:dPt>
          <c:dLbls>
            <c:dLbl>
              <c:idx val="0"/>
              <c:layout>
                <c:manualLayout>
                  <c:x val="4.0044435032493303E-2"/>
                  <c:y val="-5.283831494440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776-4F67-829A-5BDE65DC3A5C}"/>
                </c:ext>
              </c:extLst>
            </c:dLbl>
            <c:dLbl>
              <c:idx val="1"/>
              <c:layout>
                <c:manualLayout>
                  <c:x val="5.86546514183411E-2"/>
                  <c:y val="-5.98949203616249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776-4F67-829A-5BDE65DC3A5C}"/>
                </c:ext>
              </c:extLst>
            </c:dLbl>
            <c:dLbl>
              <c:idx val="2"/>
              <c:layout>
                <c:manualLayout>
                  <c:x val="5.3134033249293798E-2"/>
                  <c:y val="-5.55347837497175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776-4F67-829A-5BDE65DC3A5C}"/>
                </c:ext>
              </c:extLst>
            </c:dLbl>
            <c:dLbl>
              <c:idx val="3"/>
              <c:layout>
                <c:manualLayout>
                  <c:x val="4.5628983510737797E-2"/>
                  <c:y val="-5.50943631983880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776-4F67-829A-5BDE65DC3A5C}"/>
                </c:ext>
              </c:extLst>
            </c:dLbl>
            <c:spPr>
              <a:noFill/>
              <a:ln>
                <a:noFill/>
              </a:ln>
              <a:effectLst/>
            </c:spPr>
            <c:txPr>
              <a:bodyPr/>
              <a:lstStyle/>
              <a:p>
                <a:pPr>
                  <a:defRPr b="1"/>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'C-24'!$S$19:$V$19</c:f>
              <c:strCache>
                <c:ptCount val="4"/>
                <c:pt idx="0">
                  <c:v>NEGOCIACIÓN DIRECTA </c:v>
                </c:pt>
                <c:pt idx="1">
                  <c:v>CONCILIACIÓN</c:v>
                </c:pt>
                <c:pt idx="2">
                  <c:v>EXTRA PROCESO </c:v>
                </c:pt>
                <c:pt idx="3">
                  <c:v>ARBITRAJE</c:v>
                </c:pt>
              </c:strCache>
            </c:strRef>
          </c:cat>
          <c:val>
            <c:numRef>
              <c:f>'C-24'!$S$20:$V$20</c:f>
              <c:numCache>
                <c:formatCode>General</c:formatCode>
                <c:ptCount val="4"/>
                <c:pt idx="0">
                  <c:v>249</c:v>
                </c:pt>
                <c:pt idx="1">
                  <c:v>39</c:v>
                </c:pt>
                <c:pt idx="2">
                  <c:v>6</c:v>
                </c:pt>
                <c:pt idx="3">
                  <c:v>4</c:v>
                </c:pt>
              </c:numCache>
            </c:numRef>
          </c:val>
          <c:extLst>
            <c:ext xmlns:c16="http://schemas.microsoft.com/office/drawing/2014/chart" uri="{C3380CC4-5D6E-409C-BE32-E72D297353CC}">
              <c16:uniqueId val="{00000007-6776-4F67-829A-5BDE65DC3A5C}"/>
            </c:ext>
          </c:extLst>
        </c:ser>
        <c:ser>
          <c:idx val="1"/>
          <c:order val="1"/>
          <c:invertIfNegative val="0"/>
          <c:dLbls>
            <c:spPr>
              <a:noFill/>
              <a:ln>
                <a:noFill/>
              </a:ln>
              <a:effectLst/>
            </c:spPr>
            <c:showLegendKey val="0"/>
            <c:showVal val="1"/>
            <c:showCatName val="1"/>
            <c:showSerName val="0"/>
            <c:showPercent val="0"/>
            <c:showBubbleSize val="0"/>
            <c:showLeaderLines val="0"/>
            <c:extLst>
              <c:ext xmlns:c15="http://schemas.microsoft.com/office/drawing/2012/chart" uri="{CE6537A1-D6FC-4f65-9D91-7224C49458BB}">
                <c15:showLeaderLines val="0"/>
              </c:ext>
            </c:extLst>
          </c:dLbls>
          <c:cat>
            <c:strRef>
              <c:f>'C-24'!$S$19:$V$19</c:f>
              <c:strCache>
                <c:ptCount val="4"/>
                <c:pt idx="0">
                  <c:v>NEGOCIACIÓN DIRECTA </c:v>
                </c:pt>
                <c:pt idx="1">
                  <c:v>CONCILIACIÓN</c:v>
                </c:pt>
                <c:pt idx="2">
                  <c:v>EXTRA PROCESO </c:v>
                </c:pt>
                <c:pt idx="3">
                  <c:v>ARBITRAJE</c:v>
                </c:pt>
              </c:strCache>
            </c:strRef>
          </c:cat>
          <c:val>
            <c:numRef>
              <c:f>'C-24'!$S$21:$V$21</c:f>
              <c:numCache>
                <c:formatCode>General</c:formatCode>
                <c:ptCount val="4"/>
              </c:numCache>
            </c:numRef>
          </c:val>
          <c:extLst>
            <c:ext xmlns:c16="http://schemas.microsoft.com/office/drawing/2014/chart" uri="{C3380CC4-5D6E-409C-BE32-E72D297353CC}">
              <c16:uniqueId val="{00000008-6776-4F67-829A-5BDE65DC3A5C}"/>
            </c:ext>
          </c:extLst>
        </c:ser>
        <c:dLbls>
          <c:showLegendKey val="0"/>
          <c:showVal val="1"/>
          <c:showCatName val="0"/>
          <c:showSerName val="0"/>
          <c:showPercent val="0"/>
          <c:showBubbleSize val="0"/>
        </c:dLbls>
        <c:gapWidth val="46"/>
        <c:gapDepth val="0"/>
        <c:shape val="cylinder"/>
        <c:axId val="2120049832"/>
        <c:axId val="2120124216"/>
        <c:axId val="0"/>
      </c:bar3DChart>
      <c:catAx>
        <c:axId val="2120049832"/>
        <c:scaling>
          <c:orientation val="minMax"/>
        </c:scaling>
        <c:delete val="0"/>
        <c:axPos val="b"/>
        <c:numFmt formatCode="General" sourceLinked="1"/>
        <c:majorTickMark val="out"/>
        <c:minorTickMark val="none"/>
        <c:tickLblPos val="low"/>
        <c:txPr>
          <a:bodyPr rot="0" vert="horz"/>
          <a:lstStyle/>
          <a:p>
            <a:pPr>
              <a:defRPr/>
            </a:pPr>
            <a:endParaRPr lang="es-PE"/>
          </a:p>
        </c:txPr>
        <c:crossAx val="2120124216"/>
        <c:crosses val="autoZero"/>
        <c:auto val="0"/>
        <c:lblAlgn val="ctr"/>
        <c:lblOffset val="100"/>
        <c:tickLblSkip val="1"/>
        <c:tickMarkSkip val="1"/>
        <c:noMultiLvlLbl val="0"/>
      </c:catAx>
      <c:valAx>
        <c:axId val="2120124216"/>
        <c:scaling>
          <c:orientation val="minMax"/>
        </c:scaling>
        <c:delete val="0"/>
        <c:axPos val="l"/>
        <c:numFmt formatCode="#,##0_ ;\-#,##0\ " sourceLinked="0"/>
        <c:majorTickMark val="out"/>
        <c:minorTickMark val="none"/>
        <c:tickLblPos val="nextTo"/>
        <c:txPr>
          <a:bodyPr rot="0" vert="horz"/>
          <a:lstStyle/>
          <a:p>
            <a:pPr>
              <a:defRPr/>
            </a:pPr>
            <a:endParaRPr lang="es-PE"/>
          </a:p>
        </c:txPr>
        <c:crossAx val="2120049832"/>
        <c:crosses val="autoZero"/>
        <c:crossBetween val="between"/>
      </c:valAx>
    </c:plotArea>
    <c:plotVisOnly val="1"/>
    <c:dispBlanksAs val="gap"/>
    <c:showDLblsOverMax val="0"/>
  </c:chart>
  <c:spPr>
    <a:ln>
      <a:solidFill>
        <a:srgbClr val="EA3F39"/>
      </a:solidFill>
    </a:ln>
  </c:spPr>
  <c:printSettings>
    <c:headerFooter alignWithMargins="0"/>
    <c:pageMargins b="1" l="0.75" r="0.75" t="1" header="0" footer="0"/>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CONVENIOS COLECTIVOS REGISTRADOS POR ORGANIZACIÓN SINDICAL</a:t>
            </a:r>
          </a:p>
        </c:rich>
      </c:tx>
      <c:layout>
        <c:manualLayout>
          <c:xMode val="edge"/>
          <c:yMode val="edge"/>
          <c:x val="0.13349668324198999"/>
          <c:y val="4.0461740510985701E-2"/>
        </c:manualLayout>
      </c:layout>
      <c:overlay val="0"/>
    </c:title>
    <c:autoTitleDeleted val="0"/>
    <c:view3D>
      <c:rotX val="15"/>
      <c:hPercent val="57"/>
      <c:rotY val="20"/>
      <c:depthPercent val="200"/>
      <c:rAngAx val="1"/>
    </c:view3D>
    <c:floor>
      <c:thickness val="0"/>
    </c:floor>
    <c:sideWall>
      <c:thickness val="0"/>
    </c:sideWall>
    <c:backWall>
      <c:thickness val="0"/>
    </c:backWall>
    <c:plotArea>
      <c:layout>
        <c:manualLayout>
          <c:layoutTarget val="inner"/>
          <c:xMode val="edge"/>
          <c:yMode val="edge"/>
          <c:x val="6.7672735964606101E-2"/>
          <c:y val="5.2988619902203299E-2"/>
          <c:w val="0.91881331957580803"/>
          <c:h val="0.87488145919729299"/>
        </c:manualLayout>
      </c:layout>
      <c:bar3DChart>
        <c:barDir val="col"/>
        <c:grouping val="clustered"/>
        <c:varyColors val="0"/>
        <c:ser>
          <c:idx val="0"/>
          <c:order val="0"/>
          <c:invertIfNegative val="0"/>
          <c:dPt>
            <c:idx val="0"/>
            <c:invertIfNegative val="0"/>
            <c:bubble3D val="0"/>
            <c:spPr>
              <a:solidFill>
                <a:srgbClr val="D96865"/>
              </a:solidFill>
            </c:spPr>
            <c:extLst>
              <c:ext xmlns:c16="http://schemas.microsoft.com/office/drawing/2014/chart" uri="{C3380CC4-5D6E-409C-BE32-E72D297353CC}">
                <c16:uniqueId val="{0000000C-265B-4667-BAF2-56CAB65617CF}"/>
              </c:ext>
            </c:extLst>
          </c:dPt>
          <c:dPt>
            <c:idx val="1"/>
            <c:invertIfNegative val="0"/>
            <c:bubble3D val="0"/>
            <c:spPr>
              <a:solidFill>
                <a:srgbClr val="F05D5B"/>
              </a:solidFill>
            </c:spPr>
            <c:extLst>
              <c:ext xmlns:c16="http://schemas.microsoft.com/office/drawing/2014/chart" uri="{C3380CC4-5D6E-409C-BE32-E72D297353CC}">
                <c16:uniqueId val="{00000001-265B-4667-BAF2-56CAB65617CF}"/>
              </c:ext>
            </c:extLst>
          </c:dPt>
          <c:dPt>
            <c:idx val="2"/>
            <c:invertIfNegative val="0"/>
            <c:bubble3D val="0"/>
            <c:spPr>
              <a:solidFill>
                <a:srgbClr val="FF0000"/>
              </a:solidFill>
            </c:spPr>
            <c:extLst>
              <c:ext xmlns:c16="http://schemas.microsoft.com/office/drawing/2014/chart" uri="{C3380CC4-5D6E-409C-BE32-E72D297353CC}">
                <c16:uniqueId val="{00000003-265B-4667-BAF2-56CAB65617CF}"/>
              </c:ext>
            </c:extLst>
          </c:dPt>
          <c:dPt>
            <c:idx val="3"/>
            <c:invertIfNegative val="0"/>
            <c:bubble3D val="0"/>
            <c:spPr>
              <a:solidFill>
                <a:srgbClr val="C00000"/>
              </a:solidFill>
            </c:spPr>
            <c:extLst>
              <c:ext xmlns:c16="http://schemas.microsoft.com/office/drawing/2014/chart" uri="{C3380CC4-5D6E-409C-BE32-E72D297353CC}">
                <c16:uniqueId val="{00000005-265B-4667-BAF2-56CAB65617CF}"/>
              </c:ext>
            </c:extLst>
          </c:dPt>
          <c:dPt>
            <c:idx val="4"/>
            <c:invertIfNegative val="0"/>
            <c:bubble3D val="0"/>
            <c:spPr>
              <a:solidFill>
                <a:srgbClr val="D96865"/>
              </a:solidFill>
            </c:spPr>
            <c:extLst>
              <c:ext xmlns:c16="http://schemas.microsoft.com/office/drawing/2014/chart" uri="{C3380CC4-5D6E-409C-BE32-E72D297353CC}">
                <c16:uniqueId val="{00000007-265B-4667-BAF2-56CAB65617CF}"/>
              </c:ext>
            </c:extLst>
          </c:dPt>
          <c:dPt>
            <c:idx val="5"/>
            <c:invertIfNegative val="0"/>
            <c:bubble3D val="0"/>
            <c:spPr>
              <a:solidFill>
                <a:srgbClr val="FD5A5F"/>
              </a:solidFill>
            </c:spPr>
            <c:extLst>
              <c:ext xmlns:c16="http://schemas.microsoft.com/office/drawing/2014/chart" uri="{C3380CC4-5D6E-409C-BE32-E72D297353CC}">
                <c16:uniqueId val="{00000009-265B-4667-BAF2-56CAB65617CF}"/>
              </c:ext>
            </c:extLst>
          </c:dPt>
          <c:dPt>
            <c:idx val="6"/>
            <c:invertIfNegative val="0"/>
            <c:bubble3D val="0"/>
            <c:spPr>
              <a:solidFill>
                <a:srgbClr val="FC3F4C"/>
              </a:solidFill>
              <a:ln>
                <a:solidFill>
                  <a:srgbClr val="FC182F"/>
                </a:solidFill>
              </a:ln>
            </c:spPr>
            <c:extLst>
              <c:ext xmlns:c16="http://schemas.microsoft.com/office/drawing/2014/chart" uri="{C3380CC4-5D6E-409C-BE32-E72D297353CC}">
                <c16:uniqueId val="{0000000B-265B-4667-BAF2-56CAB65617CF}"/>
              </c:ext>
            </c:extLst>
          </c:dPt>
          <c:dLbls>
            <c:dLbl>
              <c:idx val="0"/>
              <c:layout>
                <c:manualLayout>
                  <c:x val="3.36046912281888E-2"/>
                  <c:y val="-6.51889016710028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65B-4667-BAF2-56CAB65617CF}"/>
                </c:ext>
              </c:extLst>
            </c:dLbl>
            <c:dLbl>
              <c:idx val="1"/>
              <c:layout>
                <c:manualLayout>
                  <c:x val="2.4408974736165202E-2"/>
                  <c:y val="-5.25047872681711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65B-4667-BAF2-56CAB65617CF}"/>
                </c:ext>
              </c:extLst>
            </c:dLbl>
            <c:dLbl>
              <c:idx val="2"/>
              <c:layout>
                <c:manualLayout>
                  <c:x val="3.6076045430447699E-2"/>
                  <c:y val="-5.17675615250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65B-4667-BAF2-56CAB65617CF}"/>
                </c:ext>
              </c:extLst>
            </c:dLbl>
            <c:dLbl>
              <c:idx val="3"/>
              <c:layout>
                <c:manualLayout>
                  <c:x val="2.5866207633748101E-2"/>
                  <c:y val="-4.835832171345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65B-4667-BAF2-56CAB65617CF}"/>
                </c:ext>
              </c:extLst>
            </c:dLbl>
            <c:dLbl>
              <c:idx val="4"/>
              <c:layout>
                <c:manualLayout>
                  <c:x val="4.2782568162575897E-2"/>
                  <c:y val="-5.80091290199271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65B-4667-BAF2-56CAB65617CF}"/>
                </c:ext>
              </c:extLst>
            </c:dLbl>
            <c:dLbl>
              <c:idx val="5"/>
              <c:layout>
                <c:manualLayout>
                  <c:x val="5.2916875574120802E-2"/>
                  <c:y val="-5.06889238112709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65B-4667-BAF2-56CAB65617CF}"/>
                </c:ext>
              </c:extLst>
            </c:dLbl>
            <c:dLbl>
              <c:idx val="6"/>
              <c:layout>
                <c:manualLayout>
                  <c:x val="6.1281613962043499E-2"/>
                  <c:y val="-5.9833848584062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65B-4667-BAF2-56CAB65617CF}"/>
                </c:ext>
              </c:extLst>
            </c:dLbl>
            <c:spPr>
              <a:noFill/>
              <a:ln>
                <a:noFill/>
              </a:ln>
              <a:effectLst/>
            </c:spPr>
            <c:txPr>
              <a:bodyPr/>
              <a:lstStyle/>
              <a:p>
                <a:pPr>
                  <a:defRPr b="1"/>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'C-24'!$S$24:$S$30</c:f>
              <c:strCache>
                <c:ptCount val="7"/>
                <c:pt idx="0">
                  <c:v>FEDERACIÓN</c:v>
                </c:pt>
                <c:pt idx="1">
                  <c:v>SINDICATO DE EMPLEADOS</c:v>
                </c:pt>
                <c:pt idx="2">
                  <c:v>SINDICATO DE OBREROS</c:v>
                </c:pt>
                <c:pt idx="3">
                  <c:v>SINDICATO ÚNICO</c:v>
                </c:pt>
                <c:pt idx="4">
                  <c:v>DELEGADOS DE EMPLEADOS</c:v>
                </c:pt>
                <c:pt idx="5">
                  <c:v>DELEGADOS DE OBREROS</c:v>
                </c:pt>
                <c:pt idx="6">
                  <c:v>DELEGADOS EMPLEADOS Y OBREROS</c:v>
                </c:pt>
              </c:strCache>
            </c:strRef>
          </c:cat>
          <c:val>
            <c:numRef>
              <c:f>'C-24'!$P$13:$P$19</c:f>
              <c:numCache>
                <c:formatCode>#,##0_ ;\-#,##0\ </c:formatCode>
                <c:ptCount val="7"/>
                <c:pt idx="0">
                  <c:v>0</c:v>
                </c:pt>
                <c:pt idx="1">
                  <c:v>67</c:v>
                </c:pt>
                <c:pt idx="2">
                  <c:v>126</c:v>
                </c:pt>
                <c:pt idx="3">
                  <c:v>74</c:v>
                </c:pt>
                <c:pt idx="4">
                  <c:v>19</c:v>
                </c:pt>
                <c:pt idx="5">
                  <c:v>9</c:v>
                </c:pt>
                <c:pt idx="6">
                  <c:v>3</c:v>
                </c:pt>
              </c:numCache>
            </c:numRef>
          </c:val>
          <c:extLst>
            <c:ext xmlns:c16="http://schemas.microsoft.com/office/drawing/2014/chart" uri="{C3380CC4-5D6E-409C-BE32-E72D297353CC}">
              <c16:uniqueId val="{0000000D-265B-4667-BAF2-56CAB65617CF}"/>
            </c:ext>
          </c:extLst>
        </c:ser>
        <c:dLbls>
          <c:showLegendKey val="0"/>
          <c:showVal val="0"/>
          <c:showCatName val="0"/>
          <c:showSerName val="0"/>
          <c:showPercent val="0"/>
          <c:showBubbleSize val="0"/>
        </c:dLbls>
        <c:gapWidth val="42"/>
        <c:gapDepth val="69"/>
        <c:shape val="cylinder"/>
        <c:axId val="2120193688"/>
        <c:axId val="2120196840"/>
        <c:axId val="0"/>
      </c:bar3DChart>
      <c:catAx>
        <c:axId val="2120193688"/>
        <c:scaling>
          <c:orientation val="minMax"/>
        </c:scaling>
        <c:delete val="0"/>
        <c:axPos val="b"/>
        <c:numFmt formatCode="General" sourceLinked="1"/>
        <c:majorTickMark val="out"/>
        <c:minorTickMark val="none"/>
        <c:tickLblPos val="low"/>
        <c:txPr>
          <a:bodyPr rot="0" vert="horz"/>
          <a:lstStyle/>
          <a:p>
            <a:pPr>
              <a:defRPr/>
            </a:pPr>
            <a:endParaRPr lang="es-PE"/>
          </a:p>
        </c:txPr>
        <c:crossAx val="2120196840"/>
        <c:crosses val="autoZero"/>
        <c:auto val="1"/>
        <c:lblAlgn val="ctr"/>
        <c:lblOffset val="100"/>
        <c:tickMarkSkip val="1"/>
        <c:noMultiLvlLbl val="0"/>
      </c:catAx>
      <c:valAx>
        <c:axId val="2120196840"/>
        <c:scaling>
          <c:orientation val="minMax"/>
        </c:scaling>
        <c:delete val="0"/>
        <c:axPos val="l"/>
        <c:numFmt formatCode="#,##0_ ;\-#,##0\ " sourceLinked="0"/>
        <c:majorTickMark val="out"/>
        <c:minorTickMark val="none"/>
        <c:tickLblPos val="nextTo"/>
        <c:txPr>
          <a:bodyPr rot="0" vert="horz"/>
          <a:lstStyle/>
          <a:p>
            <a:pPr>
              <a:defRPr/>
            </a:pPr>
            <a:endParaRPr lang="es-PE"/>
          </a:p>
        </c:txPr>
        <c:crossAx val="2120193688"/>
        <c:crosses val="autoZero"/>
        <c:crossBetween val="between"/>
      </c:valAx>
    </c:plotArea>
    <c:plotVisOnly val="1"/>
    <c:dispBlanksAs val="gap"/>
    <c:showDLblsOverMax val="0"/>
  </c:chart>
  <c:spPr>
    <a:ln>
      <a:solidFill>
        <a:srgbClr val="FC4A3E"/>
      </a:solidFill>
    </a:ln>
  </c:spPr>
  <c:printSettings>
    <c:headerFooter alignWithMargins="0"/>
    <c:pageMargins b="1" l="0.75" r="0.75" t="1" header="0" footer="0"/>
    <c:pageSetup paperSize="9"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20"/>
      <c:hPercent val="200"/>
      <c:rotY val="340"/>
      <c:depthPercent val="110"/>
      <c:rAngAx val="1"/>
    </c:view3D>
    <c:floor>
      <c:thickness val="0"/>
    </c:floor>
    <c:sideWall>
      <c:thickness val="0"/>
    </c:sideWall>
    <c:backWall>
      <c:thickness val="0"/>
    </c:backWall>
    <c:plotArea>
      <c:layout>
        <c:manualLayout>
          <c:layoutTarget val="inner"/>
          <c:xMode val="edge"/>
          <c:yMode val="edge"/>
          <c:x val="9.0648425187178194E-2"/>
          <c:y val="4.8358968537262098E-2"/>
          <c:w val="0.90914056795532106"/>
          <c:h val="0.94513807656264803"/>
        </c:manualLayout>
      </c:layout>
      <c:bar3DChart>
        <c:barDir val="col"/>
        <c:grouping val="stacked"/>
        <c:varyColors val="0"/>
        <c:ser>
          <c:idx val="0"/>
          <c:order val="0"/>
          <c:tx>
            <c:strRef>
              <c:f>'G-08'!$T$6</c:f>
              <c:strCache>
                <c:ptCount val="1"/>
                <c:pt idx="0">
                  <c:v>NEGOCIACIÓN DIRECTA</c:v>
                </c:pt>
              </c:strCache>
            </c:strRef>
          </c:tx>
          <c:spPr>
            <a:solidFill>
              <a:srgbClr val="FF0000"/>
            </a:solidFill>
          </c:spPr>
          <c:invertIfNegative val="0"/>
          <c:dPt>
            <c:idx val="0"/>
            <c:invertIfNegative val="0"/>
            <c:bubble3D val="0"/>
            <c:extLst>
              <c:ext xmlns:c16="http://schemas.microsoft.com/office/drawing/2014/chart" uri="{C3380CC4-5D6E-409C-BE32-E72D297353CC}">
                <c16:uniqueId val="{00000001-5302-4807-BB7D-E7F638C8E374}"/>
              </c:ext>
            </c:extLst>
          </c:dPt>
          <c:dLbls>
            <c:dLbl>
              <c:idx val="0"/>
              <c:layout>
                <c:manualLayout>
                  <c:x val="-2.8393974217377101E-2"/>
                  <c:y val="-5.35757009387098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302-4807-BB7D-E7F638C8E374}"/>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'G-08'!$T$7:$T$8</c:f>
              <c:numCache>
                <c:formatCode>General</c:formatCode>
                <c:ptCount val="2"/>
                <c:pt idx="0">
                  <c:v>249</c:v>
                </c:pt>
              </c:numCache>
            </c:numRef>
          </c:val>
          <c:extLst>
            <c:ext xmlns:c16="http://schemas.microsoft.com/office/drawing/2014/chart" uri="{C3380CC4-5D6E-409C-BE32-E72D297353CC}">
              <c16:uniqueId val="{00000002-5302-4807-BB7D-E7F638C8E374}"/>
            </c:ext>
          </c:extLst>
        </c:ser>
        <c:ser>
          <c:idx val="1"/>
          <c:order val="1"/>
          <c:tx>
            <c:strRef>
              <c:f>'G-08'!$U$6</c:f>
              <c:strCache>
                <c:ptCount val="1"/>
                <c:pt idx="0">
                  <c:v>CONCILIACIÓN</c:v>
                </c:pt>
              </c:strCache>
            </c:strRef>
          </c:tx>
          <c:spPr>
            <a:solidFill>
              <a:srgbClr val="FD5A5F"/>
            </a:solidFill>
          </c:spPr>
          <c:invertIfNegative val="0"/>
          <c:dLbls>
            <c:dLbl>
              <c:idx val="0"/>
              <c:layout>
                <c:manualLayout>
                  <c:x val="-2.3661645181147498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302-4807-BB7D-E7F638C8E374}"/>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'G-08'!$U$7</c:f>
              <c:numCache>
                <c:formatCode>General</c:formatCode>
                <c:ptCount val="1"/>
                <c:pt idx="0">
                  <c:v>39</c:v>
                </c:pt>
              </c:numCache>
            </c:numRef>
          </c:val>
          <c:extLst>
            <c:ext xmlns:c16="http://schemas.microsoft.com/office/drawing/2014/chart" uri="{C3380CC4-5D6E-409C-BE32-E72D297353CC}">
              <c16:uniqueId val="{00000004-5302-4807-BB7D-E7F638C8E374}"/>
            </c:ext>
          </c:extLst>
        </c:ser>
        <c:ser>
          <c:idx val="2"/>
          <c:order val="2"/>
          <c:tx>
            <c:strRef>
              <c:f>'G-08'!$V$6</c:f>
              <c:strCache>
                <c:ptCount val="1"/>
                <c:pt idx="0">
                  <c:v>EXTRA PROCESO</c:v>
                </c:pt>
              </c:strCache>
            </c:strRef>
          </c:tx>
          <c:spPr>
            <a:solidFill>
              <a:srgbClr val="C2000A"/>
            </a:solidFill>
          </c:spPr>
          <c:invertIfNegative val="0"/>
          <c:dLbls>
            <c:dLbl>
              <c:idx val="0"/>
              <c:layout>
                <c:manualLayout>
                  <c:x val="-2.3071780861119901E-2"/>
                  <c:y val="1.5050211902242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302-4807-BB7D-E7F638C8E374}"/>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'G-08'!$V$7</c:f>
              <c:numCache>
                <c:formatCode>General</c:formatCode>
                <c:ptCount val="1"/>
                <c:pt idx="0">
                  <c:v>6</c:v>
                </c:pt>
              </c:numCache>
            </c:numRef>
          </c:val>
          <c:extLst>
            <c:ext xmlns:c16="http://schemas.microsoft.com/office/drawing/2014/chart" uri="{C3380CC4-5D6E-409C-BE32-E72D297353CC}">
              <c16:uniqueId val="{00000006-5302-4807-BB7D-E7F638C8E374}"/>
            </c:ext>
          </c:extLst>
        </c:ser>
        <c:ser>
          <c:idx val="3"/>
          <c:order val="3"/>
          <c:tx>
            <c:strRef>
              <c:f>'G-08'!$W$6</c:f>
              <c:strCache>
                <c:ptCount val="1"/>
                <c:pt idx="0">
                  <c:v>ARBITRAJE</c:v>
                </c:pt>
              </c:strCache>
            </c:strRef>
          </c:tx>
          <c:spPr>
            <a:solidFill>
              <a:srgbClr val="F05D5B"/>
            </a:solidFill>
          </c:spPr>
          <c:invertIfNegative val="0"/>
          <c:dLbls>
            <c:dLbl>
              <c:idx val="0"/>
              <c:layout>
                <c:manualLayout>
                  <c:x val="-1.8974403689278999E-2"/>
                  <c:y val="-2.02691721961598E-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C99-487A-B12D-FC9C120FAF2D}"/>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'G-08'!$W$7</c:f>
              <c:numCache>
                <c:formatCode>General</c:formatCode>
                <c:ptCount val="1"/>
                <c:pt idx="0">
                  <c:v>4</c:v>
                </c:pt>
              </c:numCache>
            </c:numRef>
          </c:val>
          <c:extLst>
            <c:ext xmlns:c16="http://schemas.microsoft.com/office/drawing/2014/chart" uri="{C3380CC4-5D6E-409C-BE32-E72D297353CC}">
              <c16:uniqueId val="{00000008-5302-4807-BB7D-E7F638C8E374}"/>
            </c:ext>
          </c:extLst>
        </c:ser>
        <c:dLbls>
          <c:showLegendKey val="0"/>
          <c:showVal val="0"/>
          <c:showCatName val="0"/>
          <c:showSerName val="0"/>
          <c:showPercent val="0"/>
          <c:showBubbleSize val="0"/>
        </c:dLbls>
        <c:gapWidth val="40"/>
        <c:gapDepth val="350"/>
        <c:shape val="cylinder"/>
        <c:axId val="2122473336"/>
        <c:axId val="2122476312"/>
        <c:axId val="0"/>
      </c:bar3DChart>
      <c:catAx>
        <c:axId val="2122473336"/>
        <c:scaling>
          <c:orientation val="minMax"/>
        </c:scaling>
        <c:delete val="1"/>
        <c:axPos val="b"/>
        <c:majorTickMark val="out"/>
        <c:minorTickMark val="none"/>
        <c:tickLblPos val="none"/>
        <c:crossAx val="2122476312"/>
        <c:crosses val="autoZero"/>
        <c:auto val="0"/>
        <c:lblAlgn val="ctr"/>
        <c:lblOffset val="100"/>
        <c:noMultiLvlLbl val="0"/>
      </c:catAx>
      <c:valAx>
        <c:axId val="2122476312"/>
        <c:scaling>
          <c:orientation val="minMax"/>
        </c:scaling>
        <c:delete val="1"/>
        <c:axPos val="r"/>
        <c:numFmt formatCode="General" sourceLinked="1"/>
        <c:majorTickMark val="out"/>
        <c:minorTickMark val="none"/>
        <c:tickLblPos val="none"/>
        <c:crossAx val="2122473336"/>
        <c:crosses val="max"/>
        <c:crossBetween val="between"/>
      </c:valAx>
      <c:spPr>
        <a:noFill/>
      </c:spPr>
    </c:plotArea>
    <c:legend>
      <c:legendPos val="r"/>
      <c:layout>
        <c:manualLayout>
          <c:xMode val="edge"/>
          <c:yMode val="edge"/>
          <c:x val="0.58984064100637801"/>
          <c:y val="0.49984986501911199"/>
          <c:w val="0.34751773049645401"/>
          <c:h val="0.21936053143325199"/>
        </c:manualLayout>
      </c:layout>
      <c:overlay val="0"/>
    </c:legend>
    <c:plotVisOnly val="1"/>
    <c:dispBlanksAs val="gap"/>
    <c:showDLblsOverMax val="0"/>
  </c:chart>
  <c:spPr>
    <a:noFill/>
    <a:ln>
      <a:noFill/>
    </a:ln>
  </c:sp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57150</xdr:rowOff>
    </xdr:from>
    <xdr:to>
      <xdr:col>18</xdr:col>
      <xdr:colOff>158750</xdr:colOff>
      <xdr:row>32</xdr:row>
      <xdr:rowOff>11338</xdr:rowOff>
    </xdr:to>
    <xdr:graphicFrame macro="">
      <xdr:nvGraphicFramePr>
        <xdr:cNvPr id="2471" name="Gráfico 4">
          <a:extLst>
            <a:ext uri="{FF2B5EF4-FFF2-40B4-BE49-F238E27FC236}">
              <a16:creationId xmlns:a16="http://schemas.microsoft.com/office/drawing/2014/main" id="{00000000-0008-0000-0100-0000A70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453048</xdr:colOff>
      <xdr:row>18</xdr:row>
      <xdr:rowOff>113567</xdr:rowOff>
    </xdr:from>
    <xdr:to>
      <xdr:col>56</xdr:col>
      <xdr:colOff>172183</xdr:colOff>
      <xdr:row>31</xdr:row>
      <xdr:rowOff>109904</xdr:rowOff>
    </xdr:to>
    <xdr:graphicFrame macro="">
      <xdr:nvGraphicFramePr>
        <xdr:cNvPr id="2" name="1 Gráfico">
          <a:extLst>
            <a:ext uri="{FF2B5EF4-FFF2-40B4-BE49-F238E27FC236}">
              <a16:creationId xmlns:a16="http://schemas.microsoft.com/office/drawing/2014/main" id="{00000000-0008-0000-1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19050</xdr:colOff>
      <xdr:row>27</xdr:row>
      <xdr:rowOff>0</xdr:rowOff>
    </xdr:from>
    <xdr:to>
      <xdr:col>59</xdr:col>
      <xdr:colOff>0</xdr:colOff>
      <xdr:row>27</xdr:row>
      <xdr:rowOff>0</xdr:rowOff>
    </xdr:to>
    <xdr:graphicFrame macro="">
      <xdr:nvGraphicFramePr>
        <xdr:cNvPr id="24995" name="Gráfico 1">
          <a:extLst>
            <a:ext uri="{FF2B5EF4-FFF2-40B4-BE49-F238E27FC236}">
              <a16:creationId xmlns:a16="http://schemas.microsoft.com/office/drawing/2014/main" id="{00000000-0008-0000-1600-0000A361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19050</xdr:colOff>
      <xdr:row>26</xdr:row>
      <xdr:rowOff>0</xdr:rowOff>
    </xdr:from>
    <xdr:to>
      <xdr:col>59</xdr:col>
      <xdr:colOff>0</xdr:colOff>
      <xdr:row>26</xdr:row>
      <xdr:rowOff>0</xdr:rowOff>
    </xdr:to>
    <xdr:graphicFrame macro="">
      <xdr:nvGraphicFramePr>
        <xdr:cNvPr id="27043" name="Gráfico 1">
          <a:extLst>
            <a:ext uri="{FF2B5EF4-FFF2-40B4-BE49-F238E27FC236}">
              <a16:creationId xmlns:a16="http://schemas.microsoft.com/office/drawing/2014/main" id="{00000000-0008-0000-1700-0000A36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145298</xdr:colOff>
      <xdr:row>19</xdr:row>
      <xdr:rowOff>136525</xdr:rowOff>
    </xdr:from>
    <xdr:to>
      <xdr:col>18</xdr:col>
      <xdr:colOff>153630</xdr:colOff>
      <xdr:row>39</xdr:row>
      <xdr:rowOff>98425</xdr:rowOff>
    </xdr:to>
    <xdr:graphicFrame macro="">
      <xdr:nvGraphicFramePr>
        <xdr:cNvPr id="3" name="Gráfico 2">
          <a:extLst>
            <a:ext uri="{FF2B5EF4-FFF2-40B4-BE49-F238E27FC236}">
              <a16:creationId xmlns:a16="http://schemas.microsoft.com/office/drawing/2014/main" id="{00000000-0008-0000-1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190501</xdr:colOff>
      <xdr:row>19</xdr:row>
      <xdr:rowOff>158750</xdr:rowOff>
    </xdr:from>
    <xdr:to>
      <xdr:col>6</xdr:col>
      <xdr:colOff>158750</xdr:colOff>
      <xdr:row>39</xdr:row>
      <xdr:rowOff>111125</xdr:rowOff>
    </xdr:to>
    <xdr:graphicFrame macro="">
      <xdr:nvGraphicFramePr>
        <xdr:cNvPr id="4" name="3 Gráfico">
          <a:extLst>
            <a:ext uri="{FF2B5EF4-FFF2-40B4-BE49-F238E27FC236}">
              <a16:creationId xmlns:a16="http://schemas.microsoft.com/office/drawing/2014/main" id="{00000000-0008-0000-1C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0.20566</cdr:x>
      <cdr:y>0.02509</cdr:y>
    </cdr:from>
    <cdr:to>
      <cdr:x>0.8329</cdr:x>
      <cdr:y>0.1828</cdr:y>
    </cdr:to>
    <cdr:sp macro="" textlink="">
      <cdr:nvSpPr>
        <cdr:cNvPr id="2" name="1 CuadroTexto"/>
        <cdr:cNvSpPr txBox="1"/>
      </cdr:nvSpPr>
      <cdr:spPr>
        <a:xfrm xmlns:a="http://schemas.openxmlformats.org/drawingml/2006/main">
          <a:off x="1269999" y="111125"/>
          <a:ext cx="3873500" cy="6985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s-PE" sz="1200" b="1">
              <a:latin typeface="Arial" pitchFamily="34" charset="0"/>
              <a:cs typeface="Arial" pitchFamily="34" charset="0"/>
            </a:rPr>
            <a:t>CONVENIOS COLECTIVOS REGISTRADOS </a:t>
          </a:r>
        </a:p>
        <a:p xmlns:a="http://schemas.openxmlformats.org/drawingml/2006/main">
          <a:pPr algn="ctr"/>
          <a:r>
            <a:rPr lang="es-PE" sz="1200" b="1">
              <a:latin typeface="Arial" pitchFamily="34" charset="0"/>
              <a:cs typeface="Arial" pitchFamily="34" charset="0"/>
            </a:rPr>
            <a:t>POR ETAPAS DE SOLUCIÓN</a:t>
          </a:r>
        </a:p>
      </cdr:txBody>
    </cdr:sp>
  </cdr:relSizeAnchor>
</c:userShapes>
</file>

<file path=xl/drawings/drawing15.xml><?xml version="1.0" encoding="utf-8"?>
<xdr:wsDr xmlns:xdr="http://schemas.openxmlformats.org/drawingml/2006/spreadsheetDrawing" xmlns:a="http://schemas.openxmlformats.org/drawingml/2006/main">
  <xdr:twoCellAnchor>
    <xdr:from>
      <xdr:col>1</xdr:col>
      <xdr:colOff>130175</xdr:colOff>
      <xdr:row>20</xdr:row>
      <xdr:rowOff>124239</xdr:rowOff>
    </xdr:from>
    <xdr:to>
      <xdr:col>7</xdr:col>
      <xdr:colOff>301625</xdr:colOff>
      <xdr:row>40</xdr:row>
      <xdr:rowOff>55562</xdr:rowOff>
    </xdr:to>
    <xdr:graphicFrame macro="">
      <xdr:nvGraphicFramePr>
        <xdr:cNvPr id="2" name="1 Gráfico">
          <a:extLst>
            <a:ext uri="{FF2B5EF4-FFF2-40B4-BE49-F238E27FC236}">
              <a16:creationId xmlns:a16="http://schemas.microsoft.com/office/drawing/2014/main" id="{00000000-0008-0000-1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xdr:col>
      <xdr:colOff>152400</xdr:colOff>
      <xdr:row>37</xdr:row>
      <xdr:rowOff>95250</xdr:rowOff>
    </xdr:from>
    <xdr:to>
      <xdr:col>7</xdr:col>
      <xdr:colOff>152400</xdr:colOff>
      <xdr:row>55</xdr:row>
      <xdr:rowOff>47625</xdr:rowOff>
    </xdr:to>
    <xdr:graphicFrame macro="">
      <xdr:nvGraphicFramePr>
        <xdr:cNvPr id="3" name="2 Gráfico">
          <a:extLst>
            <a:ext uri="{FF2B5EF4-FFF2-40B4-BE49-F238E27FC236}">
              <a16:creationId xmlns:a16="http://schemas.microsoft.com/office/drawing/2014/main" id="{00000000-0008-0000-1F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95644</xdr:colOff>
      <xdr:row>5</xdr:row>
      <xdr:rowOff>20289</xdr:rowOff>
    </xdr:from>
    <xdr:to>
      <xdr:col>12</xdr:col>
      <xdr:colOff>182671</xdr:colOff>
      <xdr:row>10</xdr:row>
      <xdr:rowOff>387915</xdr:rowOff>
    </xdr:to>
    <xdr:graphicFrame macro="">
      <xdr:nvGraphicFramePr>
        <xdr:cNvPr id="2" name="1 Gráfico">
          <a:extLst>
            <a:ext uri="{FF2B5EF4-FFF2-40B4-BE49-F238E27FC236}">
              <a16:creationId xmlns:a16="http://schemas.microsoft.com/office/drawing/2014/main" id="{00000000-0008-0000-2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117431</xdr:colOff>
      <xdr:row>20</xdr:row>
      <xdr:rowOff>56954</xdr:rowOff>
    </xdr:from>
    <xdr:to>
      <xdr:col>12</xdr:col>
      <xdr:colOff>195719</xdr:colOff>
      <xdr:row>29</xdr:row>
      <xdr:rowOff>430582</xdr:rowOff>
    </xdr:to>
    <xdr:graphicFrame macro="">
      <xdr:nvGraphicFramePr>
        <xdr:cNvPr id="3" name="2 Gráfico">
          <a:extLst>
            <a:ext uri="{FF2B5EF4-FFF2-40B4-BE49-F238E27FC236}">
              <a16:creationId xmlns:a16="http://schemas.microsoft.com/office/drawing/2014/main" id="{00000000-0008-0000-2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xdr:col>
      <xdr:colOff>177209</xdr:colOff>
      <xdr:row>26</xdr:row>
      <xdr:rowOff>174624</xdr:rowOff>
    </xdr:from>
    <xdr:to>
      <xdr:col>8</xdr:col>
      <xdr:colOff>221511</xdr:colOff>
      <xdr:row>42</xdr:row>
      <xdr:rowOff>15874</xdr:rowOff>
    </xdr:to>
    <xdr:graphicFrame macro="">
      <xdr:nvGraphicFramePr>
        <xdr:cNvPr id="5837380" name="Gráfico 1">
          <a:extLst>
            <a:ext uri="{FF2B5EF4-FFF2-40B4-BE49-F238E27FC236}">
              <a16:creationId xmlns:a16="http://schemas.microsoft.com/office/drawing/2014/main" id="{00000000-0008-0000-2100-000044125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2</xdr:col>
      <xdr:colOff>124238</xdr:colOff>
      <xdr:row>44</xdr:row>
      <xdr:rowOff>0</xdr:rowOff>
    </xdr:from>
    <xdr:to>
      <xdr:col>26</xdr:col>
      <xdr:colOff>517071</xdr:colOff>
      <xdr:row>67</xdr:row>
      <xdr:rowOff>62119</xdr:rowOff>
    </xdr:to>
    <xdr:graphicFrame macro="">
      <xdr:nvGraphicFramePr>
        <xdr:cNvPr id="5" name="4 Gráfico">
          <a:extLst>
            <a:ext uri="{FF2B5EF4-FFF2-40B4-BE49-F238E27FC236}">
              <a16:creationId xmlns:a16="http://schemas.microsoft.com/office/drawing/2014/main" id="{00000000-0008-0000-2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158750</xdr:colOff>
      <xdr:row>5</xdr:row>
      <xdr:rowOff>0</xdr:rowOff>
    </xdr:from>
    <xdr:to>
      <xdr:col>25</xdr:col>
      <xdr:colOff>301625</xdr:colOff>
      <xdr:row>34</xdr:row>
      <xdr:rowOff>171450</xdr:rowOff>
    </xdr:to>
    <xdr:graphicFrame macro="">
      <xdr:nvGraphicFramePr>
        <xdr:cNvPr id="2" name="1 Gráfico">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2</xdr:col>
      <xdr:colOff>50130</xdr:colOff>
      <xdr:row>21</xdr:row>
      <xdr:rowOff>78285</xdr:rowOff>
    </xdr:from>
    <xdr:to>
      <xdr:col>6</xdr:col>
      <xdr:colOff>2113767</xdr:colOff>
      <xdr:row>36</xdr:row>
      <xdr:rowOff>13047</xdr:rowOff>
    </xdr:to>
    <xdr:graphicFrame macro="">
      <xdr:nvGraphicFramePr>
        <xdr:cNvPr id="3" name="2 Gráfico">
          <a:extLst>
            <a:ext uri="{FF2B5EF4-FFF2-40B4-BE49-F238E27FC236}">
              <a16:creationId xmlns:a16="http://schemas.microsoft.com/office/drawing/2014/main" i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584547</xdr:colOff>
      <xdr:row>57</xdr:row>
      <xdr:rowOff>26095</xdr:rowOff>
    </xdr:from>
    <xdr:to>
      <xdr:col>5</xdr:col>
      <xdr:colOff>1330890</xdr:colOff>
      <xdr:row>78</xdr:row>
      <xdr:rowOff>91336</xdr:rowOff>
    </xdr:to>
    <xdr:graphicFrame macro="">
      <xdr:nvGraphicFramePr>
        <xdr:cNvPr id="4" name="3 Gráfico">
          <a:extLst>
            <a:ext uri="{FF2B5EF4-FFF2-40B4-BE49-F238E27FC236}">
              <a16:creationId xmlns:a16="http://schemas.microsoft.com/office/drawing/2014/main" id="{00000000-0008-0000-2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152401</xdr:colOff>
      <xdr:row>21</xdr:row>
      <xdr:rowOff>142875</xdr:rowOff>
    </xdr:from>
    <xdr:to>
      <xdr:col>8</xdr:col>
      <xdr:colOff>145298</xdr:colOff>
      <xdr:row>41</xdr:row>
      <xdr:rowOff>47625</xdr:rowOff>
    </xdr:to>
    <xdr:graphicFrame macro="">
      <xdr:nvGraphicFramePr>
        <xdr:cNvPr id="55109" name="Gráfico 1">
          <a:extLst>
            <a:ext uri="{FF2B5EF4-FFF2-40B4-BE49-F238E27FC236}">
              <a16:creationId xmlns:a16="http://schemas.microsoft.com/office/drawing/2014/main" id="{00000000-0008-0000-0600-000045D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xdr:colOff>
      <xdr:row>22</xdr:row>
      <xdr:rowOff>1</xdr:rowOff>
    </xdr:from>
    <xdr:to>
      <xdr:col>20</xdr:col>
      <xdr:colOff>224942</xdr:colOff>
      <xdr:row>41</xdr:row>
      <xdr:rowOff>98425</xdr:rowOff>
    </xdr:to>
    <xdr:graphicFrame macro="">
      <xdr:nvGraphicFramePr>
        <xdr:cNvPr id="55110" name="Gráfico 2">
          <a:extLst>
            <a:ext uri="{FF2B5EF4-FFF2-40B4-BE49-F238E27FC236}">
              <a16:creationId xmlns:a16="http://schemas.microsoft.com/office/drawing/2014/main" id="{00000000-0008-0000-0600-000046D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171450</xdr:colOff>
      <xdr:row>5</xdr:row>
      <xdr:rowOff>95250</xdr:rowOff>
    </xdr:from>
    <xdr:to>
      <xdr:col>15</xdr:col>
      <xdr:colOff>333375</xdr:colOff>
      <xdr:row>23</xdr:row>
      <xdr:rowOff>0</xdr:rowOff>
    </xdr:to>
    <xdr:graphicFrame macro="">
      <xdr:nvGraphicFramePr>
        <xdr:cNvPr id="5544" name="Gráfico 6">
          <a:extLst>
            <a:ext uri="{FF2B5EF4-FFF2-40B4-BE49-F238E27FC236}">
              <a16:creationId xmlns:a16="http://schemas.microsoft.com/office/drawing/2014/main" id="{00000000-0008-0000-0900-0000A81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416718</xdr:colOff>
      <xdr:row>6</xdr:row>
      <xdr:rowOff>59530</xdr:rowOff>
    </xdr:from>
    <xdr:to>
      <xdr:col>28</xdr:col>
      <xdr:colOff>666750</xdr:colOff>
      <xdr:row>39</xdr:row>
      <xdr:rowOff>187324</xdr:rowOff>
    </xdr:to>
    <xdr:graphicFrame macro="">
      <xdr:nvGraphicFramePr>
        <xdr:cNvPr id="2" name="Gráfico 1025">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99682</xdr:colOff>
      <xdr:row>21</xdr:row>
      <xdr:rowOff>364191</xdr:rowOff>
    </xdr:from>
    <xdr:to>
      <xdr:col>7</xdr:col>
      <xdr:colOff>98051</xdr:colOff>
      <xdr:row>39</xdr:row>
      <xdr:rowOff>210110</xdr:rowOff>
    </xdr:to>
    <xdr:graphicFrame macro="">
      <xdr:nvGraphicFramePr>
        <xdr:cNvPr id="58181" name="Gráfico 1">
          <a:extLst>
            <a:ext uri="{FF2B5EF4-FFF2-40B4-BE49-F238E27FC236}">
              <a16:creationId xmlns:a16="http://schemas.microsoft.com/office/drawing/2014/main" id="{00000000-0008-0000-0E00-000045E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153133</xdr:colOff>
      <xdr:row>21</xdr:row>
      <xdr:rowOff>350184</xdr:rowOff>
    </xdr:from>
    <xdr:to>
      <xdr:col>16</xdr:col>
      <xdr:colOff>296405</xdr:colOff>
      <xdr:row>39</xdr:row>
      <xdr:rowOff>238125</xdr:rowOff>
    </xdr:to>
    <xdr:graphicFrame macro="">
      <xdr:nvGraphicFramePr>
        <xdr:cNvPr id="58182" name="Gráfico 2">
          <a:extLst>
            <a:ext uri="{FF2B5EF4-FFF2-40B4-BE49-F238E27FC236}">
              <a16:creationId xmlns:a16="http://schemas.microsoft.com/office/drawing/2014/main" id="{00000000-0008-0000-0E00-000046E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32107</xdr:colOff>
      <xdr:row>5</xdr:row>
      <xdr:rowOff>176892</xdr:rowOff>
    </xdr:from>
    <xdr:to>
      <xdr:col>13</xdr:col>
      <xdr:colOff>190500</xdr:colOff>
      <xdr:row>29</xdr:row>
      <xdr:rowOff>190500</xdr:rowOff>
    </xdr:to>
    <xdr:sp macro="" textlink="">
      <xdr:nvSpPr>
        <xdr:cNvPr id="4885998" name="Rectangle 3">
          <a:extLst>
            <a:ext uri="{FF2B5EF4-FFF2-40B4-BE49-F238E27FC236}">
              <a16:creationId xmlns:a16="http://schemas.microsoft.com/office/drawing/2014/main" id="{00000000-0008-0000-1000-0000EE8D4A00}"/>
            </a:ext>
          </a:extLst>
        </xdr:cNvPr>
        <xdr:cNvSpPr>
          <a:spLocks noChangeArrowheads="1"/>
        </xdr:cNvSpPr>
      </xdr:nvSpPr>
      <xdr:spPr bwMode="auto">
        <a:xfrm>
          <a:off x="1027416" y="1236414"/>
          <a:ext cx="10218505" cy="5182794"/>
        </a:xfrm>
        <a:prstGeom prst="rect">
          <a:avLst/>
        </a:prstGeom>
        <a:noFill/>
        <a:ln w="25400">
          <a:solidFill>
            <a:srgbClr val="FC3F4C"/>
          </a:solidFill>
          <a:miter lim="800000"/>
          <a:headEnd/>
          <a:tailEnd/>
        </a:ln>
      </xdr:spPr>
    </xdr:sp>
    <xdr:clientData/>
  </xdr:twoCellAnchor>
  <xdr:twoCellAnchor>
    <xdr:from>
      <xdr:col>10</xdr:col>
      <xdr:colOff>19050</xdr:colOff>
      <xdr:row>5</xdr:row>
      <xdr:rowOff>190500</xdr:rowOff>
    </xdr:from>
    <xdr:to>
      <xdr:col>13</xdr:col>
      <xdr:colOff>160534</xdr:colOff>
      <xdr:row>29</xdr:row>
      <xdr:rowOff>161925</xdr:rowOff>
    </xdr:to>
    <xdr:graphicFrame macro="">
      <xdr:nvGraphicFramePr>
        <xdr:cNvPr id="4885997" name="Gráfico 22">
          <a:extLst>
            <a:ext uri="{FF2B5EF4-FFF2-40B4-BE49-F238E27FC236}">
              <a16:creationId xmlns:a16="http://schemas.microsoft.com/office/drawing/2014/main" id="{00000000-0008-0000-1000-0000ED8D4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702679</xdr:colOff>
      <xdr:row>27</xdr:row>
      <xdr:rowOff>139129</xdr:rowOff>
    </xdr:from>
    <xdr:to>
      <xdr:col>12</xdr:col>
      <xdr:colOff>508998</xdr:colOff>
      <xdr:row>29</xdr:row>
      <xdr:rowOff>107022</xdr:rowOff>
    </xdr:to>
    <xdr:sp macro="" textlink="">
      <xdr:nvSpPr>
        <xdr:cNvPr id="8198" name="Texto 6">
          <a:extLst>
            <a:ext uri="{FF2B5EF4-FFF2-40B4-BE49-F238E27FC236}">
              <a16:creationId xmlns:a16="http://schemas.microsoft.com/office/drawing/2014/main" id="{00000000-0008-0000-1000-000006200000}"/>
            </a:ext>
          </a:extLst>
        </xdr:cNvPr>
        <xdr:cNvSpPr txBox="1">
          <a:spLocks noChangeArrowheads="1"/>
        </xdr:cNvSpPr>
      </xdr:nvSpPr>
      <xdr:spPr bwMode="auto">
        <a:xfrm>
          <a:off x="9243072" y="6025365"/>
          <a:ext cx="1561488" cy="310365"/>
        </a:xfrm>
        <a:prstGeom prst="rect">
          <a:avLst/>
        </a:prstGeom>
        <a:solidFill>
          <a:schemeClr val="tx1"/>
        </a:solidFill>
        <a:ln>
          <a:noFill/>
        </a:ln>
      </xdr:spPr>
      <xdr:txBody>
        <a:bodyPr vertOverflow="clip" wrap="square" lIns="27432" tIns="22860" rIns="27432" bIns="0" anchor="ctr" upright="1"/>
        <a:lstStyle/>
        <a:p>
          <a:pPr algn="ctr" rtl="0">
            <a:defRPr sz="1000"/>
          </a:pPr>
          <a:r>
            <a:rPr lang="es-PE" sz="900" b="1" i="0" u="none" strike="noStrike" baseline="0">
              <a:solidFill>
                <a:schemeClr val="bg1"/>
              </a:solidFill>
              <a:latin typeface="Arial"/>
              <a:cs typeface="Arial"/>
            </a:rPr>
            <a:t>ETAPAS DE SOLUCIÓN</a:t>
          </a:r>
        </a:p>
      </xdr:txBody>
    </xdr:sp>
    <xdr:clientData/>
  </xdr:twoCellAnchor>
  <xdr:twoCellAnchor>
    <xdr:from>
      <xdr:col>1</xdr:col>
      <xdr:colOff>593822</xdr:colOff>
      <xdr:row>5</xdr:row>
      <xdr:rowOff>417081</xdr:rowOff>
    </xdr:from>
    <xdr:to>
      <xdr:col>9</xdr:col>
      <xdr:colOff>580216</xdr:colOff>
      <xdr:row>29</xdr:row>
      <xdr:rowOff>144938</xdr:rowOff>
    </xdr:to>
    <xdr:graphicFrame macro="">
      <xdr:nvGraphicFramePr>
        <xdr:cNvPr id="4886000" name="Gráfico 26">
          <a:extLst>
            <a:ext uri="{FF2B5EF4-FFF2-40B4-BE49-F238E27FC236}">
              <a16:creationId xmlns:a16="http://schemas.microsoft.com/office/drawing/2014/main" id="{00000000-0008-0000-1000-0000F08D4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738455</xdr:colOff>
      <xdr:row>10</xdr:row>
      <xdr:rowOff>149830</xdr:rowOff>
    </xdr:from>
    <xdr:to>
      <xdr:col>10</xdr:col>
      <xdr:colOff>802669</xdr:colOff>
      <xdr:row>14</xdr:row>
      <xdr:rowOff>10701</xdr:rowOff>
    </xdr:to>
    <xdr:sp macro="" textlink="">
      <xdr:nvSpPr>
        <xdr:cNvPr id="4886001" name="Line 27">
          <a:extLst>
            <a:ext uri="{FF2B5EF4-FFF2-40B4-BE49-F238E27FC236}">
              <a16:creationId xmlns:a16="http://schemas.microsoft.com/office/drawing/2014/main" id="{00000000-0008-0000-1000-0000F18D4A00}"/>
            </a:ext>
          </a:extLst>
        </xdr:cNvPr>
        <xdr:cNvSpPr>
          <a:spLocks noChangeShapeType="1"/>
        </xdr:cNvSpPr>
      </xdr:nvSpPr>
      <xdr:spPr bwMode="auto">
        <a:xfrm flipV="1">
          <a:off x="6132388" y="2504324"/>
          <a:ext cx="3210674" cy="631433"/>
        </a:xfrm>
        <a:prstGeom prst="line">
          <a:avLst/>
        </a:prstGeom>
        <a:noFill/>
        <a:ln w="9525">
          <a:solidFill>
            <a:srgbClr val="000000"/>
          </a:solidFill>
          <a:round/>
          <a:headEnd/>
          <a:tailEnd/>
        </a:ln>
      </xdr:spPr>
    </xdr:sp>
    <xdr:clientData/>
  </xdr:twoCellAnchor>
  <xdr:twoCellAnchor>
    <xdr:from>
      <xdr:col>2</xdr:col>
      <xdr:colOff>181938</xdr:colOff>
      <xdr:row>20</xdr:row>
      <xdr:rowOff>74916</xdr:rowOff>
    </xdr:from>
    <xdr:to>
      <xdr:col>11</xdr:col>
      <xdr:colOff>64214</xdr:colOff>
      <xdr:row>24</xdr:row>
      <xdr:rowOff>171236</xdr:rowOff>
    </xdr:to>
    <xdr:sp macro="" textlink="">
      <xdr:nvSpPr>
        <xdr:cNvPr id="4886002" name="Line 28">
          <a:extLst>
            <a:ext uri="{FF2B5EF4-FFF2-40B4-BE49-F238E27FC236}">
              <a16:creationId xmlns:a16="http://schemas.microsoft.com/office/drawing/2014/main" id="{00000000-0008-0000-1000-0000F28D4A00}"/>
            </a:ext>
          </a:extLst>
        </xdr:cNvPr>
        <xdr:cNvSpPr>
          <a:spLocks noChangeShapeType="1"/>
        </xdr:cNvSpPr>
      </xdr:nvSpPr>
      <xdr:spPr bwMode="auto">
        <a:xfrm>
          <a:off x="3360505" y="4355815"/>
          <a:ext cx="6239411" cy="1123736"/>
        </a:xfrm>
        <a:prstGeom prst="line">
          <a:avLst/>
        </a:prstGeom>
        <a:no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87622</xdr:colOff>
      <xdr:row>5</xdr:row>
      <xdr:rowOff>47625</xdr:rowOff>
    </xdr:from>
    <xdr:to>
      <xdr:col>13</xdr:col>
      <xdr:colOff>968375</xdr:colOff>
      <xdr:row>22</xdr:row>
      <xdr:rowOff>161925</xdr:rowOff>
    </xdr:to>
    <xdr:graphicFrame macro="">
      <xdr:nvGraphicFramePr>
        <xdr:cNvPr id="1446" name="Gráfico 2">
          <a:extLst>
            <a:ext uri="{FF2B5EF4-FFF2-40B4-BE49-F238E27FC236}">
              <a16:creationId xmlns:a16="http://schemas.microsoft.com/office/drawing/2014/main" id="{00000000-0008-0000-1300-0000A60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411080</xdr:colOff>
      <xdr:row>16</xdr:row>
      <xdr:rowOff>143460</xdr:rowOff>
    </xdr:from>
    <xdr:to>
      <xdr:col>50</xdr:col>
      <xdr:colOff>161645</xdr:colOff>
      <xdr:row>31</xdr:row>
      <xdr:rowOff>245513</xdr:rowOff>
    </xdr:to>
    <xdr:graphicFrame macro="">
      <xdr:nvGraphicFramePr>
        <xdr:cNvPr id="5" name="4 Gráfico">
          <a:extLst>
            <a:ext uri="{FF2B5EF4-FFF2-40B4-BE49-F238E27FC236}">
              <a16:creationId xmlns:a16="http://schemas.microsoft.com/office/drawing/2014/main" id="{00000000-0008-0000-1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LLIAM\ESTUDIOS\DIAGRAMACI&#211;N\ANUARIO\2017\Cuadros%20Corregidos\CAPITULO%2002%20-%20NEGOCIACIONES%20COLECTIVASfghfgh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12"/>
      <sheetName val="G-04"/>
      <sheetName val="C-13"/>
      <sheetName val="G-05"/>
      <sheetName val="C-14"/>
      <sheetName val="C-15"/>
      <sheetName val="C-16"/>
      <sheetName val="C-17"/>
      <sheetName val="C-18"/>
      <sheetName val="G-06"/>
      <sheetName val="C-19"/>
      <sheetName val="G-07"/>
      <sheetName val="C-20"/>
      <sheetName val="C-21"/>
      <sheetName val="C-22"/>
      <sheetName val="C-23"/>
      <sheetName val="G-08"/>
      <sheetName val="C-24"/>
      <sheetName val="C-25"/>
      <sheetName val="G-09"/>
      <sheetName val="C-26"/>
      <sheetName val="C-27"/>
      <sheetName val="C-28"/>
      <sheetName val="C-29"/>
      <sheetName val="C-30-DS-017"/>
      <sheetName val="C-31"/>
      <sheetName val="C-32"/>
      <sheetName val="C-33"/>
      <sheetName val="C-34"/>
      <sheetName val="C-35"/>
      <sheetName val="C-36"/>
      <sheetName val="C-37"/>
      <sheetName val="C-38- C-39"/>
      <sheetName val="C-40"/>
      <sheetName val="C-41"/>
      <sheetName val="C-42"/>
      <sheetName val="Listado Nº 01"/>
      <sheetName val="Listado Nº 02"/>
      <sheetName val="Listado Nº 03 y Nº 04"/>
      <sheetName val="Listado Nº 05 - D.S. 017-2012 "/>
      <sheetName val="Listado Nº 06, 07 y 08"/>
      <sheetName val="Listado N°09"/>
      <sheetName val="LISTADO N° 10"/>
      <sheetName val="LISTADO N° 11 "/>
      <sheetName val="LISTADO N°12-13"/>
      <sheetName val="LISTADO N° 1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tabColor rgb="FF0070C0"/>
  </sheetPr>
  <dimension ref="B1:AC32"/>
  <sheetViews>
    <sheetView showGridLines="0" tabSelected="1" showWhiteSpace="0" view="pageBreakPreview" topLeftCell="A17" zoomScale="75" zoomScaleNormal="77" zoomScaleSheetLayoutView="75" zoomScalePageLayoutView="77" workbookViewId="0">
      <selection activeCell="AD10" sqref="AD10"/>
    </sheetView>
  </sheetViews>
  <sheetFormatPr baseColWidth="10" defaultColWidth="11.42578125" defaultRowHeight="12.75" x14ac:dyDescent="0.2"/>
  <cols>
    <col min="1" max="1" width="11.42578125" style="2"/>
    <col min="2" max="2" width="46.140625" style="2" customWidth="1"/>
    <col min="3" max="3" width="9" style="2" customWidth="1"/>
    <col min="4" max="4" width="2.7109375" style="2" customWidth="1"/>
    <col min="5" max="5" width="10.42578125" style="2" customWidth="1"/>
    <col min="6" max="6" width="4.42578125" style="2" customWidth="1"/>
    <col min="7" max="7" width="8.42578125" style="2" customWidth="1"/>
    <col min="8" max="8" width="3.42578125" style="2" customWidth="1"/>
    <col min="9" max="9" width="7.85546875" style="2" customWidth="1"/>
    <col min="10" max="10" width="2.42578125" style="2" customWidth="1"/>
    <col min="11" max="11" width="7.85546875" style="2" customWidth="1"/>
    <col min="12" max="12" width="2.42578125" style="2" customWidth="1"/>
    <col min="13" max="13" width="8.140625" style="2" customWidth="1"/>
    <col min="14" max="14" width="2.42578125" style="2" customWidth="1"/>
    <col min="15" max="15" width="9" style="2" customWidth="1"/>
    <col min="16" max="16" width="2.42578125" style="2" customWidth="1"/>
    <col min="17" max="17" width="10.28515625" style="2" customWidth="1"/>
    <col min="18" max="18" width="3.140625" style="2" customWidth="1"/>
    <col min="19" max="19" width="9.42578125" style="2" customWidth="1"/>
    <col min="20" max="20" width="5.42578125" style="2" customWidth="1"/>
    <col min="21" max="21" width="9.140625" style="2" customWidth="1"/>
    <col min="22" max="22" width="4.28515625" style="2" customWidth="1"/>
    <col min="23" max="23" width="9.42578125" style="2" customWidth="1"/>
    <col min="24" max="24" width="6" style="2" customWidth="1"/>
    <col min="25" max="25" width="10.85546875" style="2" customWidth="1"/>
    <col min="26" max="26" width="4.42578125" style="2" customWidth="1"/>
    <col min="27" max="27" width="8.28515625" style="2" customWidth="1"/>
    <col min="28" max="28" width="2.28515625" style="2" customWidth="1"/>
    <col min="29" max="16384" width="11.42578125" style="2"/>
  </cols>
  <sheetData>
    <row r="1" spans="2:29" ht="18" x14ac:dyDescent="0.2">
      <c r="B1" s="1485" t="s">
        <v>1154</v>
      </c>
      <c r="C1" s="1485"/>
      <c r="D1" s="1485"/>
      <c r="E1" s="1485"/>
      <c r="F1" s="1485"/>
      <c r="G1" s="1485"/>
      <c r="H1" s="1485"/>
      <c r="I1" s="1485"/>
      <c r="J1" s="1485"/>
      <c r="K1" s="1485"/>
      <c r="L1" s="1485"/>
      <c r="M1" s="1485"/>
      <c r="N1" s="1485"/>
      <c r="O1" s="1485"/>
      <c r="P1" s="1485"/>
      <c r="Q1" s="1485"/>
      <c r="R1" s="1485"/>
      <c r="S1" s="1485"/>
      <c r="T1" s="1485"/>
      <c r="U1" s="1485"/>
      <c r="V1" s="1485"/>
      <c r="W1" s="1485"/>
      <c r="X1" s="1485"/>
      <c r="Y1" s="1485"/>
      <c r="Z1" s="1485"/>
      <c r="AA1" s="1485"/>
      <c r="AB1" s="1485"/>
    </row>
    <row r="2" spans="2:29" ht="18" x14ac:dyDescent="0.2">
      <c r="B2" s="81" t="s">
        <v>70</v>
      </c>
      <c r="C2" s="59"/>
      <c r="D2" s="59"/>
      <c r="E2" s="59"/>
      <c r="F2" s="59"/>
      <c r="G2" s="59"/>
      <c r="H2" s="59"/>
      <c r="I2" s="59"/>
      <c r="J2" s="59"/>
      <c r="K2" s="59"/>
      <c r="L2" s="59"/>
      <c r="M2" s="59"/>
      <c r="N2" s="59"/>
      <c r="O2" s="59"/>
      <c r="P2" s="59"/>
      <c r="Q2" s="59"/>
      <c r="R2" s="59"/>
      <c r="S2" s="59"/>
      <c r="T2" s="59"/>
      <c r="U2" s="59"/>
      <c r="V2" s="59"/>
      <c r="W2" s="59"/>
      <c r="X2" s="59"/>
      <c r="Y2" s="59"/>
      <c r="Z2" s="59"/>
      <c r="AA2" s="59"/>
      <c r="AB2" s="59"/>
    </row>
    <row r="3" spans="2:29" ht="24.75" customHeight="1" x14ac:dyDescent="0.2">
      <c r="B3" s="1485" t="s">
        <v>129</v>
      </c>
      <c r="C3" s="1485"/>
      <c r="D3" s="1485"/>
      <c r="E3" s="1485"/>
      <c r="F3" s="1485"/>
      <c r="G3" s="1485"/>
      <c r="H3" s="1485"/>
      <c r="I3" s="1485"/>
      <c r="J3" s="1485"/>
      <c r="K3" s="1485"/>
      <c r="L3" s="1485"/>
      <c r="M3" s="1485"/>
      <c r="N3" s="1485"/>
      <c r="O3" s="1485"/>
      <c r="P3" s="1485"/>
      <c r="Q3" s="1485"/>
      <c r="R3" s="1485"/>
      <c r="S3" s="1485"/>
      <c r="T3" s="1485"/>
      <c r="U3" s="1485"/>
      <c r="V3" s="1485"/>
      <c r="W3" s="1485"/>
      <c r="X3" s="1485"/>
      <c r="Y3" s="1485"/>
      <c r="Z3" s="1485"/>
      <c r="AA3" s="1485"/>
      <c r="AB3" s="1485"/>
    </row>
    <row r="4" spans="2:29" ht="27.75" customHeight="1" x14ac:dyDescent="0.2">
      <c r="B4" s="1493">
        <v>2019</v>
      </c>
      <c r="C4" s="1493"/>
      <c r="D4" s="1493"/>
      <c r="E4" s="1493"/>
      <c r="F4" s="1493"/>
      <c r="G4" s="1493"/>
      <c r="H4" s="1493"/>
      <c r="I4" s="1493"/>
      <c r="J4" s="1493"/>
      <c r="K4" s="1493"/>
      <c r="L4" s="1493"/>
      <c r="M4" s="1493"/>
      <c r="N4" s="1493"/>
      <c r="O4" s="1493"/>
      <c r="P4" s="1493"/>
      <c r="Q4" s="1493"/>
      <c r="R4" s="1493"/>
      <c r="S4" s="1493"/>
      <c r="T4" s="1493"/>
      <c r="U4" s="1493"/>
      <c r="V4" s="1493"/>
      <c r="W4" s="1493"/>
      <c r="X4" s="1493"/>
      <c r="Y4" s="1493"/>
      <c r="Z4" s="1493"/>
      <c r="AA4" s="1485"/>
      <c r="AB4" s="1485"/>
    </row>
    <row r="5" spans="2:29" s="3" customFormat="1" ht="15.75" customHeight="1" x14ac:dyDescent="0.2">
      <c r="B5" s="1492" t="s">
        <v>142</v>
      </c>
      <c r="C5" s="1486" t="s">
        <v>39</v>
      </c>
      <c r="D5" s="1486"/>
      <c r="E5" s="1486"/>
      <c r="F5" s="1486"/>
      <c r="G5" s="1486"/>
      <c r="H5" s="1486"/>
      <c r="I5" s="1486"/>
      <c r="J5" s="1486"/>
      <c r="K5" s="1486"/>
      <c r="L5" s="1486"/>
      <c r="M5" s="1486"/>
      <c r="N5" s="1486"/>
      <c r="O5" s="1486"/>
      <c r="P5" s="1486"/>
      <c r="Q5" s="1486"/>
      <c r="R5" s="1486"/>
      <c r="S5" s="1486"/>
      <c r="T5" s="1486"/>
      <c r="U5" s="1486"/>
      <c r="V5" s="1486"/>
      <c r="W5" s="1486"/>
      <c r="X5" s="1486"/>
      <c r="Y5" s="1486"/>
      <c r="Z5" s="1486"/>
      <c r="AA5" s="1486" t="s">
        <v>260</v>
      </c>
      <c r="AB5" s="1487"/>
    </row>
    <row r="6" spans="2:29" x14ac:dyDescent="0.2">
      <c r="B6" s="1492"/>
      <c r="C6" s="1488"/>
      <c r="D6" s="1488"/>
      <c r="E6" s="1488"/>
      <c r="F6" s="1488"/>
      <c r="G6" s="1488"/>
      <c r="H6" s="1488"/>
      <c r="I6" s="1488"/>
      <c r="J6" s="1488"/>
      <c r="K6" s="1488"/>
      <c r="L6" s="1488"/>
      <c r="M6" s="1488"/>
      <c r="N6" s="1488"/>
      <c r="O6" s="1488"/>
      <c r="P6" s="1488"/>
      <c r="Q6" s="1488"/>
      <c r="R6" s="1488"/>
      <c r="S6" s="1488"/>
      <c r="T6" s="1488"/>
      <c r="U6" s="1488"/>
      <c r="V6" s="1488"/>
      <c r="W6" s="1488"/>
      <c r="X6" s="1488"/>
      <c r="Y6" s="1488"/>
      <c r="Z6" s="1488"/>
      <c r="AA6" s="1488"/>
      <c r="AB6" s="1489"/>
    </row>
    <row r="7" spans="2:29" ht="21.75" customHeight="1" x14ac:dyDescent="0.2">
      <c r="B7" s="1492"/>
      <c r="C7" s="1494" t="s">
        <v>92</v>
      </c>
      <c r="D7" s="1494"/>
      <c r="E7" s="1483" t="s">
        <v>62</v>
      </c>
      <c r="F7" s="1483"/>
      <c r="G7" s="1483" t="s">
        <v>94</v>
      </c>
      <c r="H7" s="1483"/>
      <c r="I7" s="1483" t="s">
        <v>63</v>
      </c>
      <c r="J7" s="1483"/>
      <c r="K7" s="1483" t="s">
        <v>96</v>
      </c>
      <c r="L7" s="1483"/>
      <c r="M7" s="1483" t="s">
        <v>64</v>
      </c>
      <c r="N7" s="1483"/>
      <c r="O7" s="1483" t="s">
        <v>65</v>
      </c>
      <c r="P7" s="1483"/>
      <c r="Q7" s="1483" t="s">
        <v>99</v>
      </c>
      <c r="R7" s="1483"/>
      <c r="S7" s="1483" t="s">
        <v>66</v>
      </c>
      <c r="T7" s="1483"/>
      <c r="U7" s="1483" t="s">
        <v>67</v>
      </c>
      <c r="V7" s="1483"/>
      <c r="W7" s="1483" t="s">
        <v>68</v>
      </c>
      <c r="X7" s="1483"/>
      <c r="Y7" s="1483" t="s">
        <v>69</v>
      </c>
      <c r="Z7" s="1483"/>
      <c r="AA7" s="1488"/>
      <c r="AB7" s="1489"/>
    </row>
    <row r="8" spans="2:29" ht="12.75" customHeight="1" x14ac:dyDescent="0.2">
      <c r="B8" s="1492"/>
      <c r="C8" s="1495"/>
      <c r="D8" s="1495"/>
      <c r="E8" s="1484"/>
      <c r="F8" s="1484"/>
      <c r="G8" s="1484"/>
      <c r="H8" s="1484"/>
      <c r="I8" s="1484"/>
      <c r="J8" s="1484"/>
      <c r="K8" s="1484"/>
      <c r="L8" s="1484"/>
      <c r="M8" s="1484"/>
      <c r="N8" s="1484"/>
      <c r="O8" s="1484"/>
      <c r="P8" s="1484"/>
      <c r="Q8" s="1484"/>
      <c r="R8" s="1484"/>
      <c r="S8" s="1484"/>
      <c r="T8" s="1484"/>
      <c r="U8" s="1484"/>
      <c r="V8" s="1484"/>
      <c r="W8" s="1484"/>
      <c r="X8" s="1484"/>
      <c r="Y8" s="1484"/>
      <c r="Z8" s="1484"/>
      <c r="AA8" s="1490"/>
      <c r="AB8" s="1491"/>
    </row>
    <row r="9" spans="2:29" ht="13.5" customHeight="1" x14ac:dyDescent="0.2">
      <c r="B9" s="660"/>
      <c r="C9" s="647"/>
      <c r="D9" s="647"/>
      <c r="E9" s="647"/>
      <c r="F9" s="647"/>
      <c r="G9" s="647"/>
      <c r="H9" s="647"/>
      <c r="I9" s="647"/>
      <c r="J9" s="647"/>
      <c r="K9" s="647"/>
      <c r="L9" s="647"/>
      <c r="M9" s="647"/>
      <c r="N9" s="647"/>
      <c r="O9" s="647"/>
      <c r="P9" s="647"/>
      <c r="Q9" s="647"/>
      <c r="R9" s="647"/>
      <c r="S9" s="647"/>
      <c r="T9" s="647"/>
      <c r="U9" s="647"/>
      <c r="V9" s="647"/>
      <c r="W9" s="647"/>
      <c r="X9" s="647"/>
      <c r="Y9" s="647"/>
      <c r="Z9" s="647"/>
      <c r="AA9" s="663"/>
      <c r="AB9" s="647"/>
      <c r="AC9" s="650"/>
    </row>
    <row r="10" spans="2:29" s="8" customFormat="1" ht="35.1" customHeight="1" x14ac:dyDescent="0.2">
      <c r="B10" s="661" t="s">
        <v>262</v>
      </c>
      <c r="C10" s="652">
        <v>8</v>
      </c>
      <c r="D10" s="65"/>
      <c r="E10" s="65">
        <v>16</v>
      </c>
      <c r="F10" s="65"/>
      <c r="G10" s="65">
        <v>13</v>
      </c>
      <c r="H10" s="65"/>
      <c r="I10" s="65">
        <v>21</v>
      </c>
      <c r="J10" s="65"/>
      <c r="K10" s="65">
        <v>28</v>
      </c>
      <c r="L10" s="65"/>
      <c r="M10" s="65">
        <v>15</v>
      </c>
      <c r="N10" s="65"/>
      <c r="O10" s="65">
        <v>16</v>
      </c>
      <c r="P10" s="65"/>
      <c r="Q10" s="65">
        <v>15</v>
      </c>
      <c r="R10" s="65"/>
      <c r="S10" s="65">
        <v>9</v>
      </c>
      <c r="T10" s="65"/>
      <c r="U10" s="65">
        <v>10</v>
      </c>
      <c r="V10" s="65"/>
      <c r="W10" s="65">
        <v>18</v>
      </c>
      <c r="X10" s="65"/>
      <c r="Y10" s="65">
        <v>18</v>
      </c>
      <c r="Z10" s="65"/>
      <c r="AA10" s="664">
        <f>SUM(C10:Y10)</f>
        <v>187</v>
      </c>
      <c r="AB10" s="648"/>
      <c r="AC10" s="651"/>
    </row>
    <row r="11" spans="2:29" s="8" customFormat="1" ht="35.1" customHeight="1" x14ac:dyDescent="0.2">
      <c r="B11" s="653" t="s">
        <v>164</v>
      </c>
      <c r="C11" s="652">
        <f>SUM(C12:C15)</f>
        <v>7</v>
      </c>
      <c r="D11" s="65"/>
      <c r="E11" s="65">
        <f>SUM(E12:E15)</f>
        <v>10</v>
      </c>
      <c r="F11" s="65"/>
      <c r="G11" s="65">
        <f>SUM(G12:G15)</f>
        <v>18</v>
      </c>
      <c r="H11" s="65"/>
      <c r="I11" s="65">
        <f>SUM(I12:I15)</f>
        <v>16</v>
      </c>
      <c r="J11" s="65"/>
      <c r="K11" s="65">
        <f>SUM(K12:K15)</f>
        <v>10</v>
      </c>
      <c r="L11" s="65"/>
      <c r="M11" s="65">
        <f>SUM(M12:M15)</f>
        <v>19</v>
      </c>
      <c r="N11" s="65"/>
      <c r="O11" s="65">
        <f>SUM(O12:O15)</f>
        <v>14</v>
      </c>
      <c r="P11" s="65"/>
      <c r="Q11" s="65">
        <f>SUM(Q12:Q15)</f>
        <v>13</v>
      </c>
      <c r="R11" s="65"/>
      <c r="S11" s="65">
        <f>SUM(S12:S15)</f>
        <v>16</v>
      </c>
      <c r="T11" s="65"/>
      <c r="U11" s="65">
        <f>SUM(U12:U15)</f>
        <v>19</v>
      </c>
      <c r="V11" s="65"/>
      <c r="W11" s="65">
        <f>SUM(W12:W15)</f>
        <v>15</v>
      </c>
      <c r="X11" s="65"/>
      <c r="Y11" s="65">
        <f>SUM(Y12:Y15)</f>
        <v>26</v>
      </c>
      <c r="Z11" s="65"/>
      <c r="AA11" s="664">
        <f>SUM(C11:Y11)</f>
        <v>183</v>
      </c>
      <c r="AB11" s="648"/>
      <c r="AC11" s="650"/>
    </row>
    <row r="12" spans="2:29" ht="35.1" customHeight="1" x14ac:dyDescent="0.2">
      <c r="B12" s="660" t="s">
        <v>127</v>
      </c>
      <c r="C12" s="654">
        <v>6</v>
      </c>
      <c r="D12" s="66"/>
      <c r="E12" s="66">
        <v>10</v>
      </c>
      <c r="F12" s="66"/>
      <c r="G12" s="66">
        <v>13</v>
      </c>
      <c r="H12" s="66"/>
      <c r="I12" s="66">
        <v>12</v>
      </c>
      <c r="J12" s="66"/>
      <c r="K12" s="66">
        <v>5</v>
      </c>
      <c r="L12" s="66"/>
      <c r="M12" s="66">
        <v>18</v>
      </c>
      <c r="N12" s="66"/>
      <c r="O12" s="66">
        <v>13</v>
      </c>
      <c r="P12" s="66"/>
      <c r="Q12" s="66">
        <v>13</v>
      </c>
      <c r="R12" s="66"/>
      <c r="S12" s="66">
        <v>13</v>
      </c>
      <c r="T12" s="66"/>
      <c r="U12" s="66">
        <v>13</v>
      </c>
      <c r="V12" s="66"/>
      <c r="W12" s="66">
        <v>11</v>
      </c>
      <c r="X12" s="66"/>
      <c r="Y12" s="66">
        <v>20</v>
      </c>
      <c r="Z12" s="66"/>
      <c r="AA12" s="664">
        <f t="shared" ref="AA12:AA15" si="0">SUM(C12:Y12)</f>
        <v>147</v>
      </c>
      <c r="AB12" s="648"/>
      <c r="AC12" s="650"/>
    </row>
    <row r="13" spans="2:29" ht="35.1" customHeight="1" x14ac:dyDescent="0.2">
      <c r="B13" s="660" t="s">
        <v>128</v>
      </c>
      <c r="C13" s="654">
        <v>1</v>
      </c>
      <c r="D13" s="66"/>
      <c r="E13" s="66">
        <v>0</v>
      </c>
      <c r="F13" s="66"/>
      <c r="G13" s="66">
        <v>2</v>
      </c>
      <c r="H13" s="66"/>
      <c r="I13" s="66">
        <v>3</v>
      </c>
      <c r="J13" s="66"/>
      <c r="K13" s="66">
        <v>5</v>
      </c>
      <c r="L13" s="66"/>
      <c r="M13" s="66">
        <v>1</v>
      </c>
      <c r="N13" s="66"/>
      <c r="O13" s="66">
        <v>0</v>
      </c>
      <c r="P13" s="66"/>
      <c r="Q13" s="66">
        <v>0</v>
      </c>
      <c r="R13" s="66"/>
      <c r="S13" s="66">
        <v>2</v>
      </c>
      <c r="T13" s="66"/>
      <c r="U13" s="66">
        <v>6</v>
      </c>
      <c r="V13" s="66"/>
      <c r="W13" s="66">
        <v>3</v>
      </c>
      <c r="X13" s="66"/>
      <c r="Y13" s="66">
        <v>3</v>
      </c>
      <c r="Z13" s="66"/>
      <c r="AA13" s="664">
        <f t="shared" si="0"/>
        <v>26</v>
      </c>
      <c r="AB13" s="648"/>
      <c r="AC13" s="650"/>
    </row>
    <row r="14" spans="2:29" ht="35.1" customHeight="1" x14ac:dyDescent="0.2">
      <c r="B14" s="660" t="s">
        <v>81</v>
      </c>
      <c r="C14" s="654">
        <v>0</v>
      </c>
      <c r="D14" s="66"/>
      <c r="E14" s="66">
        <v>0</v>
      </c>
      <c r="F14" s="66"/>
      <c r="G14" s="66">
        <v>1</v>
      </c>
      <c r="H14" s="66"/>
      <c r="I14" s="66">
        <v>0</v>
      </c>
      <c r="J14" s="66"/>
      <c r="K14" s="66">
        <v>0</v>
      </c>
      <c r="L14" s="66"/>
      <c r="M14" s="66">
        <v>0</v>
      </c>
      <c r="N14" s="66"/>
      <c r="O14" s="66">
        <v>0</v>
      </c>
      <c r="P14" s="66"/>
      <c r="Q14" s="66">
        <v>0</v>
      </c>
      <c r="R14" s="66"/>
      <c r="S14" s="66">
        <v>1</v>
      </c>
      <c r="T14" s="66"/>
      <c r="U14" s="66">
        <v>0</v>
      </c>
      <c r="V14" s="66"/>
      <c r="W14" s="66">
        <v>1</v>
      </c>
      <c r="X14" s="66"/>
      <c r="Y14" s="66">
        <v>3</v>
      </c>
      <c r="Z14" s="66"/>
      <c r="AA14" s="664">
        <f t="shared" si="0"/>
        <v>6</v>
      </c>
      <c r="AB14" s="648"/>
      <c r="AC14" s="650"/>
    </row>
    <row r="15" spans="2:29" s="8" customFormat="1" ht="35.1" customHeight="1" x14ac:dyDescent="0.2">
      <c r="B15" s="653" t="s">
        <v>84</v>
      </c>
      <c r="C15" s="652">
        <v>0</v>
      </c>
      <c r="D15" s="65"/>
      <c r="E15" s="126">
        <v>0</v>
      </c>
      <c r="F15" s="65"/>
      <c r="G15" s="126">
        <v>2</v>
      </c>
      <c r="H15" s="65"/>
      <c r="I15" s="126">
        <v>1</v>
      </c>
      <c r="J15" s="126"/>
      <c r="K15" s="126">
        <v>0</v>
      </c>
      <c r="L15" s="65"/>
      <c r="M15" s="126">
        <v>0</v>
      </c>
      <c r="N15" s="126"/>
      <c r="O15" s="126">
        <v>1</v>
      </c>
      <c r="P15" s="126"/>
      <c r="Q15" s="126">
        <v>0</v>
      </c>
      <c r="R15" s="126"/>
      <c r="S15" s="126">
        <v>0</v>
      </c>
      <c r="T15" s="126"/>
      <c r="U15" s="126">
        <v>0</v>
      </c>
      <c r="V15" s="126"/>
      <c r="W15" s="126">
        <v>0</v>
      </c>
      <c r="X15" s="126"/>
      <c r="Y15" s="126">
        <v>0</v>
      </c>
      <c r="Z15" s="126"/>
      <c r="AA15" s="664">
        <f t="shared" si="0"/>
        <v>4</v>
      </c>
      <c r="AB15" s="648"/>
      <c r="AC15" s="650"/>
    </row>
    <row r="16" spans="2:29" ht="35.1" customHeight="1" x14ac:dyDescent="0.2">
      <c r="B16" s="660" t="s">
        <v>49</v>
      </c>
      <c r="C16" s="654">
        <v>0</v>
      </c>
      <c r="D16" s="66"/>
      <c r="E16" s="66">
        <v>0</v>
      </c>
      <c r="F16" s="66"/>
      <c r="G16" s="66">
        <v>0</v>
      </c>
      <c r="H16" s="66"/>
      <c r="I16" s="66">
        <v>0</v>
      </c>
      <c r="J16" s="66"/>
      <c r="K16" s="66">
        <v>0</v>
      </c>
      <c r="L16" s="66"/>
      <c r="M16" s="66">
        <v>0</v>
      </c>
      <c r="N16" s="66"/>
      <c r="O16" s="66">
        <v>0</v>
      </c>
      <c r="P16" s="66"/>
      <c r="Q16" s="66">
        <v>0</v>
      </c>
      <c r="R16" s="66"/>
      <c r="S16" s="66">
        <v>0</v>
      </c>
      <c r="T16" s="66"/>
      <c r="U16" s="66">
        <v>0</v>
      </c>
      <c r="V16" s="66"/>
      <c r="W16" s="66">
        <v>0</v>
      </c>
      <c r="X16" s="66"/>
      <c r="Y16" s="66">
        <v>0</v>
      </c>
      <c r="Z16" s="62"/>
      <c r="AA16" s="664">
        <v>0</v>
      </c>
      <c r="AB16" s="649"/>
      <c r="AC16" s="650"/>
    </row>
    <row r="17" spans="2:29" ht="35.1" customHeight="1" x14ac:dyDescent="0.2">
      <c r="B17" s="660" t="s">
        <v>174</v>
      </c>
      <c r="C17" s="655">
        <v>0</v>
      </c>
      <c r="D17" s="66"/>
      <c r="E17" s="74">
        <v>0</v>
      </c>
      <c r="F17" s="66"/>
      <c r="G17" s="74">
        <v>0</v>
      </c>
      <c r="H17" s="66"/>
      <c r="I17" s="66">
        <v>0</v>
      </c>
      <c r="J17" s="66"/>
      <c r="K17" s="74">
        <v>0</v>
      </c>
      <c r="L17" s="66"/>
      <c r="M17" s="74">
        <v>0</v>
      </c>
      <c r="N17" s="383"/>
      <c r="O17" s="74">
        <v>0</v>
      </c>
      <c r="P17" s="62"/>
      <c r="Q17" s="74">
        <v>0</v>
      </c>
      <c r="R17" s="62"/>
      <c r="S17" s="74">
        <v>0</v>
      </c>
      <c r="T17" s="62"/>
      <c r="U17" s="62">
        <v>0</v>
      </c>
      <c r="V17" s="62"/>
      <c r="W17" s="74">
        <v>0</v>
      </c>
      <c r="X17" s="62"/>
      <c r="Y17" s="74">
        <v>0</v>
      </c>
      <c r="Z17" s="66"/>
      <c r="AA17" s="664">
        <v>0</v>
      </c>
      <c r="AB17" s="649"/>
      <c r="AC17" s="650"/>
    </row>
    <row r="18" spans="2:29" ht="35.1" customHeight="1" x14ac:dyDescent="0.2">
      <c r="B18" s="660" t="s">
        <v>425</v>
      </c>
      <c r="C18" s="655">
        <v>0</v>
      </c>
      <c r="D18" s="74"/>
      <c r="E18" s="74">
        <v>0</v>
      </c>
      <c r="F18" s="66"/>
      <c r="G18" s="493" t="s">
        <v>76</v>
      </c>
      <c r="H18" s="66"/>
      <c r="I18" s="493" t="s">
        <v>47</v>
      </c>
      <c r="J18" s="66"/>
      <c r="K18" s="74">
        <v>0</v>
      </c>
      <c r="L18" s="66"/>
      <c r="M18" s="74">
        <v>0</v>
      </c>
      <c r="N18" s="383"/>
      <c r="O18" s="493" t="s">
        <v>47</v>
      </c>
      <c r="P18" s="62"/>
      <c r="Q18" s="74">
        <v>0</v>
      </c>
      <c r="R18" s="62"/>
      <c r="S18" s="74">
        <v>0</v>
      </c>
      <c r="T18" s="62"/>
      <c r="U18" s="74">
        <v>0</v>
      </c>
      <c r="V18" s="62"/>
      <c r="W18" s="74">
        <v>0</v>
      </c>
      <c r="X18" s="62"/>
      <c r="Y18" s="74">
        <v>0</v>
      </c>
      <c r="Z18" s="66"/>
      <c r="AA18" s="665" t="s">
        <v>46</v>
      </c>
      <c r="AB18" s="649"/>
      <c r="AC18" s="650"/>
    </row>
    <row r="19" spans="2:29" ht="13.5" thickBot="1" x14ac:dyDescent="0.25">
      <c r="B19" s="662"/>
      <c r="C19" s="656"/>
      <c r="D19" s="657"/>
      <c r="E19" s="657"/>
      <c r="F19" s="657"/>
      <c r="G19" s="657"/>
      <c r="H19" s="657"/>
      <c r="I19" s="657"/>
      <c r="J19" s="657"/>
      <c r="K19" s="657"/>
      <c r="L19" s="657"/>
      <c r="M19" s="657"/>
      <c r="N19" s="657"/>
      <c r="O19" s="657"/>
      <c r="P19" s="657"/>
      <c r="Q19" s="657"/>
      <c r="R19" s="657"/>
      <c r="S19" s="657"/>
      <c r="T19" s="657"/>
      <c r="U19" s="657"/>
      <c r="V19" s="657"/>
      <c r="W19" s="657"/>
      <c r="X19" s="657"/>
      <c r="Y19" s="657"/>
      <c r="Z19" s="657"/>
      <c r="AA19" s="658"/>
      <c r="AB19" s="659"/>
      <c r="AC19" s="650"/>
    </row>
    <row r="20" spans="2:29" s="561" customFormat="1" x14ac:dyDescent="0.2">
      <c r="B20" s="554"/>
      <c r="C20" s="555"/>
      <c r="D20" s="555"/>
      <c r="E20" s="555"/>
      <c r="F20" s="555"/>
      <c r="G20" s="555"/>
      <c r="H20" s="555"/>
      <c r="I20" s="556"/>
      <c r="J20" s="557"/>
      <c r="K20" s="558"/>
      <c r="L20" s="555"/>
      <c r="M20" s="556"/>
      <c r="N20" s="555"/>
      <c r="O20" s="556"/>
      <c r="P20" s="555"/>
      <c r="Q20" s="558"/>
      <c r="R20" s="555"/>
      <c r="S20" s="558"/>
      <c r="T20" s="555"/>
      <c r="U20" s="556"/>
      <c r="V20" s="555"/>
      <c r="W20" s="558"/>
      <c r="X20" s="555"/>
      <c r="Y20" s="556"/>
      <c r="Z20" s="555"/>
      <c r="AA20" s="556"/>
      <c r="AB20" s="559"/>
      <c r="AC20" s="560"/>
    </row>
    <row r="21" spans="2:29" s="12" customFormat="1" ht="18.75" customHeight="1" x14ac:dyDescent="0.2">
      <c r="B21" s="432" t="s">
        <v>1422</v>
      </c>
      <c r="C21" s="29"/>
      <c r="D21" s="29"/>
      <c r="E21" s="29"/>
      <c r="F21" s="29"/>
      <c r="G21" s="29"/>
      <c r="H21" s="29"/>
      <c r="I21" s="29"/>
      <c r="J21" s="29"/>
      <c r="K21" s="29"/>
      <c r="L21" s="29"/>
      <c r="M21" s="29"/>
      <c r="N21" s="29"/>
      <c r="O21" s="99" t="s">
        <v>1427</v>
      </c>
      <c r="P21" s="99"/>
      <c r="Q21" s="29"/>
      <c r="R21" s="29"/>
      <c r="S21" s="29"/>
      <c r="T21" s="29"/>
      <c r="U21" s="29"/>
      <c r="V21" s="29"/>
      <c r="W21" s="29"/>
      <c r="X21" s="29"/>
      <c r="Y21" s="29"/>
      <c r="Z21" s="29"/>
      <c r="AA21" s="29"/>
    </row>
    <row r="22" spans="2:29" s="12" customFormat="1" ht="18.75" customHeight="1" x14ac:dyDescent="0.2">
      <c r="B22" s="29" t="s">
        <v>1423</v>
      </c>
      <c r="C22" s="29"/>
      <c r="D22" s="29"/>
      <c r="E22" s="29"/>
      <c r="F22" s="29"/>
      <c r="G22" s="29"/>
      <c r="H22" s="29"/>
      <c r="I22" s="29"/>
      <c r="J22" s="29"/>
      <c r="K22" s="29"/>
      <c r="L22" s="29"/>
      <c r="M22" s="29"/>
      <c r="N22" s="29"/>
      <c r="O22" s="99" t="s">
        <v>1424</v>
      </c>
      <c r="P22" s="99"/>
      <c r="Q22" s="29"/>
      <c r="R22" s="29"/>
      <c r="S22" s="29"/>
      <c r="T22" s="496"/>
      <c r="U22" s="496"/>
      <c r="V22" s="496"/>
      <c r="W22" s="496"/>
      <c r="X22" s="496"/>
      <c r="Y22" s="496"/>
      <c r="Z22" s="496"/>
      <c r="AA22" s="496"/>
      <c r="AB22" s="496"/>
    </row>
    <row r="23" spans="2:29" s="12" customFormat="1" ht="18.75" customHeight="1" x14ac:dyDescent="0.2">
      <c r="B23" s="29" t="s">
        <v>1425</v>
      </c>
      <c r="C23" s="29"/>
      <c r="D23" s="29"/>
      <c r="E23" s="29"/>
      <c r="F23" s="29"/>
      <c r="G23" s="29"/>
      <c r="H23" s="29"/>
      <c r="I23" s="29"/>
      <c r="J23" s="29"/>
      <c r="K23" s="29"/>
      <c r="L23" s="29"/>
      <c r="M23" s="29"/>
      <c r="N23" s="29"/>
      <c r="O23" s="99" t="s">
        <v>1426</v>
      </c>
      <c r="P23" s="99"/>
      <c r="Q23" s="29"/>
      <c r="R23" s="29"/>
      <c r="S23" s="29"/>
      <c r="V23" s="29"/>
      <c r="W23" s="29"/>
      <c r="X23" s="29"/>
      <c r="Y23" s="29"/>
      <c r="Z23" s="29"/>
      <c r="AA23" s="29"/>
      <c r="AB23" s="29"/>
    </row>
    <row r="24" spans="2:29" s="12" customFormat="1" ht="18.75" customHeight="1" x14ac:dyDescent="0.2">
      <c r="B24" s="67" t="s">
        <v>1428</v>
      </c>
      <c r="C24" s="29"/>
      <c r="D24" s="29"/>
      <c r="E24" s="29"/>
      <c r="F24" s="29"/>
      <c r="G24" s="29"/>
      <c r="H24" s="29"/>
      <c r="I24" s="29"/>
      <c r="J24" s="29"/>
      <c r="K24" s="29"/>
      <c r="L24" s="29"/>
      <c r="M24" s="29"/>
      <c r="N24" s="29"/>
      <c r="O24" s="99"/>
      <c r="P24" s="99"/>
      <c r="V24" s="29"/>
      <c r="W24" s="29"/>
      <c r="X24" s="29"/>
      <c r="Y24" s="29"/>
      <c r="Z24" s="29"/>
      <c r="AA24" s="29"/>
      <c r="AB24" s="29"/>
    </row>
    <row r="25" spans="2:29" ht="30.75" customHeight="1" x14ac:dyDescent="0.2">
      <c r="B25" s="494"/>
      <c r="C25" s="29"/>
      <c r="D25" s="29"/>
      <c r="E25" s="29"/>
      <c r="F25" s="29"/>
      <c r="G25" s="29"/>
      <c r="H25" s="29"/>
      <c r="I25" s="29"/>
      <c r="J25" s="29"/>
      <c r="K25" s="29"/>
      <c r="L25" s="29"/>
      <c r="M25" s="29"/>
      <c r="N25" s="29"/>
      <c r="O25" s="99"/>
      <c r="P25" s="99"/>
      <c r="Q25" s="29"/>
      <c r="R25" s="29"/>
      <c r="S25" s="29"/>
      <c r="T25" s="29"/>
      <c r="U25" s="29"/>
      <c r="V25" s="29"/>
      <c r="W25" s="29"/>
      <c r="X25" s="29"/>
      <c r="Y25" s="29"/>
      <c r="Z25" s="29"/>
      <c r="AA25" s="29"/>
      <c r="AB25" s="29"/>
    </row>
    <row r="26" spans="2:29" ht="14.25" x14ac:dyDescent="0.2">
      <c r="B26" s="495" t="s">
        <v>79</v>
      </c>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spans="2:29" ht="14.25" x14ac:dyDescent="0.2">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spans="2:29" ht="14.25" x14ac:dyDescent="0.2">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spans="2:29" ht="14.25" x14ac:dyDescent="0.2">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spans="2:29" ht="14.25" x14ac:dyDescent="0.2">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spans="2:29" ht="14.25" x14ac:dyDescent="0.2">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spans="2:29" ht="14.25" x14ac:dyDescent="0.2">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sheetData>
  <mergeCells count="18">
    <mergeCell ref="G7:H8"/>
    <mergeCell ref="Y7:Z8"/>
    <mergeCell ref="I7:J8"/>
    <mergeCell ref="K7:L8"/>
    <mergeCell ref="B1:AB1"/>
    <mergeCell ref="AA5:AB8"/>
    <mergeCell ref="C5:Z6"/>
    <mergeCell ref="B5:B8"/>
    <mergeCell ref="B3:AB3"/>
    <mergeCell ref="B4:AB4"/>
    <mergeCell ref="C7:D8"/>
    <mergeCell ref="E7:F8"/>
    <mergeCell ref="U7:V8"/>
    <mergeCell ref="W7:X8"/>
    <mergeCell ref="M7:N8"/>
    <mergeCell ref="O7:P8"/>
    <mergeCell ref="Q7:R8"/>
    <mergeCell ref="S7:T8"/>
  </mergeCells>
  <phoneticPr fontId="16" type="noConversion"/>
  <printOptions horizontalCentered="1" verticalCentered="1"/>
  <pageMargins left="0" right="0" top="0" bottom="0" header="0" footer="0"/>
  <pageSetup paperSize="9" scale="60" orientation="landscape" r:id="rId1"/>
  <headerFooter alignWithMargins="0"/>
  <ignoredErrors>
    <ignoredError sqref="I11 C11:H11 J11:M11 U11 S11 O11:R11 T11 V11:Y11" formulaRange="1"/>
    <ignoredError sqref="C17:D17 D18 X17:Z17 V18 T18 R18 P18 N18 L18 J17:V17 J18 H17 F18 E17:F17 G17 W17 AA17 Z16 X18:Z18 H18" numberStoredAsText="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tabColor rgb="FF0070C0"/>
  </sheetPr>
  <dimension ref="B1:AX53"/>
  <sheetViews>
    <sheetView showGridLines="0" view="pageBreakPreview" zoomScale="60" workbookViewId="0">
      <selection activeCell="AD10" sqref="AD10"/>
    </sheetView>
  </sheetViews>
  <sheetFormatPr baseColWidth="10" defaultColWidth="11.42578125" defaultRowHeight="12.75" x14ac:dyDescent="0.2"/>
  <cols>
    <col min="1" max="1" width="2" style="2" customWidth="1"/>
    <col min="2" max="2" width="5.42578125" style="2" customWidth="1"/>
    <col min="3" max="3" width="66.42578125" style="2" customWidth="1"/>
    <col min="4" max="4" width="10.7109375" style="2" customWidth="1"/>
    <col min="5" max="5" width="5.7109375" style="2" customWidth="1"/>
    <col min="6" max="6" width="10.7109375" style="2" customWidth="1"/>
    <col min="7" max="7" width="5.7109375" style="2" customWidth="1"/>
    <col min="8" max="8" width="10.7109375" style="2" customWidth="1"/>
    <col min="9" max="9" width="5.7109375" style="2" customWidth="1"/>
    <col min="10" max="10" width="10.7109375" style="2" customWidth="1"/>
    <col min="11" max="11" width="5.7109375" style="2" customWidth="1"/>
    <col min="12" max="12" width="10.7109375" style="2" customWidth="1"/>
    <col min="13" max="13" width="5.7109375" style="2" customWidth="1"/>
    <col min="14" max="14" width="10.7109375" style="2" customWidth="1"/>
    <col min="15" max="15" width="5.7109375" style="2" customWidth="1"/>
    <col min="16" max="16" width="10.7109375" style="2" customWidth="1"/>
    <col min="17" max="17" width="5.7109375" style="2" customWidth="1"/>
    <col min="18" max="18" width="10.7109375" style="2" customWidth="1"/>
    <col min="19" max="19" width="5.7109375" style="2" customWidth="1"/>
    <col min="20" max="20" width="10.7109375" style="2" customWidth="1"/>
    <col min="21" max="21" width="5.42578125" style="2" customWidth="1"/>
    <col min="22" max="22" width="10.7109375" style="2" customWidth="1"/>
    <col min="23" max="23" width="5.42578125" style="2" customWidth="1"/>
    <col min="24" max="24" width="10.7109375" style="2" customWidth="1"/>
    <col min="25" max="25" width="5.42578125" style="2" customWidth="1"/>
    <col min="26" max="26" width="10.7109375" style="2" customWidth="1"/>
    <col min="27" max="27" width="5.42578125" style="2" customWidth="1"/>
    <col min="28" max="28" width="10.7109375" style="2" customWidth="1"/>
    <col min="29" max="29" width="5.42578125" style="2" customWidth="1"/>
    <col min="30" max="30" width="10.7109375" style="2" customWidth="1"/>
    <col min="31" max="31" width="5.42578125" style="2" customWidth="1"/>
    <col min="32" max="32" width="10.85546875" style="2" customWidth="1"/>
    <col min="33" max="33" width="5.42578125" style="2" customWidth="1"/>
    <col min="34" max="34" width="10.7109375" style="2" customWidth="1"/>
    <col min="35" max="35" width="5.42578125" style="2" customWidth="1"/>
    <col min="36" max="36" width="11.42578125" style="2" customWidth="1"/>
    <col min="37" max="16384" width="11.42578125" style="2"/>
  </cols>
  <sheetData>
    <row r="1" spans="2:50" ht="20.25" x14ac:dyDescent="0.2">
      <c r="B1" s="1497" t="s">
        <v>1161</v>
      </c>
      <c r="C1" s="1497"/>
      <c r="D1" s="1497"/>
      <c r="E1" s="1497"/>
      <c r="F1" s="1497"/>
      <c r="G1" s="1497"/>
      <c r="H1" s="1497"/>
      <c r="I1" s="1497"/>
      <c r="J1" s="1497"/>
      <c r="K1" s="1497"/>
      <c r="L1" s="1497"/>
      <c r="M1" s="1497"/>
      <c r="N1" s="1497"/>
      <c r="O1" s="1497"/>
      <c r="P1" s="1497"/>
      <c r="Q1" s="1497"/>
      <c r="R1" s="1497"/>
      <c r="S1" s="1497"/>
      <c r="T1" s="1497"/>
      <c r="U1" s="1497"/>
      <c r="V1" s="1497"/>
      <c r="W1" s="1497"/>
      <c r="X1" s="1497"/>
      <c r="Y1" s="1497"/>
      <c r="Z1" s="1497"/>
      <c r="AA1" s="1497"/>
      <c r="AB1" s="1497"/>
      <c r="AC1" s="1497"/>
      <c r="AD1" s="1497"/>
      <c r="AE1" s="1497"/>
      <c r="AF1" s="1497"/>
      <c r="AG1" s="1497"/>
      <c r="AH1" s="1497"/>
      <c r="AI1" s="1497"/>
    </row>
    <row r="2" spans="2:50" s="204" customFormat="1" ht="35.1" customHeight="1" x14ac:dyDescent="0.2">
      <c r="B2" s="190" t="s">
        <v>88</v>
      </c>
      <c r="C2" s="190"/>
      <c r="D2" s="202"/>
      <c r="E2" s="203"/>
    </row>
    <row r="3" spans="2:50" s="204" customFormat="1" ht="35.1" customHeight="1" x14ac:dyDescent="0.2">
      <c r="B3" s="1599" t="s">
        <v>623</v>
      </c>
      <c r="C3" s="1599"/>
      <c r="D3" s="1599"/>
      <c r="E3" s="1599"/>
      <c r="F3" s="1599"/>
      <c r="G3" s="1599"/>
      <c r="H3" s="1599"/>
      <c r="I3" s="1599"/>
      <c r="J3" s="1599"/>
      <c r="K3" s="1599"/>
      <c r="L3" s="1599"/>
      <c r="M3" s="1599"/>
      <c r="N3" s="1599"/>
      <c r="O3" s="1599"/>
      <c r="P3" s="1599"/>
      <c r="Q3" s="1599"/>
      <c r="R3" s="1599"/>
      <c r="S3" s="1599"/>
      <c r="T3" s="1599"/>
      <c r="U3" s="1599"/>
      <c r="V3" s="1599"/>
      <c r="W3" s="1599"/>
      <c r="X3" s="1599"/>
      <c r="Y3" s="1599"/>
      <c r="Z3" s="1599"/>
      <c r="AA3" s="1599"/>
      <c r="AB3" s="1599"/>
      <c r="AC3" s="1599"/>
      <c r="AD3" s="1599"/>
      <c r="AE3" s="1599"/>
      <c r="AF3" s="1599"/>
      <c r="AG3" s="1599"/>
      <c r="AH3" s="1599"/>
      <c r="AI3" s="1599"/>
      <c r="AJ3" s="201"/>
      <c r="AK3" s="201"/>
      <c r="AL3" s="201"/>
      <c r="AM3" s="201"/>
      <c r="AN3" s="201"/>
      <c r="AO3" s="201"/>
      <c r="AP3" s="201"/>
      <c r="AQ3" s="201"/>
      <c r="AR3" s="201"/>
      <c r="AS3" s="201"/>
      <c r="AT3" s="201"/>
      <c r="AU3" s="201"/>
      <c r="AV3" s="201"/>
      <c r="AW3" s="201"/>
      <c r="AX3" s="201"/>
    </row>
    <row r="4" spans="2:50" s="204" customFormat="1" ht="35.1" customHeight="1" x14ac:dyDescent="0.2">
      <c r="B4" s="1573" t="s">
        <v>1213</v>
      </c>
      <c r="C4" s="1573"/>
      <c r="D4" s="1573"/>
      <c r="E4" s="1573"/>
      <c r="F4" s="1573"/>
      <c r="G4" s="1573"/>
      <c r="H4" s="1573"/>
      <c r="I4" s="1573"/>
      <c r="J4" s="1573"/>
      <c r="K4" s="1573"/>
      <c r="L4" s="1573"/>
      <c r="M4" s="1573"/>
      <c r="N4" s="1573"/>
      <c r="O4" s="1573"/>
      <c r="P4" s="1573"/>
      <c r="Q4" s="1573"/>
      <c r="R4" s="1573"/>
      <c r="S4" s="1573"/>
      <c r="T4" s="1573"/>
      <c r="U4" s="1573"/>
      <c r="V4" s="1573"/>
      <c r="W4" s="1573"/>
      <c r="X4" s="1573"/>
      <c r="Y4" s="1573"/>
      <c r="Z4" s="1573"/>
      <c r="AA4" s="1573"/>
      <c r="AB4" s="1573"/>
      <c r="AC4" s="1573"/>
      <c r="AD4" s="1573"/>
      <c r="AE4" s="1573"/>
      <c r="AF4" s="1573"/>
      <c r="AG4" s="1573"/>
      <c r="AH4" s="1573"/>
      <c r="AI4" s="1573"/>
    </row>
    <row r="5" spans="2:50" s="7" customFormat="1" ht="34.5" customHeight="1" x14ac:dyDescent="0.2">
      <c r="B5" s="1595" t="s">
        <v>302</v>
      </c>
      <c r="C5" s="1596"/>
      <c r="D5" s="1600" t="s">
        <v>4</v>
      </c>
      <c r="E5" s="1600"/>
      <c r="F5" s="1600"/>
      <c r="G5" s="1600"/>
      <c r="H5" s="1600"/>
      <c r="I5" s="1600"/>
      <c r="J5" s="1600"/>
      <c r="K5" s="1600"/>
      <c r="L5" s="1600"/>
      <c r="M5" s="1600"/>
      <c r="N5" s="1600"/>
      <c r="O5" s="1600"/>
      <c r="P5" s="1600"/>
      <c r="Q5" s="1600"/>
      <c r="R5" s="1600"/>
      <c r="S5" s="1600"/>
      <c r="T5" s="1600"/>
      <c r="U5" s="1600"/>
      <c r="V5" s="1600"/>
      <c r="W5" s="1600"/>
      <c r="X5" s="1600"/>
      <c r="Y5" s="1600"/>
      <c r="Z5" s="1600"/>
      <c r="AA5" s="1600"/>
      <c r="AB5" s="1600"/>
      <c r="AC5" s="1600"/>
      <c r="AD5" s="1600"/>
      <c r="AE5" s="1600"/>
      <c r="AF5" s="1600"/>
      <c r="AG5" s="1600"/>
      <c r="AH5" s="1600"/>
      <c r="AI5" s="1600"/>
    </row>
    <row r="6" spans="2:50" s="3" customFormat="1" ht="34.5" customHeight="1" x14ac:dyDescent="0.2">
      <c r="B6" s="1595"/>
      <c r="C6" s="1596"/>
      <c r="D6" s="1601">
        <v>1995</v>
      </c>
      <c r="E6" s="1555"/>
      <c r="F6" s="1491">
        <v>1996</v>
      </c>
      <c r="G6" s="1555"/>
      <c r="H6" s="1491">
        <v>1997</v>
      </c>
      <c r="I6" s="1555"/>
      <c r="J6" s="1491">
        <v>1998</v>
      </c>
      <c r="K6" s="1555"/>
      <c r="L6" s="1491">
        <v>1999</v>
      </c>
      <c r="M6" s="1555"/>
      <c r="N6" s="1491">
        <v>2000</v>
      </c>
      <c r="O6" s="1555"/>
      <c r="P6" s="1491">
        <v>2001</v>
      </c>
      <c r="Q6" s="1555"/>
      <c r="R6" s="1491">
        <v>2002</v>
      </c>
      <c r="S6" s="1555"/>
      <c r="T6" s="1491">
        <v>2003</v>
      </c>
      <c r="U6" s="1555"/>
      <c r="V6" s="1491">
        <v>2004</v>
      </c>
      <c r="W6" s="1555"/>
      <c r="X6" s="1491">
        <v>2005</v>
      </c>
      <c r="Y6" s="1555"/>
      <c r="Z6" s="1491">
        <v>2006</v>
      </c>
      <c r="AA6" s="1555"/>
      <c r="AB6" s="1491">
        <v>2007</v>
      </c>
      <c r="AC6" s="1555"/>
      <c r="AD6" s="1491">
        <v>2008</v>
      </c>
      <c r="AE6" s="1555"/>
      <c r="AF6" s="1491">
        <v>2009</v>
      </c>
      <c r="AG6" s="1555"/>
      <c r="AH6" s="1491">
        <v>2010</v>
      </c>
      <c r="AI6" s="1555"/>
    </row>
    <row r="7" spans="2:50" s="3" customFormat="1" ht="30" customHeight="1" x14ac:dyDescent="0.2">
      <c r="B7" s="668" t="s">
        <v>282</v>
      </c>
      <c r="C7" s="704" t="s">
        <v>245</v>
      </c>
      <c r="D7" s="1593">
        <v>10</v>
      </c>
      <c r="E7" s="1594"/>
      <c r="F7" s="1594">
        <v>2</v>
      </c>
      <c r="G7" s="1594"/>
      <c r="H7" s="1594">
        <v>1</v>
      </c>
      <c r="I7" s="1594"/>
      <c r="J7" s="1594">
        <v>2</v>
      </c>
      <c r="K7" s="1594"/>
      <c r="L7" s="1594">
        <v>1</v>
      </c>
      <c r="M7" s="1594"/>
      <c r="N7" s="1594">
        <v>1</v>
      </c>
      <c r="O7" s="1594"/>
      <c r="P7" s="1594">
        <v>1</v>
      </c>
      <c r="Q7" s="1594"/>
      <c r="R7" s="1594">
        <v>1</v>
      </c>
      <c r="S7" s="1594"/>
      <c r="T7" s="1594">
        <v>1</v>
      </c>
      <c r="U7" s="1594"/>
      <c r="V7" s="1594">
        <v>1</v>
      </c>
      <c r="W7" s="1594"/>
      <c r="X7" s="1594">
        <v>2</v>
      </c>
      <c r="Y7" s="1594"/>
      <c r="Z7" s="1594">
        <v>1</v>
      </c>
      <c r="AA7" s="1594"/>
      <c r="AB7" s="1594">
        <v>1</v>
      </c>
      <c r="AC7" s="1594"/>
      <c r="AD7" s="1594">
        <v>1</v>
      </c>
      <c r="AE7" s="1594"/>
      <c r="AF7" s="1594">
        <v>1</v>
      </c>
      <c r="AG7" s="1594"/>
      <c r="AH7" s="1594">
        <v>3</v>
      </c>
      <c r="AI7" s="1602"/>
    </row>
    <row r="8" spans="2:50" s="3" customFormat="1" ht="30" customHeight="1" x14ac:dyDescent="0.2">
      <c r="B8" s="726" t="s">
        <v>284</v>
      </c>
      <c r="C8" s="667" t="s">
        <v>285</v>
      </c>
      <c r="D8" s="1593">
        <v>3</v>
      </c>
      <c r="E8" s="1594"/>
      <c r="F8" s="1594">
        <v>3</v>
      </c>
      <c r="G8" s="1594"/>
      <c r="H8" s="1594">
        <v>3</v>
      </c>
      <c r="I8" s="1594"/>
      <c r="J8" s="1594">
        <v>1</v>
      </c>
      <c r="K8" s="1594"/>
      <c r="L8" s="1594">
        <v>1</v>
      </c>
      <c r="M8" s="1594"/>
      <c r="N8" s="1594">
        <v>0</v>
      </c>
      <c r="O8" s="1594"/>
      <c r="P8" s="1594">
        <v>1</v>
      </c>
      <c r="Q8" s="1594"/>
      <c r="R8" s="1594">
        <v>0</v>
      </c>
      <c r="S8" s="1594"/>
      <c r="T8" s="1594">
        <v>1</v>
      </c>
      <c r="U8" s="1594"/>
      <c r="V8" s="1594">
        <v>1</v>
      </c>
      <c r="W8" s="1594"/>
      <c r="X8" s="1594">
        <v>0</v>
      </c>
      <c r="Y8" s="1594"/>
      <c r="Z8" s="1594">
        <v>0</v>
      </c>
      <c r="AA8" s="1594"/>
      <c r="AB8" s="1594">
        <v>1</v>
      </c>
      <c r="AC8" s="1594"/>
      <c r="AD8" s="1594">
        <v>0</v>
      </c>
      <c r="AE8" s="1594"/>
      <c r="AF8" s="1594">
        <v>1</v>
      </c>
      <c r="AG8" s="1594"/>
      <c r="AH8" s="1594">
        <v>1</v>
      </c>
      <c r="AI8" s="1602"/>
    </row>
    <row r="9" spans="2:50" s="3" customFormat="1" ht="30" customHeight="1" x14ac:dyDescent="0.2">
      <c r="B9" s="668" t="s">
        <v>287</v>
      </c>
      <c r="C9" s="704" t="s">
        <v>131</v>
      </c>
      <c r="D9" s="1593">
        <v>12</v>
      </c>
      <c r="E9" s="1594"/>
      <c r="F9" s="1594">
        <v>19</v>
      </c>
      <c r="G9" s="1594"/>
      <c r="H9" s="1594">
        <v>9</v>
      </c>
      <c r="I9" s="1594"/>
      <c r="J9" s="1594">
        <v>11</v>
      </c>
      <c r="K9" s="1594"/>
      <c r="L9" s="1594">
        <v>4</v>
      </c>
      <c r="M9" s="1594"/>
      <c r="N9" s="1594">
        <v>5</v>
      </c>
      <c r="O9" s="1594"/>
      <c r="P9" s="1594">
        <v>8</v>
      </c>
      <c r="Q9" s="1594"/>
      <c r="R9" s="1594">
        <v>5</v>
      </c>
      <c r="S9" s="1594"/>
      <c r="T9" s="1594">
        <v>6</v>
      </c>
      <c r="U9" s="1594"/>
      <c r="V9" s="1594">
        <v>10</v>
      </c>
      <c r="W9" s="1594"/>
      <c r="X9" s="1594">
        <v>7</v>
      </c>
      <c r="Y9" s="1594"/>
      <c r="Z9" s="1594">
        <v>6</v>
      </c>
      <c r="AA9" s="1594"/>
      <c r="AB9" s="1594">
        <v>11</v>
      </c>
      <c r="AC9" s="1594"/>
      <c r="AD9" s="1594">
        <v>6</v>
      </c>
      <c r="AE9" s="1594"/>
      <c r="AF9" s="1594">
        <v>13</v>
      </c>
      <c r="AG9" s="1594"/>
      <c r="AH9" s="1594">
        <v>29</v>
      </c>
      <c r="AI9" s="1602"/>
    </row>
    <row r="10" spans="2:50" s="3" customFormat="1" ht="30" customHeight="1" x14ac:dyDescent="0.2">
      <c r="B10" s="668" t="s">
        <v>289</v>
      </c>
      <c r="C10" s="704" t="s">
        <v>167</v>
      </c>
      <c r="D10" s="1593">
        <v>357</v>
      </c>
      <c r="E10" s="1594"/>
      <c r="F10" s="1594">
        <v>243</v>
      </c>
      <c r="G10" s="1594"/>
      <c r="H10" s="1594">
        <v>244</v>
      </c>
      <c r="I10" s="1594"/>
      <c r="J10" s="1594">
        <v>179</v>
      </c>
      <c r="K10" s="1594"/>
      <c r="L10" s="1594">
        <v>128</v>
      </c>
      <c r="M10" s="1594"/>
      <c r="N10" s="1594">
        <v>101</v>
      </c>
      <c r="O10" s="1594"/>
      <c r="P10" s="1594">
        <v>103</v>
      </c>
      <c r="Q10" s="1594"/>
      <c r="R10" s="1594">
        <v>109</v>
      </c>
      <c r="S10" s="1594"/>
      <c r="T10" s="1594">
        <v>90</v>
      </c>
      <c r="U10" s="1594"/>
      <c r="V10" s="1594">
        <v>93</v>
      </c>
      <c r="W10" s="1594"/>
      <c r="X10" s="1594">
        <v>92</v>
      </c>
      <c r="Y10" s="1594"/>
      <c r="Z10" s="1594">
        <v>93</v>
      </c>
      <c r="AA10" s="1594"/>
      <c r="AB10" s="1594">
        <v>92</v>
      </c>
      <c r="AC10" s="1594"/>
      <c r="AD10" s="1594">
        <v>89</v>
      </c>
      <c r="AE10" s="1594"/>
      <c r="AF10" s="1594">
        <v>116</v>
      </c>
      <c r="AG10" s="1594"/>
      <c r="AH10" s="1594">
        <v>137</v>
      </c>
      <c r="AI10" s="1602"/>
    </row>
    <row r="11" spans="2:50" s="3" customFormat="1" ht="30" customHeight="1" x14ac:dyDescent="0.2">
      <c r="B11" s="668" t="s">
        <v>10</v>
      </c>
      <c r="C11" s="704" t="s">
        <v>11</v>
      </c>
      <c r="D11" s="1593">
        <v>14</v>
      </c>
      <c r="E11" s="1594"/>
      <c r="F11" s="1594">
        <v>8</v>
      </c>
      <c r="G11" s="1594"/>
      <c r="H11" s="1594">
        <v>5</v>
      </c>
      <c r="I11" s="1594"/>
      <c r="J11" s="1594">
        <v>5</v>
      </c>
      <c r="K11" s="1594"/>
      <c r="L11" s="1594">
        <v>4</v>
      </c>
      <c r="M11" s="1594"/>
      <c r="N11" s="1594">
        <v>6</v>
      </c>
      <c r="O11" s="1594"/>
      <c r="P11" s="1594">
        <v>7</v>
      </c>
      <c r="Q11" s="1594"/>
      <c r="R11" s="1594">
        <v>5</v>
      </c>
      <c r="S11" s="1594"/>
      <c r="T11" s="1594">
        <v>6</v>
      </c>
      <c r="U11" s="1594"/>
      <c r="V11" s="1594">
        <v>6</v>
      </c>
      <c r="W11" s="1594"/>
      <c r="X11" s="1594">
        <v>6</v>
      </c>
      <c r="Y11" s="1594"/>
      <c r="Z11" s="1594">
        <v>6</v>
      </c>
      <c r="AA11" s="1594"/>
      <c r="AB11" s="1594">
        <v>6</v>
      </c>
      <c r="AC11" s="1594"/>
      <c r="AD11" s="1594">
        <v>4</v>
      </c>
      <c r="AE11" s="1594"/>
      <c r="AF11" s="1594">
        <v>6</v>
      </c>
      <c r="AG11" s="1594"/>
      <c r="AH11" s="1594">
        <v>10</v>
      </c>
      <c r="AI11" s="1602"/>
    </row>
    <row r="12" spans="2:50" s="3" customFormat="1" ht="30" customHeight="1" x14ac:dyDescent="0.2">
      <c r="B12" s="668" t="s">
        <v>12</v>
      </c>
      <c r="C12" s="704" t="s">
        <v>132</v>
      </c>
      <c r="D12" s="1593">
        <v>2</v>
      </c>
      <c r="E12" s="1594"/>
      <c r="F12" s="1594">
        <v>2</v>
      </c>
      <c r="G12" s="1594"/>
      <c r="H12" s="1594">
        <v>7</v>
      </c>
      <c r="I12" s="1594"/>
      <c r="J12" s="1594">
        <v>20</v>
      </c>
      <c r="K12" s="1594"/>
      <c r="L12" s="1594">
        <v>3</v>
      </c>
      <c r="M12" s="1594"/>
      <c r="N12" s="1594">
        <v>15</v>
      </c>
      <c r="O12" s="1594"/>
      <c r="P12" s="1594">
        <v>15</v>
      </c>
      <c r="Q12" s="1594"/>
      <c r="R12" s="1594">
        <v>32</v>
      </c>
      <c r="S12" s="1594"/>
      <c r="T12" s="1594">
        <v>18</v>
      </c>
      <c r="U12" s="1594"/>
      <c r="V12" s="1594">
        <v>24</v>
      </c>
      <c r="W12" s="1594"/>
      <c r="X12" s="1594">
        <v>14</v>
      </c>
      <c r="Y12" s="1594"/>
      <c r="Z12" s="1594">
        <v>14</v>
      </c>
      <c r="AA12" s="1594"/>
      <c r="AB12" s="1594">
        <v>21</v>
      </c>
      <c r="AC12" s="1594"/>
      <c r="AD12" s="1594">
        <v>16</v>
      </c>
      <c r="AE12" s="1594"/>
      <c r="AF12" s="1594">
        <v>12</v>
      </c>
      <c r="AG12" s="1594"/>
      <c r="AH12" s="1594">
        <v>12</v>
      </c>
      <c r="AI12" s="1602"/>
    </row>
    <row r="13" spans="2:50" s="3" customFormat="1" ht="30" customHeight="1" x14ac:dyDescent="0.2">
      <c r="B13" s="668" t="s">
        <v>13</v>
      </c>
      <c r="C13" s="704" t="s">
        <v>168</v>
      </c>
      <c r="D13" s="1593">
        <v>13</v>
      </c>
      <c r="E13" s="1594"/>
      <c r="F13" s="1594">
        <v>23</v>
      </c>
      <c r="G13" s="1594"/>
      <c r="H13" s="1594">
        <v>14</v>
      </c>
      <c r="I13" s="1594"/>
      <c r="J13" s="1594">
        <v>11</v>
      </c>
      <c r="K13" s="1594"/>
      <c r="L13" s="1594">
        <v>6</v>
      </c>
      <c r="M13" s="1594"/>
      <c r="N13" s="1594">
        <v>4</v>
      </c>
      <c r="O13" s="1594"/>
      <c r="P13" s="1594">
        <v>10</v>
      </c>
      <c r="Q13" s="1594"/>
      <c r="R13" s="1594">
        <v>9</v>
      </c>
      <c r="S13" s="1594"/>
      <c r="T13" s="1594">
        <v>5</v>
      </c>
      <c r="U13" s="1594"/>
      <c r="V13" s="1594">
        <v>3</v>
      </c>
      <c r="W13" s="1594"/>
      <c r="X13" s="1594">
        <v>3</v>
      </c>
      <c r="Y13" s="1594"/>
      <c r="Z13" s="1594">
        <v>2</v>
      </c>
      <c r="AA13" s="1594"/>
      <c r="AB13" s="1594">
        <v>3</v>
      </c>
      <c r="AC13" s="1594"/>
      <c r="AD13" s="1594">
        <v>4</v>
      </c>
      <c r="AE13" s="1594"/>
      <c r="AF13" s="1594">
        <v>5</v>
      </c>
      <c r="AG13" s="1594"/>
      <c r="AH13" s="1594">
        <v>10</v>
      </c>
      <c r="AI13" s="1602"/>
    </row>
    <row r="14" spans="2:50" s="3" customFormat="1" ht="30" customHeight="1" x14ac:dyDescent="0.2">
      <c r="B14" s="668" t="s">
        <v>14</v>
      </c>
      <c r="C14" s="704" t="s">
        <v>279</v>
      </c>
      <c r="D14" s="1593">
        <v>14</v>
      </c>
      <c r="E14" s="1594"/>
      <c r="F14" s="1594">
        <v>8</v>
      </c>
      <c r="G14" s="1594"/>
      <c r="H14" s="1594">
        <v>11</v>
      </c>
      <c r="I14" s="1594"/>
      <c r="J14" s="1594">
        <v>6</v>
      </c>
      <c r="K14" s="1594"/>
      <c r="L14" s="1594">
        <v>4</v>
      </c>
      <c r="M14" s="1594"/>
      <c r="N14" s="1594">
        <v>3</v>
      </c>
      <c r="O14" s="1594"/>
      <c r="P14" s="1594">
        <v>3</v>
      </c>
      <c r="Q14" s="1594"/>
      <c r="R14" s="1594">
        <v>2</v>
      </c>
      <c r="S14" s="1594"/>
      <c r="T14" s="1594">
        <v>1</v>
      </c>
      <c r="U14" s="1594"/>
      <c r="V14" s="1594">
        <v>1</v>
      </c>
      <c r="W14" s="1594"/>
      <c r="X14" s="1594">
        <v>1</v>
      </c>
      <c r="Y14" s="1594"/>
      <c r="Z14" s="1594">
        <v>1</v>
      </c>
      <c r="AA14" s="1594"/>
      <c r="AB14" s="1594">
        <v>1</v>
      </c>
      <c r="AC14" s="1594"/>
      <c r="AD14" s="1594">
        <v>1</v>
      </c>
      <c r="AE14" s="1594"/>
      <c r="AF14" s="1594">
        <v>1</v>
      </c>
      <c r="AG14" s="1594"/>
      <c r="AH14" s="1594">
        <v>1</v>
      </c>
      <c r="AI14" s="1602"/>
    </row>
    <row r="15" spans="2:50" s="3" customFormat="1" ht="30" customHeight="1" x14ac:dyDescent="0.2">
      <c r="B15" s="668" t="s">
        <v>15</v>
      </c>
      <c r="C15" s="704" t="s">
        <v>16</v>
      </c>
      <c r="D15" s="1593">
        <v>27</v>
      </c>
      <c r="E15" s="1594"/>
      <c r="F15" s="1594">
        <v>14</v>
      </c>
      <c r="G15" s="1594"/>
      <c r="H15" s="1594">
        <v>10</v>
      </c>
      <c r="I15" s="1594"/>
      <c r="J15" s="1594">
        <v>12</v>
      </c>
      <c r="K15" s="1594"/>
      <c r="L15" s="1594">
        <v>9</v>
      </c>
      <c r="M15" s="1594"/>
      <c r="N15" s="1594">
        <v>6</v>
      </c>
      <c r="O15" s="1594"/>
      <c r="P15" s="1594">
        <v>6</v>
      </c>
      <c r="Q15" s="1594"/>
      <c r="R15" s="1594">
        <v>16</v>
      </c>
      <c r="S15" s="1594"/>
      <c r="T15" s="1594">
        <v>9</v>
      </c>
      <c r="U15" s="1594"/>
      <c r="V15" s="1594">
        <v>8</v>
      </c>
      <c r="W15" s="1594"/>
      <c r="X15" s="1594">
        <v>14</v>
      </c>
      <c r="Y15" s="1594"/>
      <c r="Z15" s="1594">
        <v>13</v>
      </c>
      <c r="AA15" s="1594"/>
      <c r="AB15" s="1594">
        <v>23</v>
      </c>
      <c r="AC15" s="1594"/>
      <c r="AD15" s="1594">
        <v>21</v>
      </c>
      <c r="AE15" s="1594"/>
      <c r="AF15" s="1594">
        <v>25</v>
      </c>
      <c r="AG15" s="1594"/>
      <c r="AH15" s="1594">
        <v>34</v>
      </c>
      <c r="AI15" s="1602"/>
    </row>
    <row r="16" spans="2:50" s="4" customFormat="1" ht="30" customHeight="1" x14ac:dyDescent="0.2">
      <c r="B16" s="668" t="s">
        <v>17</v>
      </c>
      <c r="C16" s="704" t="s">
        <v>133</v>
      </c>
      <c r="D16" s="1593">
        <v>18</v>
      </c>
      <c r="E16" s="1594"/>
      <c r="F16" s="1594">
        <v>5</v>
      </c>
      <c r="G16" s="1594"/>
      <c r="H16" s="1594">
        <v>7</v>
      </c>
      <c r="I16" s="1594"/>
      <c r="J16" s="1594">
        <v>7</v>
      </c>
      <c r="K16" s="1594"/>
      <c r="L16" s="1594">
        <v>4</v>
      </c>
      <c r="M16" s="1594"/>
      <c r="N16" s="1594">
        <v>6</v>
      </c>
      <c r="O16" s="1594"/>
      <c r="P16" s="1594">
        <v>3</v>
      </c>
      <c r="Q16" s="1594"/>
      <c r="R16" s="1594">
        <v>4</v>
      </c>
      <c r="S16" s="1594"/>
      <c r="T16" s="1594">
        <v>4</v>
      </c>
      <c r="U16" s="1594"/>
      <c r="V16" s="1594">
        <v>3</v>
      </c>
      <c r="W16" s="1594"/>
      <c r="X16" s="1594">
        <v>1</v>
      </c>
      <c r="Y16" s="1594"/>
      <c r="Z16" s="1594">
        <v>5</v>
      </c>
      <c r="AA16" s="1594"/>
      <c r="AB16" s="1594">
        <v>3</v>
      </c>
      <c r="AC16" s="1594"/>
      <c r="AD16" s="1594">
        <v>6</v>
      </c>
      <c r="AE16" s="1594"/>
      <c r="AF16" s="1594">
        <v>4</v>
      </c>
      <c r="AG16" s="1594"/>
      <c r="AH16" s="1594">
        <v>5</v>
      </c>
      <c r="AI16" s="1602"/>
    </row>
    <row r="17" spans="2:35" s="3" customFormat="1" ht="30" customHeight="1" x14ac:dyDescent="0.2">
      <c r="B17" s="668" t="s">
        <v>18</v>
      </c>
      <c r="C17" s="704" t="s">
        <v>290</v>
      </c>
      <c r="D17" s="1593">
        <v>18</v>
      </c>
      <c r="E17" s="1594"/>
      <c r="F17" s="1594">
        <v>5</v>
      </c>
      <c r="G17" s="1594"/>
      <c r="H17" s="1594">
        <v>0</v>
      </c>
      <c r="I17" s="1594"/>
      <c r="J17" s="1594">
        <v>3</v>
      </c>
      <c r="K17" s="1594"/>
      <c r="L17" s="1594">
        <v>3</v>
      </c>
      <c r="M17" s="1594"/>
      <c r="N17" s="1594">
        <v>0</v>
      </c>
      <c r="O17" s="1594"/>
      <c r="P17" s="1594">
        <v>2</v>
      </c>
      <c r="Q17" s="1594"/>
      <c r="R17" s="1594">
        <v>2</v>
      </c>
      <c r="S17" s="1594"/>
      <c r="T17" s="1594">
        <v>1</v>
      </c>
      <c r="U17" s="1594"/>
      <c r="V17" s="1594">
        <v>1</v>
      </c>
      <c r="W17" s="1594"/>
      <c r="X17" s="1594">
        <v>1</v>
      </c>
      <c r="Y17" s="1594"/>
      <c r="Z17" s="1594">
        <v>1</v>
      </c>
      <c r="AA17" s="1594"/>
      <c r="AB17" s="1594">
        <v>3</v>
      </c>
      <c r="AC17" s="1594"/>
      <c r="AD17" s="1594">
        <v>3</v>
      </c>
      <c r="AE17" s="1594"/>
      <c r="AF17" s="1594">
        <v>1</v>
      </c>
      <c r="AG17" s="1594"/>
      <c r="AH17" s="1594">
        <v>8</v>
      </c>
      <c r="AI17" s="1602"/>
    </row>
    <row r="18" spans="2:35" s="3" customFormat="1" ht="30" customHeight="1" x14ac:dyDescent="0.2">
      <c r="B18" s="668" t="s">
        <v>19</v>
      </c>
      <c r="C18" s="704" t="s">
        <v>171</v>
      </c>
      <c r="D18" s="1593">
        <v>2</v>
      </c>
      <c r="E18" s="1594"/>
      <c r="F18" s="1594">
        <v>1</v>
      </c>
      <c r="G18" s="1594"/>
      <c r="H18" s="1594">
        <v>3</v>
      </c>
      <c r="I18" s="1594"/>
      <c r="J18" s="1594">
        <v>2</v>
      </c>
      <c r="K18" s="1594"/>
      <c r="L18" s="1594">
        <v>1</v>
      </c>
      <c r="M18" s="1594"/>
      <c r="N18" s="1594">
        <v>1</v>
      </c>
      <c r="O18" s="1594"/>
      <c r="P18" s="1594">
        <v>1</v>
      </c>
      <c r="Q18" s="1594"/>
      <c r="R18" s="1594">
        <v>9</v>
      </c>
      <c r="S18" s="1594"/>
      <c r="T18" s="1594">
        <v>8</v>
      </c>
      <c r="U18" s="1594"/>
      <c r="V18" s="1594">
        <v>8</v>
      </c>
      <c r="W18" s="1594"/>
      <c r="X18" s="1594">
        <v>6</v>
      </c>
      <c r="Y18" s="1594"/>
      <c r="Z18" s="1594">
        <v>22</v>
      </c>
      <c r="AA18" s="1594"/>
      <c r="AB18" s="1594">
        <v>19</v>
      </c>
      <c r="AC18" s="1594"/>
      <c r="AD18" s="1594">
        <v>21</v>
      </c>
      <c r="AE18" s="1594"/>
      <c r="AF18" s="1594">
        <v>15</v>
      </c>
      <c r="AG18" s="1594"/>
      <c r="AH18" s="1594">
        <v>17</v>
      </c>
      <c r="AI18" s="1602"/>
    </row>
    <row r="19" spans="2:35" s="3" customFormat="1" ht="30" customHeight="1" x14ac:dyDescent="0.2">
      <c r="B19" s="668" t="s">
        <v>20</v>
      </c>
      <c r="C19" s="704" t="s">
        <v>274</v>
      </c>
      <c r="D19" s="1593">
        <v>21</v>
      </c>
      <c r="E19" s="1594"/>
      <c r="F19" s="1594">
        <v>18</v>
      </c>
      <c r="G19" s="1594"/>
      <c r="H19" s="1594">
        <v>19</v>
      </c>
      <c r="I19" s="1594"/>
      <c r="J19" s="1594">
        <v>12</v>
      </c>
      <c r="K19" s="1594"/>
      <c r="L19" s="1594">
        <v>13</v>
      </c>
      <c r="M19" s="1594"/>
      <c r="N19" s="1594">
        <v>18</v>
      </c>
      <c r="O19" s="1594"/>
      <c r="P19" s="1594">
        <v>14</v>
      </c>
      <c r="Q19" s="1594"/>
      <c r="R19" s="1594">
        <v>14</v>
      </c>
      <c r="S19" s="1594"/>
      <c r="T19" s="1594">
        <v>16</v>
      </c>
      <c r="U19" s="1594"/>
      <c r="V19" s="1594">
        <v>14</v>
      </c>
      <c r="W19" s="1594"/>
      <c r="X19" s="1594">
        <v>21</v>
      </c>
      <c r="Y19" s="1594"/>
      <c r="Z19" s="1594">
        <v>17</v>
      </c>
      <c r="AA19" s="1594"/>
      <c r="AB19" s="1594">
        <v>17</v>
      </c>
      <c r="AC19" s="1594"/>
      <c r="AD19" s="1594">
        <v>21</v>
      </c>
      <c r="AE19" s="1594"/>
      <c r="AF19" s="1594">
        <v>18</v>
      </c>
      <c r="AG19" s="1594"/>
      <c r="AH19" s="1594">
        <v>18</v>
      </c>
      <c r="AI19" s="1602"/>
    </row>
    <row r="20" spans="2:35" s="3" customFormat="1" ht="30" customHeight="1" x14ac:dyDescent="0.2">
      <c r="B20" s="668" t="s">
        <v>21</v>
      </c>
      <c r="C20" s="704" t="s">
        <v>73</v>
      </c>
      <c r="D20" s="1593">
        <v>10</v>
      </c>
      <c r="E20" s="1594"/>
      <c r="F20" s="1594">
        <v>10</v>
      </c>
      <c r="G20" s="1594"/>
      <c r="H20" s="1594">
        <v>8</v>
      </c>
      <c r="I20" s="1594"/>
      <c r="J20" s="1594">
        <v>10</v>
      </c>
      <c r="K20" s="1594"/>
      <c r="L20" s="1594">
        <v>6</v>
      </c>
      <c r="M20" s="1594"/>
      <c r="N20" s="1594">
        <v>6</v>
      </c>
      <c r="O20" s="1594"/>
      <c r="P20" s="1594">
        <v>6</v>
      </c>
      <c r="Q20" s="1594"/>
      <c r="R20" s="1594">
        <v>3</v>
      </c>
      <c r="S20" s="1594"/>
      <c r="T20" s="1594">
        <v>3</v>
      </c>
      <c r="U20" s="1594"/>
      <c r="V20" s="1594">
        <v>7</v>
      </c>
      <c r="W20" s="1594"/>
      <c r="X20" s="1594">
        <v>4</v>
      </c>
      <c r="Y20" s="1594"/>
      <c r="Z20" s="1594">
        <v>6</v>
      </c>
      <c r="AA20" s="1594"/>
      <c r="AB20" s="1594">
        <v>5</v>
      </c>
      <c r="AC20" s="1594"/>
      <c r="AD20" s="1594">
        <v>3</v>
      </c>
      <c r="AE20" s="1594"/>
      <c r="AF20" s="1594">
        <v>4</v>
      </c>
      <c r="AG20" s="1594"/>
      <c r="AH20" s="1594">
        <v>4</v>
      </c>
      <c r="AI20" s="1602"/>
    </row>
    <row r="21" spans="2:35" s="3" customFormat="1" ht="30" customHeight="1" x14ac:dyDescent="0.2">
      <c r="B21" s="668" t="s">
        <v>22</v>
      </c>
      <c r="C21" s="704" t="s">
        <v>126</v>
      </c>
      <c r="D21" s="1593">
        <v>37</v>
      </c>
      <c r="E21" s="1594"/>
      <c r="F21" s="1594">
        <v>39</v>
      </c>
      <c r="G21" s="1594"/>
      <c r="H21" s="1594">
        <v>40</v>
      </c>
      <c r="I21" s="1594"/>
      <c r="J21" s="1594">
        <v>36</v>
      </c>
      <c r="K21" s="1594"/>
      <c r="L21" s="1594">
        <v>31</v>
      </c>
      <c r="M21" s="1594"/>
      <c r="N21" s="1594">
        <v>23</v>
      </c>
      <c r="O21" s="1594"/>
      <c r="P21" s="1594">
        <v>31</v>
      </c>
      <c r="Q21" s="1594"/>
      <c r="R21" s="1594">
        <v>29</v>
      </c>
      <c r="S21" s="1594"/>
      <c r="T21" s="1594">
        <v>30</v>
      </c>
      <c r="U21" s="1594"/>
      <c r="V21" s="1594">
        <v>33</v>
      </c>
      <c r="W21" s="1594"/>
      <c r="X21" s="1594">
        <v>31</v>
      </c>
      <c r="Y21" s="1594"/>
      <c r="Z21" s="1594">
        <v>39</v>
      </c>
      <c r="AA21" s="1594"/>
      <c r="AB21" s="1594">
        <v>44</v>
      </c>
      <c r="AC21" s="1594"/>
      <c r="AD21" s="1594">
        <v>39</v>
      </c>
      <c r="AE21" s="1594"/>
      <c r="AF21" s="1594">
        <v>43</v>
      </c>
      <c r="AG21" s="1594"/>
      <c r="AH21" s="1594">
        <v>40</v>
      </c>
      <c r="AI21" s="1602"/>
    </row>
    <row r="22" spans="2:35" s="3" customFormat="1" ht="15" x14ac:dyDescent="0.2">
      <c r="B22" s="727"/>
      <c r="C22" s="728"/>
      <c r="D22" s="1593"/>
      <c r="E22" s="1594"/>
      <c r="F22" s="1594"/>
      <c r="G22" s="1594"/>
      <c r="H22" s="1594"/>
      <c r="I22" s="1594"/>
      <c r="J22" s="1594"/>
      <c r="K22" s="1594"/>
      <c r="L22" s="1594"/>
      <c r="M22" s="1594"/>
      <c r="N22" s="1594"/>
      <c r="O22" s="1594"/>
      <c r="P22" s="1594"/>
      <c r="Q22" s="1594"/>
      <c r="R22" s="1594"/>
      <c r="S22" s="1594"/>
      <c r="T22" s="1594"/>
      <c r="U22" s="1594"/>
      <c r="V22" s="1594"/>
      <c r="W22" s="1594"/>
      <c r="X22" s="1594"/>
      <c r="Y22" s="1594"/>
      <c r="Z22" s="1594"/>
      <c r="AA22" s="1594"/>
      <c r="AB22" s="1594"/>
      <c r="AC22" s="1594"/>
      <c r="AD22" s="1594"/>
      <c r="AE22" s="1594"/>
      <c r="AF22" s="1594"/>
      <c r="AG22" s="1594"/>
      <c r="AH22" s="1594"/>
      <c r="AI22" s="1602"/>
    </row>
    <row r="23" spans="2:35" s="4" customFormat="1" ht="35.25" customHeight="1" x14ac:dyDescent="0.2">
      <c r="B23" s="1492" t="s">
        <v>260</v>
      </c>
      <c r="C23" s="1492"/>
      <c r="D23" s="1598">
        <f>SUM(D7:D22)</f>
        <v>558</v>
      </c>
      <c r="E23" s="1598"/>
      <c r="F23" s="1598">
        <f>SUM(F7:F22)</f>
        <v>400</v>
      </c>
      <c r="G23" s="1598"/>
      <c r="H23" s="1598">
        <f>SUM(H7:H22)</f>
        <v>381</v>
      </c>
      <c r="I23" s="1598"/>
      <c r="J23" s="1598">
        <f>SUM(J7:J22)</f>
        <v>317</v>
      </c>
      <c r="K23" s="1598"/>
      <c r="L23" s="1598">
        <f>SUM(L7:L22)</f>
        <v>218</v>
      </c>
      <c r="M23" s="1598"/>
      <c r="N23" s="1598">
        <f>SUM(N7:N22)</f>
        <v>195</v>
      </c>
      <c r="O23" s="1598"/>
      <c r="P23" s="1598">
        <f>SUM(P7:P22)</f>
        <v>211</v>
      </c>
      <c r="Q23" s="1598"/>
      <c r="R23" s="1598">
        <f>SUM(R7:R22)</f>
        <v>240</v>
      </c>
      <c r="S23" s="1598"/>
      <c r="T23" s="1598">
        <f>SUM(T7:T22)</f>
        <v>199</v>
      </c>
      <c r="U23" s="1598"/>
      <c r="V23" s="1598">
        <f>SUM(V7:V22)</f>
        <v>213</v>
      </c>
      <c r="W23" s="1598"/>
      <c r="X23" s="1598">
        <f>SUM(X7:X22)</f>
        <v>203</v>
      </c>
      <c r="Y23" s="1598"/>
      <c r="Z23" s="1598">
        <f>SUM(Z7:Z22)</f>
        <v>226</v>
      </c>
      <c r="AA23" s="1598"/>
      <c r="AB23" s="1598">
        <f>SUM(AB7:AB22)</f>
        <v>250</v>
      </c>
      <c r="AC23" s="1598"/>
      <c r="AD23" s="1598">
        <f>SUM(AD7:AD22)</f>
        <v>235</v>
      </c>
      <c r="AE23" s="1598"/>
      <c r="AF23" s="1598">
        <f>SUM(AF7:AF22)</f>
        <v>265</v>
      </c>
      <c r="AG23" s="1598"/>
      <c r="AH23" s="1598">
        <f>SUM(AH7:AH22)</f>
        <v>329</v>
      </c>
      <c r="AI23" s="1598"/>
    </row>
    <row r="25" spans="2:35" s="7" customFormat="1" ht="34.5" customHeight="1" thickBot="1" x14ac:dyDescent="0.25">
      <c r="B25" s="1595" t="s">
        <v>302</v>
      </c>
      <c r="C25" s="1596"/>
      <c r="D25" s="1591" t="s">
        <v>4</v>
      </c>
      <c r="E25" s="1591"/>
      <c r="F25" s="1591"/>
      <c r="G25" s="1591"/>
      <c r="H25" s="1591"/>
      <c r="I25" s="1591"/>
      <c r="J25" s="1591"/>
      <c r="K25" s="1591"/>
      <c r="L25" s="1591"/>
      <c r="M25" s="1591"/>
      <c r="N25" s="1591"/>
      <c r="O25" s="1591"/>
      <c r="P25" s="1591"/>
      <c r="Q25" s="1591"/>
      <c r="R25" s="1591"/>
      <c r="S25" s="1591"/>
      <c r="T25" s="1591"/>
      <c r="U25" s="1591"/>
      <c r="V25" s="191"/>
      <c r="W25" s="191"/>
      <c r="X25" s="191"/>
      <c r="Y25" s="191"/>
      <c r="Z25" s="191"/>
      <c r="AA25" s="191"/>
      <c r="AB25" s="191"/>
      <c r="AC25" s="191"/>
      <c r="AD25" s="191"/>
      <c r="AE25" s="191"/>
      <c r="AF25" s="191"/>
      <c r="AG25" s="191"/>
    </row>
    <row r="26" spans="2:35" s="3" customFormat="1" ht="34.5" customHeight="1" thickBot="1" x14ac:dyDescent="0.25">
      <c r="B26" s="1595"/>
      <c r="C26" s="1596"/>
      <c r="D26" s="1597">
        <v>2011</v>
      </c>
      <c r="E26" s="1587"/>
      <c r="F26" s="1532">
        <v>2012</v>
      </c>
      <c r="G26" s="1526"/>
      <c r="H26" s="1532">
        <v>2013</v>
      </c>
      <c r="I26" s="1526"/>
      <c r="J26" s="1532">
        <v>2014</v>
      </c>
      <c r="K26" s="1526"/>
      <c r="L26" s="1532">
        <v>2015</v>
      </c>
      <c r="M26" s="1526"/>
      <c r="N26" s="1532">
        <v>2016</v>
      </c>
      <c r="O26" s="1526"/>
      <c r="P26" s="1532">
        <v>2017</v>
      </c>
      <c r="Q26" s="1526"/>
      <c r="R26" s="1532">
        <v>2018</v>
      </c>
      <c r="S26" s="1526"/>
      <c r="T26" s="1532">
        <v>2019</v>
      </c>
      <c r="U26" s="1526"/>
      <c r="V26" s="1588"/>
      <c r="W26" s="1588"/>
      <c r="X26" s="1588"/>
      <c r="Y26" s="1588"/>
      <c r="Z26" s="1588"/>
      <c r="AA26" s="1588"/>
      <c r="AB26" s="1588"/>
      <c r="AC26" s="1588"/>
      <c r="AD26" s="1588"/>
      <c r="AE26" s="1588"/>
      <c r="AF26" s="1588"/>
      <c r="AG26" s="1588"/>
    </row>
    <row r="27" spans="2:35" s="3" customFormat="1" ht="30" customHeight="1" x14ac:dyDescent="0.2">
      <c r="B27" s="668" t="s">
        <v>282</v>
      </c>
      <c r="C27" s="704" t="s">
        <v>245</v>
      </c>
      <c r="D27" s="1603">
        <v>3</v>
      </c>
      <c r="E27" s="1604"/>
      <c r="F27" s="715">
        <v>1</v>
      </c>
      <c r="G27" s="714"/>
      <c r="H27" s="715">
        <v>0</v>
      </c>
      <c r="I27" s="714"/>
      <c r="J27" s="715">
        <v>0</v>
      </c>
      <c r="K27" s="714"/>
      <c r="L27" s="729">
        <v>0</v>
      </c>
      <c r="M27" s="716"/>
      <c r="N27" s="715">
        <v>0</v>
      </c>
      <c r="O27" s="714"/>
      <c r="P27" s="729">
        <v>0</v>
      </c>
      <c r="Q27" s="716"/>
      <c r="R27" s="715">
        <v>0</v>
      </c>
      <c r="S27" s="714"/>
      <c r="T27" s="715">
        <v>0</v>
      </c>
      <c r="U27" s="718"/>
      <c r="V27" s="398"/>
      <c r="X27" s="398"/>
      <c r="Z27" s="398"/>
      <c r="AB27" s="398"/>
      <c r="AD27" s="129"/>
      <c r="AF27" s="129"/>
    </row>
    <row r="28" spans="2:35" s="3" customFormat="1" ht="30" customHeight="1" x14ac:dyDescent="0.2">
      <c r="B28" s="726" t="s">
        <v>284</v>
      </c>
      <c r="C28" s="667" t="s">
        <v>285</v>
      </c>
      <c r="D28" s="1593">
        <v>3</v>
      </c>
      <c r="E28" s="1594"/>
      <c r="F28" s="473">
        <v>2</v>
      </c>
      <c r="G28" s="472"/>
      <c r="H28" s="473">
        <v>2</v>
      </c>
      <c r="I28" s="472"/>
      <c r="J28" s="473">
        <v>0</v>
      </c>
      <c r="K28" s="472"/>
      <c r="L28" s="473">
        <v>0</v>
      </c>
      <c r="M28" s="472"/>
      <c r="N28" s="473">
        <v>0</v>
      </c>
      <c r="O28" s="472"/>
      <c r="P28" s="473">
        <v>0</v>
      </c>
      <c r="Q28" s="472"/>
      <c r="R28" s="473">
        <v>0</v>
      </c>
      <c r="S28" s="472"/>
      <c r="T28" s="473">
        <v>0</v>
      </c>
      <c r="U28" s="720"/>
      <c r="V28" s="398"/>
      <c r="X28" s="398"/>
      <c r="Z28" s="398"/>
      <c r="AB28" s="398"/>
      <c r="AD28" s="398"/>
      <c r="AF28" s="398"/>
      <c r="AH28" s="398"/>
    </row>
    <row r="29" spans="2:35" s="3" customFormat="1" ht="30" customHeight="1" x14ac:dyDescent="0.2">
      <c r="B29" s="668" t="s">
        <v>287</v>
      </c>
      <c r="C29" s="725" t="s">
        <v>131</v>
      </c>
      <c r="D29" s="1593">
        <v>35</v>
      </c>
      <c r="E29" s="1594"/>
      <c r="F29" s="477">
        <v>9</v>
      </c>
      <c r="G29" s="472"/>
      <c r="H29" s="473">
        <v>8</v>
      </c>
      <c r="I29" s="472"/>
      <c r="J29" s="473">
        <v>6</v>
      </c>
      <c r="K29" s="472"/>
      <c r="L29" s="473">
        <v>2</v>
      </c>
      <c r="M29" s="477"/>
      <c r="N29" s="473">
        <v>4</v>
      </c>
      <c r="O29" s="472"/>
      <c r="P29" s="473">
        <v>1</v>
      </c>
      <c r="Q29" s="477"/>
      <c r="R29" s="473">
        <v>3</v>
      </c>
      <c r="S29" s="472"/>
      <c r="T29" s="473">
        <v>1</v>
      </c>
      <c r="U29" s="720"/>
      <c r="V29" s="398"/>
      <c r="X29" s="398"/>
      <c r="Z29" s="398"/>
      <c r="AB29" s="398"/>
      <c r="AD29" s="398"/>
      <c r="AF29" s="398"/>
    </row>
    <row r="30" spans="2:35" s="3" customFormat="1" ht="30" customHeight="1" x14ac:dyDescent="0.2">
      <c r="B30" s="668" t="s">
        <v>289</v>
      </c>
      <c r="C30" s="725" t="s">
        <v>167</v>
      </c>
      <c r="D30" s="1593">
        <v>122</v>
      </c>
      <c r="E30" s="1594"/>
      <c r="F30" s="477">
        <v>102</v>
      </c>
      <c r="G30" s="472"/>
      <c r="H30" s="473">
        <v>109</v>
      </c>
      <c r="I30" s="472"/>
      <c r="J30" s="473">
        <v>80</v>
      </c>
      <c r="K30" s="472"/>
      <c r="L30" s="439">
        <v>89</v>
      </c>
      <c r="M30" s="477"/>
      <c r="N30" s="473">
        <v>92</v>
      </c>
      <c r="O30" s="472"/>
      <c r="P30" s="439">
        <v>82</v>
      </c>
      <c r="Q30" s="477"/>
      <c r="R30" s="473">
        <v>106</v>
      </c>
      <c r="S30" s="472"/>
      <c r="T30" s="473">
        <v>93</v>
      </c>
      <c r="U30" s="720"/>
      <c r="V30" s="430"/>
      <c r="X30" s="430"/>
      <c r="Z30" s="430"/>
      <c r="AB30" s="430"/>
      <c r="AD30" s="116"/>
      <c r="AF30" s="116"/>
    </row>
    <row r="31" spans="2:35" s="3" customFormat="1" ht="30" customHeight="1" x14ac:dyDescent="0.2">
      <c r="B31" s="668" t="s">
        <v>10</v>
      </c>
      <c r="C31" s="725" t="s">
        <v>11</v>
      </c>
      <c r="D31" s="1593">
        <v>7</v>
      </c>
      <c r="E31" s="1594"/>
      <c r="F31" s="477">
        <v>8</v>
      </c>
      <c r="G31" s="472"/>
      <c r="H31" s="473">
        <v>7</v>
      </c>
      <c r="I31" s="472"/>
      <c r="J31" s="473">
        <v>8</v>
      </c>
      <c r="K31" s="472"/>
      <c r="L31" s="439">
        <v>6</v>
      </c>
      <c r="M31" s="477"/>
      <c r="N31" s="473">
        <v>7</v>
      </c>
      <c r="O31" s="472"/>
      <c r="P31" s="439">
        <v>7</v>
      </c>
      <c r="Q31" s="477"/>
      <c r="R31" s="473">
        <v>8</v>
      </c>
      <c r="S31" s="472"/>
      <c r="T31" s="473">
        <v>4</v>
      </c>
      <c r="U31" s="720"/>
      <c r="V31" s="430"/>
      <c r="X31" s="430"/>
      <c r="Z31" s="430"/>
      <c r="AB31" s="430"/>
      <c r="AD31" s="116"/>
      <c r="AF31" s="116"/>
    </row>
    <row r="32" spans="2:35" s="3" customFormat="1" ht="30" customHeight="1" x14ac:dyDescent="0.2">
      <c r="B32" s="668" t="s">
        <v>12</v>
      </c>
      <c r="C32" s="725" t="s">
        <v>132</v>
      </c>
      <c r="D32" s="1593">
        <v>13</v>
      </c>
      <c r="E32" s="1594"/>
      <c r="F32" s="477">
        <v>8</v>
      </c>
      <c r="G32" s="472"/>
      <c r="H32" s="472">
        <v>13</v>
      </c>
      <c r="I32" s="472"/>
      <c r="J32" s="472">
        <v>7</v>
      </c>
      <c r="K32" s="472"/>
      <c r="L32" s="439">
        <v>12</v>
      </c>
      <c r="M32" s="477"/>
      <c r="N32" s="472">
        <v>9</v>
      </c>
      <c r="O32" s="472"/>
      <c r="P32" s="439">
        <v>6</v>
      </c>
      <c r="Q32" s="477"/>
      <c r="R32" s="472">
        <v>1</v>
      </c>
      <c r="S32" s="472"/>
      <c r="T32" s="473">
        <v>3</v>
      </c>
      <c r="U32" s="720"/>
      <c r="V32" s="431"/>
      <c r="X32" s="431"/>
      <c r="Z32" s="431"/>
      <c r="AB32" s="431"/>
      <c r="AD32" s="116"/>
      <c r="AF32" s="116"/>
    </row>
    <row r="33" spans="2:32" s="3" customFormat="1" ht="30" customHeight="1" x14ac:dyDescent="0.2">
      <c r="B33" s="668" t="s">
        <v>13</v>
      </c>
      <c r="C33" s="725" t="s">
        <v>168</v>
      </c>
      <c r="D33" s="1593">
        <v>11</v>
      </c>
      <c r="E33" s="1594"/>
      <c r="F33" s="477">
        <v>15</v>
      </c>
      <c r="G33" s="472"/>
      <c r="H33" s="472">
        <v>5</v>
      </c>
      <c r="I33" s="472"/>
      <c r="J33" s="472">
        <v>5</v>
      </c>
      <c r="K33" s="472"/>
      <c r="L33" s="439">
        <v>6</v>
      </c>
      <c r="M33" s="477"/>
      <c r="N33" s="472">
        <v>6</v>
      </c>
      <c r="O33" s="472"/>
      <c r="P33" s="439">
        <v>6</v>
      </c>
      <c r="Q33" s="477"/>
      <c r="R33" s="472">
        <v>8</v>
      </c>
      <c r="S33" s="472"/>
      <c r="T33" s="473">
        <v>9</v>
      </c>
      <c r="U33" s="720"/>
      <c r="V33" s="431"/>
      <c r="X33" s="431"/>
      <c r="Z33" s="431"/>
      <c r="AB33" s="431"/>
      <c r="AD33" s="116"/>
      <c r="AF33" s="116"/>
    </row>
    <row r="34" spans="2:32" s="3" customFormat="1" ht="30" customHeight="1" x14ac:dyDescent="0.2">
      <c r="B34" s="668" t="s">
        <v>14</v>
      </c>
      <c r="C34" s="725" t="s">
        <v>279</v>
      </c>
      <c r="D34" s="1593">
        <v>0</v>
      </c>
      <c r="E34" s="1594"/>
      <c r="F34" s="477">
        <v>1</v>
      </c>
      <c r="G34" s="472"/>
      <c r="H34" s="472">
        <v>0</v>
      </c>
      <c r="I34" s="472"/>
      <c r="J34" s="472">
        <v>0</v>
      </c>
      <c r="K34" s="472"/>
      <c r="L34" s="439">
        <v>1</v>
      </c>
      <c r="M34" s="477"/>
      <c r="N34" s="472">
        <v>1</v>
      </c>
      <c r="O34" s="472"/>
      <c r="P34" s="439">
        <v>1</v>
      </c>
      <c r="Q34" s="477"/>
      <c r="R34" s="472">
        <v>1</v>
      </c>
      <c r="S34" s="472"/>
      <c r="T34" s="473">
        <v>1</v>
      </c>
      <c r="U34" s="720"/>
      <c r="V34" s="431"/>
      <c r="X34" s="431"/>
      <c r="Z34" s="431"/>
      <c r="AB34" s="431"/>
      <c r="AD34" s="116"/>
      <c r="AF34" s="116"/>
    </row>
    <row r="35" spans="2:32" s="3" customFormat="1" ht="30" customHeight="1" x14ac:dyDescent="0.2">
      <c r="B35" s="668" t="s">
        <v>15</v>
      </c>
      <c r="C35" s="725" t="s">
        <v>16</v>
      </c>
      <c r="D35" s="1593">
        <v>28</v>
      </c>
      <c r="E35" s="1594"/>
      <c r="F35" s="477">
        <v>19</v>
      </c>
      <c r="G35" s="472"/>
      <c r="H35" s="472">
        <v>27</v>
      </c>
      <c r="I35" s="472"/>
      <c r="J35" s="472">
        <v>18</v>
      </c>
      <c r="K35" s="472"/>
      <c r="L35" s="439">
        <v>7</v>
      </c>
      <c r="M35" s="477"/>
      <c r="N35" s="472">
        <v>6</v>
      </c>
      <c r="O35" s="472"/>
      <c r="P35" s="439">
        <v>7</v>
      </c>
      <c r="Q35" s="477"/>
      <c r="R35" s="472">
        <v>7</v>
      </c>
      <c r="S35" s="472"/>
      <c r="T35" s="473">
        <v>10</v>
      </c>
      <c r="U35" s="720"/>
      <c r="V35" s="431"/>
      <c r="X35" s="431"/>
      <c r="Z35" s="431"/>
      <c r="AB35" s="431"/>
      <c r="AD35" s="116"/>
      <c r="AF35" s="116"/>
    </row>
    <row r="36" spans="2:32" s="4" customFormat="1" ht="30" customHeight="1" x14ac:dyDescent="0.2">
      <c r="B36" s="668" t="s">
        <v>17</v>
      </c>
      <c r="C36" s="725" t="s">
        <v>133</v>
      </c>
      <c r="D36" s="1593">
        <v>7</v>
      </c>
      <c r="E36" s="1594"/>
      <c r="F36" s="477">
        <v>9</v>
      </c>
      <c r="G36" s="472"/>
      <c r="H36" s="473">
        <v>3</v>
      </c>
      <c r="I36" s="472"/>
      <c r="J36" s="473">
        <v>1</v>
      </c>
      <c r="K36" s="472"/>
      <c r="L36" s="439">
        <v>2</v>
      </c>
      <c r="M36" s="477"/>
      <c r="N36" s="473">
        <v>0</v>
      </c>
      <c r="O36" s="472"/>
      <c r="P36" s="439">
        <v>2</v>
      </c>
      <c r="Q36" s="477"/>
      <c r="R36" s="473">
        <v>1</v>
      </c>
      <c r="S36" s="475"/>
      <c r="T36" s="473">
        <v>2</v>
      </c>
      <c r="U36" s="719"/>
      <c r="V36" s="398"/>
      <c r="X36" s="398"/>
      <c r="Z36" s="398"/>
      <c r="AB36" s="398"/>
      <c r="AD36" s="129"/>
      <c r="AF36" s="129"/>
    </row>
    <row r="37" spans="2:32" s="3" customFormat="1" ht="30" customHeight="1" x14ac:dyDescent="0.2">
      <c r="B37" s="668" t="s">
        <v>18</v>
      </c>
      <c r="C37" s="725" t="s">
        <v>290</v>
      </c>
      <c r="D37" s="1593">
        <v>8</v>
      </c>
      <c r="E37" s="1594"/>
      <c r="F37" s="477">
        <v>6</v>
      </c>
      <c r="G37" s="472"/>
      <c r="H37" s="473">
        <v>6</v>
      </c>
      <c r="I37" s="472"/>
      <c r="J37" s="473">
        <v>6</v>
      </c>
      <c r="K37" s="472"/>
      <c r="L37" s="473">
        <v>4</v>
      </c>
      <c r="M37" s="477"/>
      <c r="N37" s="473">
        <v>6</v>
      </c>
      <c r="O37" s="472"/>
      <c r="P37" s="473">
        <v>4</v>
      </c>
      <c r="Q37" s="477"/>
      <c r="R37" s="473">
        <v>4</v>
      </c>
      <c r="S37" s="472"/>
      <c r="T37" s="473">
        <v>4</v>
      </c>
      <c r="U37" s="720"/>
      <c r="V37" s="430"/>
      <c r="X37" s="430"/>
      <c r="Z37" s="430"/>
      <c r="AB37" s="430"/>
      <c r="AD37" s="430"/>
      <c r="AF37" s="430"/>
    </row>
    <row r="38" spans="2:32" s="3" customFormat="1" ht="30" customHeight="1" x14ac:dyDescent="0.2">
      <c r="B38" s="668" t="s">
        <v>19</v>
      </c>
      <c r="C38" s="725" t="s">
        <v>171</v>
      </c>
      <c r="D38" s="1593">
        <v>29</v>
      </c>
      <c r="E38" s="1594"/>
      <c r="F38" s="477">
        <v>35</v>
      </c>
      <c r="G38" s="472"/>
      <c r="H38" s="473">
        <v>32</v>
      </c>
      <c r="I38" s="472"/>
      <c r="J38" s="473">
        <v>36</v>
      </c>
      <c r="K38" s="472"/>
      <c r="L38" s="473">
        <v>8</v>
      </c>
      <c r="M38" s="477"/>
      <c r="N38" s="473">
        <v>3</v>
      </c>
      <c r="O38" s="472"/>
      <c r="P38" s="473">
        <v>0</v>
      </c>
      <c r="Q38" s="477"/>
      <c r="R38" s="473">
        <v>2</v>
      </c>
      <c r="S38" s="472"/>
      <c r="T38" s="473">
        <v>10</v>
      </c>
      <c r="U38" s="720"/>
      <c r="V38" s="430"/>
      <c r="X38" s="430"/>
      <c r="Z38" s="430"/>
      <c r="AB38" s="430"/>
      <c r="AD38" s="430"/>
      <c r="AF38" s="430"/>
    </row>
    <row r="39" spans="2:32" s="3" customFormat="1" ht="30" customHeight="1" x14ac:dyDescent="0.2">
      <c r="B39" s="668" t="s">
        <v>20</v>
      </c>
      <c r="C39" s="725" t="s">
        <v>274</v>
      </c>
      <c r="D39" s="1593">
        <v>20</v>
      </c>
      <c r="E39" s="1594"/>
      <c r="F39" s="473">
        <v>23</v>
      </c>
      <c r="G39" s="472"/>
      <c r="H39" s="472">
        <v>17</v>
      </c>
      <c r="I39" s="472"/>
      <c r="J39" s="473">
        <v>18</v>
      </c>
      <c r="K39" s="472"/>
      <c r="L39" s="439">
        <v>14</v>
      </c>
      <c r="M39" s="477"/>
      <c r="N39" s="473">
        <v>22</v>
      </c>
      <c r="O39" s="472"/>
      <c r="P39" s="439">
        <v>14</v>
      </c>
      <c r="Q39" s="477"/>
      <c r="R39" s="473">
        <v>18</v>
      </c>
      <c r="S39" s="472"/>
      <c r="T39" s="473">
        <v>16</v>
      </c>
      <c r="U39" s="720"/>
      <c r="V39" s="431"/>
      <c r="X39" s="431"/>
      <c r="Z39" s="431"/>
      <c r="AB39" s="431"/>
      <c r="AD39" s="116"/>
      <c r="AF39" s="116"/>
    </row>
    <row r="40" spans="2:32" s="3" customFormat="1" ht="30" customHeight="1" x14ac:dyDescent="0.2">
      <c r="B40" s="668" t="s">
        <v>21</v>
      </c>
      <c r="C40" s="725" t="s">
        <v>73</v>
      </c>
      <c r="D40" s="1593">
        <v>7</v>
      </c>
      <c r="E40" s="1594"/>
      <c r="F40" s="473">
        <v>5</v>
      </c>
      <c r="G40" s="472"/>
      <c r="H40" s="472">
        <v>6</v>
      </c>
      <c r="I40" s="472"/>
      <c r="J40" s="473">
        <v>6</v>
      </c>
      <c r="K40" s="472"/>
      <c r="L40" s="473">
        <v>5</v>
      </c>
      <c r="M40" s="477"/>
      <c r="N40" s="473">
        <v>9</v>
      </c>
      <c r="O40" s="472"/>
      <c r="P40" s="473">
        <v>9</v>
      </c>
      <c r="Q40" s="477"/>
      <c r="R40" s="473">
        <v>6</v>
      </c>
      <c r="S40" s="472"/>
      <c r="T40" s="473">
        <v>6</v>
      </c>
      <c r="U40" s="720"/>
      <c r="V40" s="430"/>
      <c r="X40" s="430"/>
      <c r="Z40" s="430"/>
      <c r="AB40" s="430"/>
      <c r="AD40" s="430"/>
      <c r="AF40" s="430"/>
    </row>
    <row r="41" spans="2:32" s="3" customFormat="1" ht="30" customHeight="1" x14ac:dyDescent="0.2">
      <c r="B41" s="668" t="s">
        <v>22</v>
      </c>
      <c r="C41" s="725" t="s">
        <v>126</v>
      </c>
      <c r="D41" s="1593">
        <v>46</v>
      </c>
      <c r="E41" s="1594"/>
      <c r="F41" s="473">
        <v>43</v>
      </c>
      <c r="G41" s="472"/>
      <c r="H41" s="472">
        <v>48</v>
      </c>
      <c r="I41" s="472"/>
      <c r="J41" s="473">
        <v>53</v>
      </c>
      <c r="K41" s="472"/>
      <c r="L41" s="473">
        <v>30</v>
      </c>
      <c r="M41" s="477"/>
      <c r="N41" s="473">
        <v>30</v>
      </c>
      <c r="O41" s="472"/>
      <c r="P41" s="473">
        <v>30</v>
      </c>
      <c r="Q41" s="477"/>
      <c r="R41" s="473">
        <v>31</v>
      </c>
      <c r="S41" s="472"/>
      <c r="T41" s="473">
        <v>24</v>
      </c>
      <c r="U41" s="720"/>
      <c r="V41" s="430"/>
      <c r="X41" s="430"/>
      <c r="Z41" s="430"/>
      <c r="AB41" s="430"/>
      <c r="AD41" s="430"/>
      <c r="AF41" s="430"/>
    </row>
    <row r="42" spans="2:32" s="3" customFormat="1" ht="15.75" x14ac:dyDescent="0.2">
      <c r="B42" s="686"/>
      <c r="C42" s="667"/>
      <c r="D42" s="1593"/>
      <c r="E42" s="1594"/>
      <c r="F42" s="473"/>
      <c r="G42" s="472"/>
      <c r="H42" s="472"/>
      <c r="I42" s="472"/>
      <c r="J42" s="473"/>
      <c r="K42" s="472"/>
      <c r="L42" s="473"/>
      <c r="M42" s="477"/>
      <c r="N42" s="473"/>
      <c r="O42" s="472"/>
      <c r="P42" s="473"/>
      <c r="Q42" s="477"/>
      <c r="R42" s="473"/>
      <c r="S42" s="472"/>
      <c r="T42" s="473"/>
      <c r="U42" s="720"/>
      <c r="V42" s="430"/>
      <c r="X42" s="430"/>
      <c r="Z42" s="430"/>
      <c r="AB42" s="430"/>
      <c r="AD42" s="430"/>
    </row>
    <row r="43" spans="2:32" s="24" customFormat="1" ht="35.25" customHeight="1" x14ac:dyDescent="0.2">
      <c r="B43" s="1492" t="s">
        <v>260</v>
      </c>
      <c r="C43" s="1492"/>
      <c r="D43" s="1598">
        <f>SUM(D27:D42)</f>
        <v>339</v>
      </c>
      <c r="E43" s="1598"/>
      <c r="F43" s="1598">
        <f>SUM(F27:F42)</f>
        <v>286</v>
      </c>
      <c r="G43" s="1598"/>
      <c r="H43" s="1598">
        <f>SUM(H27:H42)</f>
        <v>283</v>
      </c>
      <c r="I43" s="1598"/>
      <c r="J43" s="1598">
        <f>SUM(J27:J42)</f>
        <v>244</v>
      </c>
      <c r="K43" s="1598"/>
      <c r="L43" s="1598">
        <f>SUM(L27:L42)</f>
        <v>186</v>
      </c>
      <c r="M43" s="1598"/>
      <c r="N43" s="1598">
        <f>SUM(N27:N42)</f>
        <v>195</v>
      </c>
      <c r="O43" s="1598"/>
      <c r="P43" s="1598">
        <f>SUM(P27:P42)</f>
        <v>169</v>
      </c>
      <c r="Q43" s="1598"/>
      <c r="R43" s="1598">
        <f>SUM(R27:R41)</f>
        <v>196</v>
      </c>
      <c r="S43" s="1598"/>
      <c r="T43" s="1598">
        <f>SUM(T27:T42)</f>
        <v>183</v>
      </c>
      <c r="U43" s="1598"/>
    </row>
    <row r="44" spans="2:32" s="546" customFormat="1" ht="15" customHeight="1" x14ac:dyDescent="0.2">
      <c r="B44" s="540"/>
      <c r="C44" s="540"/>
      <c r="D44" s="542"/>
      <c r="E44" s="543"/>
      <c r="F44" s="542"/>
      <c r="G44" s="543"/>
      <c r="H44" s="542"/>
      <c r="I44" s="543"/>
      <c r="J44" s="542"/>
      <c r="K44" s="543"/>
      <c r="L44" s="542"/>
      <c r="M44" s="543"/>
      <c r="N44" s="542"/>
      <c r="O44" s="543"/>
      <c r="P44" s="542"/>
      <c r="Q44" s="543"/>
      <c r="R44" s="542"/>
      <c r="S44" s="544"/>
      <c r="T44" s="545"/>
      <c r="U44" s="544"/>
    </row>
    <row r="45" spans="2:32" s="29" customFormat="1" ht="18.75" customHeight="1" x14ac:dyDescent="0.25">
      <c r="B45" s="434" t="s">
        <v>1432</v>
      </c>
      <c r="C45" s="434"/>
      <c r="N45" s="433"/>
    </row>
    <row r="46" spans="2:32" s="29" customFormat="1" ht="18.75" customHeight="1" x14ac:dyDescent="0.25">
      <c r="B46" s="29" t="s">
        <v>1423</v>
      </c>
      <c r="C46" s="434"/>
      <c r="N46" s="433"/>
    </row>
    <row r="47" spans="2:32" s="29" customFormat="1" ht="18.75" customHeight="1" x14ac:dyDescent="0.25">
      <c r="B47" s="29" t="s">
        <v>1425</v>
      </c>
      <c r="C47" s="434"/>
      <c r="N47" s="433"/>
    </row>
    <row r="48" spans="2:32" s="29" customFormat="1" ht="18.75" customHeight="1" x14ac:dyDescent="0.25">
      <c r="B48" s="67" t="s">
        <v>1428</v>
      </c>
      <c r="C48" s="434"/>
      <c r="N48" s="433"/>
    </row>
    <row r="49" spans="2:3" s="24" customFormat="1" ht="18.75" customHeight="1" x14ac:dyDescent="0.2">
      <c r="B49" s="29" t="s">
        <v>442</v>
      </c>
      <c r="C49" s="29"/>
    </row>
    <row r="50" spans="2:3" s="24" customFormat="1" ht="18.75" customHeight="1" x14ac:dyDescent="0.2">
      <c r="B50" s="29" t="s">
        <v>1519</v>
      </c>
      <c r="C50" s="29"/>
    </row>
    <row r="51" spans="2:3" ht="15" x14ac:dyDescent="0.2">
      <c r="B51" s="432"/>
      <c r="C51" s="429"/>
    </row>
    <row r="52" spans="2:3" ht="15" x14ac:dyDescent="0.2">
      <c r="B52" s="67"/>
      <c r="C52" s="32"/>
    </row>
    <row r="53" spans="2:3" x14ac:dyDescent="0.2">
      <c r="B53" s="12"/>
      <c r="C53" s="12"/>
    </row>
  </sheetData>
  <mergeCells count="337">
    <mergeCell ref="F22:G22"/>
    <mergeCell ref="H22:I22"/>
    <mergeCell ref="J22:K22"/>
    <mergeCell ref="L22:M22"/>
    <mergeCell ref="N22:O22"/>
    <mergeCell ref="AH23:AI23"/>
    <mergeCell ref="D27:E27"/>
    <mergeCell ref="D28:E28"/>
    <mergeCell ref="D29:E29"/>
    <mergeCell ref="Z22:AA22"/>
    <mergeCell ref="AB22:AC22"/>
    <mergeCell ref="AD22:AE22"/>
    <mergeCell ref="AF22:AG22"/>
    <mergeCell ref="AH22:AI22"/>
    <mergeCell ref="P22:Q22"/>
    <mergeCell ref="R22:S22"/>
    <mergeCell ref="T22:U22"/>
    <mergeCell ref="V22:W22"/>
    <mergeCell ref="X22:Y22"/>
    <mergeCell ref="D22:E22"/>
    <mergeCell ref="F23:G23"/>
    <mergeCell ref="H23:I23"/>
    <mergeCell ref="J23:K23"/>
    <mergeCell ref="L23:M23"/>
    <mergeCell ref="Z21:AA21"/>
    <mergeCell ref="AB21:AC21"/>
    <mergeCell ref="AD21:AE21"/>
    <mergeCell ref="AF21:AG21"/>
    <mergeCell ref="AH21:AI21"/>
    <mergeCell ref="P21:Q21"/>
    <mergeCell ref="R21:S21"/>
    <mergeCell ref="T21:U21"/>
    <mergeCell ref="V21:W21"/>
    <mergeCell ref="X21:Y21"/>
    <mergeCell ref="F20:G20"/>
    <mergeCell ref="H20:I20"/>
    <mergeCell ref="J20:K20"/>
    <mergeCell ref="L20:M20"/>
    <mergeCell ref="N20:O20"/>
    <mergeCell ref="F21:G21"/>
    <mergeCell ref="H21:I21"/>
    <mergeCell ref="J21:K21"/>
    <mergeCell ref="L21:M21"/>
    <mergeCell ref="N21:O21"/>
    <mergeCell ref="N19:O19"/>
    <mergeCell ref="AF19:AG19"/>
    <mergeCell ref="AH19:AI19"/>
    <mergeCell ref="P19:Q19"/>
    <mergeCell ref="R19:S19"/>
    <mergeCell ref="T19:U19"/>
    <mergeCell ref="V19:W19"/>
    <mergeCell ref="X19:Y19"/>
    <mergeCell ref="AH20:AI20"/>
    <mergeCell ref="P20:Q20"/>
    <mergeCell ref="R20:S20"/>
    <mergeCell ref="T20:U20"/>
    <mergeCell ref="V20:W20"/>
    <mergeCell ref="X20:Y20"/>
    <mergeCell ref="Z20:AA20"/>
    <mergeCell ref="AB20:AC20"/>
    <mergeCell ref="AD20:AE20"/>
    <mergeCell ref="AF20:AG20"/>
    <mergeCell ref="AF17:AG17"/>
    <mergeCell ref="AH17:AI17"/>
    <mergeCell ref="P17:Q17"/>
    <mergeCell ref="R17:S17"/>
    <mergeCell ref="T17:U17"/>
    <mergeCell ref="V17:W17"/>
    <mergeCell ref="X17:Y17"/>
    <mergeCell ref="AH18:AI18"/>
    <mergeCell ref="P18:Q18"/>
    <mergeCell ref="R18:S18"/>
    <mergeCell ref="T18:U18"/>
    <mergeCell ref="V18:W18"/>
    <mergeCell ref="X18:Y18"/>
    <mergeCell ref="Z18:AA18"/>
    <mergeCell ref="AB18:AC18"/>
    <mergeCell ref="AD18:AE18"/>
    <mergeCell ref="AF18:AG18"/>
    <mergeCell ref="AH15:AI15"/>
    <mergeCell ref="P15:Q15"/>
    <mergeCell ref="R15:S15"/>
    <mergeCell ref="AH16:AI16"/>
    <mergeCell ref="P16:Q16"/>
    <mergeCell ref="R16:S16"/>
    <mergeCell ref="T16:U16"/>
    <mergeCell ref="V16:W16"/>
    <mergeCell ref="X16:Y16"/>
    <mergeCell ref="Z16:AA16"/>
    <mergeCell ref="AB16:AC16"/>
    <mergeCell ref="AD16:AE16"/>
    <mergeCell ref="AF16:AG16"/>
    <mergeCell ref="AH13:AI13"/>
    <mergeCell ref="F14:G14"/>
    <mergeCell ref="H14:I14"/>
    <mergeCell ref="J14:K14"/>
    <mergeCell ref="L14:M14"/>
    <mergeCell ref="N14:O14"/>
    <mergeCell ref="P14:Q14"/>
    <mergeCell ref="R14:S14"/>
    <mergeCell ref="T14:U14"/>
    <mergeCell ref="V14:W14"/>
    <mergeCell ref="X14:Y14"/>
    <mergeCell ref="Z14:AA14"/>
    <mergeCell ref="AB14:AC14"/>
    <mergeCell ref="AD14:AE14"/>
    <mergeCell ref="AF14:AG14"/>
    <mergeCell ref="AH14:AI14"/>
    <mergeCell ref="AH12:AI12"/>
    <mergeCell ref="F13:G13"/>
    <mergeCell ref="H13:I13"/>
    <mergeCell ref="J13:K13"/>
    <mergeCell ref="L13:M13"/>
    <mergeCell ref="N13:O13"/>
    <mergeCell ref="P13:Q13"/>
    <mergeCell ref="R13:S13"/>
    <mergeCell ref="T13:U13"/>
    <mergeCell ref="V13:W13"/>
    <mergeCell ref="X13:Y13"/>
    <mergeCell ref="Z13:AA13"/>
    <mergeCell ref="AB13:AC13"/>
    <mergeCell ref="AD13:AE13"/>
    <mergeCell ref="AF13:AG13"/>
    <mergeCell ref="V12:W12"/>
    <mergeCell ref="X12:Y12"/>
    <mergeCell ref="Z12:AA12"/>
    <mergeCell ref="AB12:AC12"/>
    <mergeCell ref="AD12:AE12"/>
    <mergeCell ref="L12:M12"/>
    <mergeCell ref="N12:O12"/>
    <mergeCell ref="P12:Q12"/>
    <mergeCell ref="F12:G12"/>
    <mergeCell ref="AH10:AI10"/>
    <mergeCell ref="F11:G11"/>
    <mergeCell ref="H11:I11"/>
    <mergeCell ref="J11:K11"/>
    <mergeCell ref="L11:M11"/>
    <mergeCell ref="N11:O11"/>
    <mergeCell ref="P11:Q11"/>
    <mergeCell ref="R11:S11"/>
    <mergeCell ref="T11:U11"/>
    <mergeCell ref="V11:W11"/>
    <mergeCell ref="X11:Y11"/>
    <mergeCell ref="Z11:AA11"/>
    <mergeCell ref="AB11:AC11"/>
    <mergeCell ref="AD11:AE11"/>
    <mergeCell ref="AF11:AG11"/>
    <mergeCell ref="AH11:AI11"/>
    <mergeCell ref="X10:Y10"/>
    <mergeCell ref="Z10:AA10"/>
    <mergeCell ref="AB10:AC10"/>
    <mergeCell ref="AD10:AE10"/>
    <mergeCell ref="AF10:AG10"/>
    <mergeCell ref="N10:O10"/>
    <mergeCell ref="AH8:AI8"/>
    <mergeCell ref="F9:G9"/>
    <mergeCell ref="H9:I9"/>
    <mergeCell ref="J9:K9"/>
    <mergeCell ref="L9:M9"/>
    <mergeCell ref="N9:O9"/>
    <mergeCell ref="P9:Q9"/>
    <mergeCell ref="R9:S9"/>
    <mergeCell ref="T9:U9"/>
    <mergeCell ref="V9:W9"/>
    <mergeCell ref="X9:Y9"/>
    <mergeCell ref="Z9:AA9"/>
    <mergeCell ref="AB9:AC9"/>
    <mergeCell ref="AD9:AE9"/>
    <mergeCell ref="AF9:AG9"/>
    <mergeCell ref="AH9:AI9"/>
    <mergeCell ref="X8:Y8"/>
    <mergeCell ref="Z8:AA8"/>
    <mergeCell ref="AB8:AC8"/>
    <mergeCell ref="AD8:AE8"/>
    <mergeCell ref="F7:G7"/>
    <mergeCell ref="H7:I7"/>
    <mergeCell ref="J7:K7"/>
    <mergeCell ref="L7:M7"/>
    <mergeCell ref="F8:G8"/>
    <mergeCell ref="H8:I8"/>
    <mergeCell ref="J8:K8"/>
    <mergeCell ref="L8:M8"/>
    <mergeCell ref="F10:G10"/>
    <mergeCell ref="H10:I10"/>
    <mergeCell ref="J10:K10"/>
    <mergeCell ref="L10:M10"/>
    <mergeCell ref="H12:I12"/>
    <mergeCell ref="J12:K12"/>
    <mergeCell ref="D17:E17"/>
    <mergeCell ref="D18:E18"/>
    <mergeCell ref="F15:G15"/>
    <mergeCell ref="H15:I15"/>
    <mergeCell ref="J15:K15"/>
    <mergeCell ref="L15:M15"/>
    <mergeCell ref="F17:G17"/>
    <mergeCell ref="H17:I17"/>
    <mergeCell ref="F16:G16"/>
    <mergeCell ref="H16:I16"/>
    <mergeCell ref="J16:K16"/>
    <mergeCell ref="L16:M16"/>
    <mergeCell ref="J17:K17"/>
    <mergeCell ref="L17:M17"/>
    <mergeCell ref="F18:G18"/>
    <mergeCell ref="H18:I18"/>
    <mergeCell ref="J18:K18"/>
    <mergeCell ref="L18:M18"/>
    <mergeCell ref="D8:E8"/>
    <mergeCell ref="D9:E9"/>
    <mergeCell ref="D10:E10"/>
    <mergeCell ref="D11:E11"/>
    <mergeCell ref="AH7:AI7"/>
    <mergeCell ref="N7:O7"/>
    <mergeCell ref="P7:Q7"/>
    <mergeCell ref="R7:S7"/>
    <mergeCell ref="T7:U7"/>
    <mergeCell ref="V7:W7"/>
    <mergeCell ref="AF8:AG8"/>
    <mergeCell ref="N8:O8"/>
    <mergeCell ref="P8:Q8"/>
    <mergeCell ref="R8:S8"/>
    <mergeCell ref="T8:U8"/>
    <mergeCell ref="V8:W8"/>
    <mergeCell ref="Z7:AA7"/>
    <mergeCell ref="AB7:AC7"/>
    <mergeCell ref="AD7:AE7"/>
    <mergeCell ref="AF7:AG7"/>
    <mergeCell ref="P10:Q10"/>
    <mergeCell ref="R10:S10"/>
    <mergeCell ref="T10:U10"/>
    <mergeCell ref="V10:W10"/>
    <mergeCell ref="B23:C23"/>
    <mergeCell ref="N6:O6"/>
    <mergeCell ref="P6:Q6"/>
    <mergeCell ref="R6:S6"/>
    <mergeCell ref="T6:U6"/>
    <mergeCell ref="D23:E23"/>
    <mergeCell ref="D43:E43"/>
    <mergeCell ref="F43:G43"/>
    <mergeCell ref="H43:I43"/>
    <mergeCell ref="J43:K43"/>
    <mergeCell ref="L43:M43"/>
    <mergeCell ref="N43:O43"/>
    <mergeCell ref="P43:Q43"/>
    <mergeCell ref="R43:S43"/>
    <mergeCell ref="T43:U43"/>
    <mergeCell ref="D19:E19"/>
    <mergeCell ref="D20:E20"/>
    <mergeCell ref="D21:E21"/>
    <mergeCell ref="D12:E12"/>
    <mergeCell ref="D13:E13"/>
    <mergeCell ref="D14:E14"/>
    <mergeCell ref="D15:E15"/>
    <mergeCell ref="D16:E16"/>
    <mergeCell ref="D7:E7"/>
    <mergeCell ref="B1:AI1"/>
    <mergeCell ref="B3:AI3"/>
    <mergeCell ref="B4:AI4"/>
    <mergeCell ref="B5:C6"/>
    <mergeCell ref="D5:AI5"/>
    <mergeCell ref="D6:E6"/>
    <mergeCell ref="F6:G6"/>
    <mergeCell ref="H6:I6"/>
    <mergeCell ref="J6:K6"/>
    <mergeCell ref="L6:M6"/>
    <mergeCell ref="AH6:AI6"/>
    <mergeCell ref="V6:W6"/>
    <mergeCell ref="X6:Y6"/>
    <mergeCell ref="Z6:AA6"/>
    <mergeCell ref="AB6:AC6"/>
    <mergeCell ref="AD6:AE6"/>
    <mergeCell ref="AF26:AG26"/>
    <mergeCell ref="AB26:AC26"/>
    <mergeCell ref="AF6:AG6"/>
    <mergeCell ref="R26:S26"/>
    <mergeCell ref="T26:U26"/>
    <mergeCell ref="V26:W26"/>
    <mergeCell ref="X26:Y26"/>
    <mergeCell ref="Z26:AA26"/>
    <mergeCell ref="V23:W23"/>
    <mergeCell ref="X23:Y23"/>
    <mergeCell ref="Z23:AA23"/>
    <mergeCell ref="AB23:AC23"/>
    <mergeCell ref="AD23:AE23"/>
    <mergeCell ref="AF23:AG23"/>
    <mergeCell ref="X7:Y7"/>
    <mergeCell ref="R12:S12"/>
    <mergeCell ref="T12:U12"/>
    <mergeCell ref="AF12:AG12"/>
    <mergeCell ref="T15:U15"/>
    <mergeCell ref="Z15:AA15"/>
    <mergeCell ref="AB15:AC15"/>
    <mergeCell ref="AD15:AE15"/>
    <mergeCell ref="AF15:AG15"/>
    <mergeCell ref="Z17:AA17"/>
    <mergeCell ref="B43:C43"/>
    <mergeCell ref="B25:C26"/>
    <mergeCell ref="D26:E26"/>
    <mergeCell ref="F26:G26"/>
    <mergeCell ref="P26:Q26"/>
    <mergeCell ref="D25:U25"/>
    <mergeCell ref="H26:I26"/>
    <mergeCell ref="J26:K26"/>
    <mergeCell ref="L26:M26"/>
    <mergeCell ref="N26:O26"/>
    <mergeCell ref="D33:E33"/>
    <mergeCell ref="D34:E34"/>
    <mergeCell ref="D35:E35"/>
    <mergeCell ref="D36:E36"/>
    <mergeCell ref="D37:E37"/>
    <mergeCell ref="D38:E38"/>
    <mergeCell ref="D31:E31"/>
    <mergeCell ref="D32:E32"/>
    <mergeCell ref="D39:E39"/>
    <mergeCell ref="D40:E40"/>
    <mergeCell ref="D41:E41"/>
    <mergeCell ref="D42:E42"/>
    <mergeCell ref="D30:E30"/>
    <mergeCell ref="V15:W15"/>
    <mergeCell ref="X15:Y15"/>
    <mergeCell ref="Z19:AA19"/>
    <mergeCell ref="AB19:AC19"/>
    <mergeCell ref="AD19:AE19"/>
    <mergeCell ref="N23:O23"/>
    <mergeCell ref="P23:Q23"/>
    <mergeCell ref="R23:S23"/>
    <mergeCell ref="T23:U23"/>
    <mergeCell ref="AD26:AE26"/>
    <mergeCell ref="N15:O15"/>
    <mergeCell ref="N16:O16"/>
    <mergeCell ref="N17:O17"/>
    <mergeCell ref="AB17:AC17"/>
    <mergeCell ref="AD17:AE17"/>
    <mergeCell ref="N18:O18"/>
    <mergeCell ref="F19:G19"/>
    <mergeCell ref="H19:I19"/>
    <mergeCell ref="J19:K19"/>
    <mergeCell ref="L19:M19"/>
  </mergeCells>
  <printOptions horizontalCentered="1" verticalCentered="1"/>
  <pageMargins left="0" right="0" top="0" bottom="0" header="0" footer="0"/>
  <pageSetup paperSize="9" scale="35" orientation="landscape" r:id="rId1"/>
  <ignoredErrors>
    <ignoredError sqref="F43:U43 D23 D43 F23:AI23" formulaRange="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tabColor rgb="FFC00000"/>
  </sheetPr>
  <dimension ref="B2:AD29"/>
  <sheetViews>
    <sheetView showGridLines="0" view="pageBreakPreview" topLeftCell="A13" zoomScale="86" zoomScaleNormal="75" zoomScaleSheetLayoutView="86" zoomScalePageLayoutView="75" workbookViewId="0">
      <selection activeCell="AD10" sqref="AD10"/>
    </sheetView>
  </sheetViews>
  <sheetFormatPr baseColWidth="10" defaultColWidth="11.42578125" defaultRowHeight="12.75" x14ac:dyDescent="0.2"/>
  <cols>
    <col min="1" max="1" width="4.140625" style="2" customWidth="1"/>
    <col min="2" max="2" width="43.140625" style="2" customWidth="1"/>
    <col min="3" max="3" width="3.85546875" style="2" customWidth="1"/>
    <col min="4" max="4" width="8" style="2" customWidth="1"/>
    <col min="5" max="5" width="2.7109375" style="2" customWidth="1"/>
    <col min="6" max="6" width="9.42578125" style="2" customWidth="1"/>
    <col min="7" max="7" width="2.7109375" style="2" customWidth="1"/>
    <col min="8" max="8" width="7.28515625" style="2" customWidth="1"/>
    <col min="9" max="9" width="2.7109375" style="2" customWidth="1"/>
    <col min="10" max="10" width="7.42578125" style="2" customWidth="1"/>
    <col min="11" max="11" width="2.7109375" style="2" customWidth="1"/>
    <col min="12" max="12" width="7.7109375" style="2" customWidth="1"/>
    <col min="13" max="13" width="2.7109375" style="2" customWidth="1"/>
    <col min="14" max="14" width="7.42578125" style="2" customWidth="1"/>
    <col min="15" max="15" width="2.7109375" style="2" customWidth="1"/>
    <col min="16" max="16" width="6.42578125" style="2" customWidth="1"/>
    <col min="17" max="17" width="2.7109375" style="2" customWidth="1"/>
    <col min="18" max="18" width="8.42578125" style="2" customWidth="1"/>
    <col min="19" max="19" width="2.7109375" style="2" customWidth="1"/>
    <col min="20" max="20" width="11.42578125" style="2" customWidth="1"/>
    <col min="21" max="21" width="2.7109375" style="2" customWidth="1"/>
    <col min="22" max="22" width="10" style="2" customWidth="1"/>
    <col min="23" max="23" width="2.7109375" style="2" customWidth="1"/>
    <col min="24" max="24" width="11.85546875" style="2" customWidth="1"/>
    <col min="25" max="25" width="2.7109375" style="2" customWidth="1"/>
    <col min="26" max="26" width="10.85546875" style="2" customWidth="1"/>
    <col min="27" max="27" width="2.7109375" style="2" customWidth="1"/>
    <col min="28" max="28" width="8.42578125" style="2" customWidth="1"/>
    <col min="29" max="29" width="4.42578125" style="2" customWidth="1"/>
    <col min="30" max="16384" width="11.42578125" style="2"/>
  </cols>
  <sheetData>
    <row r="2" spans="2:30" s="48" customFormat="1" ht="20.25" x14ac:dyDescent="0.2">
      <c r="B2" s="1497" t="s">
        <v>1162</v>
      </c>
      <c r="C2" s="1497"/>
      <c r="D2" s="1497"/>
      <c r="E2" s="1497"/>
      <c r="F2" s="1497"/>
      <c r="G2" s="1497"/>
      <c r="H2" s="1497"/>
      <c r="I2" s="1497"/>
      <c r="J2" s="1497"/>
      <c r="K2" s="1497"/>
      <c r="L2" s="1497"/>
      <c r="M2" s="1497"/>
      <c r="N2" s="1497"/>
      <c r="O2" s="1497"/>
      <c r="P2" s="1497"/>
      <c r="Q2" s="1497"/>
      <c r="R2" s="1497"/>
      <c r="S2" s="1497"/>
      <c r="T2" s="1497"/>
      <c r="U2" s="1497"/>
      <c r="V2" s="1497"/>
      <c r="W2" s="1497"/>
      <c r="X2" s="1497"/>
      <c r="Y2" s="1497"/>
      <c r="Z2" s="1497"/>
      <c r="AA2" s="1497"/>
      <c r="AB2" s="1497"/>
      <c r="AC2" s="1497"/>
    </row>
    <row r="3" spans="2:30" s="48" customFormat="1" ht="35.1" customHeight="1" x14ac:dyDescent="0.2">
      <c r="B3" s="134" t="s">
        <v>336</v>
      </c>
      <c r="C3" s="134"/>
      <c r="D3" s="70"/>
      <c r="E3" s="70"/>
      <c r="F3" s="70"/>
      <c r="G3" s="70"/>
      <c r="H3" s="70"/>
      <c r="I3" s="70"/>
      <c r="J3" s="70"/>
      <c r="K3" s="70"/>
      <c r="L3" s="70"/>
      <c r="M3" s="70"/>
      <c r="N3" s="70"/>
      <c r="O3" s="70"/>
      <c r="P3" s="70"/>
      <c r="Q3" s="70"/>
      <c r="R3" s="70"/>
      <c r="S3" s="70"/>
      <c r="T3" s="70"/>
      <c r="U3" s="70"/>
      <c r="V3" s="70"/>
      <c r="W3" s="70"/>
      <c r="X3" s="70"/>
      <c r="Y3" s="70"/>
      <c r="Z3" s="70"/>
      <c r="AA3" s="70"/>
      <c r="AB3" s="70"/>
      <c r="AC3" s="111"/>
    </row>
    <row r="4" spans="2:30" s="48" customFormat="1" ht="35.1" customHeight="1" x14ac:dyDescent="0.2">
      <c r="B4" s="1497" t="s">
        <v>129</v>
      </c>
      <c r="C4" s="1497"/>
      <c r="D4" s="1497"/>
      <c r="E4" s="1497"/>
      <c r="F4" s="1497"/>
      <c r="G4" s="1497"/>
      <c r="H4" s="1497"/>
      <c r="I4" s="1497"/>
      <c r="J4" s="1497"/>
      <c r="K4" s="1497"/>
      <c r="L4" s="1497"/>
      <c r="M4" s="1497"/>
      <c r="N4" s="1497"/>
      <c r="O4" s="1497"/>
      <c r="P4" s="1497"/>
      <c r="Q4" s="1497"/>
      <c r="R4" s="1497"/>
      <c r="S4" s="1497"/>
      <c r="T4" s="1497"/>
      <c r="U4" s="1497"/>
      <c r="V4" s="1497"/>
      <c r="W4" s="1497"/>
      <c r="X4" s="1497"/>
      <c r="Y4" s="1497"/>
      <c r="Z4" s="1497"/>
      <c r="AA4" s="1497"/>
      <c r="AB4" s="1497"/>
      <c r="AC4" s="1497"/>
    </row>
    <row r="5" spans="2:30" s="48" customFormat="1" ht="35.1" customHeight="1" x14ac:dyDescent="0.2">
      <c r="B5" s="1498">
        <v>2019</v>
      </c>
      <c r="C5" s="1498"/>
      <c r="D5" s="1498"/>
      <c r="E5" s="1498"/>
      <c r="F5" s="1498"/>
      <c r="G5" s="1498"/>
      <c r="H5" s="1498"/>
      <c r="I5" s="1498"/>
      <c r="J5" s="1498"/>
      <c r="K5" s="1498"/>
      <c r="L5" s="1498"/>
      <c r="M5" s="1498"/>
      <c r="N5" s="1498"/>
      <c r="O5" s="1498"/>
      <c r="P5" s="1498"/>
      <c r="Q5" s="1498"/>
      <c r="R5" s="1498"/>
      <c r="S5" s="1498"/>
      <c r="T5" s="1498"/>
      <c r="U5" s="1498"/>
      <c r="V5" s="1498"/>
      <c r="W5" s="1498"/>
      <c r="X5" s="1498"/>
      <c r="Y5" s="1498"/>
      <c r="Z5" s="1498"/>
      <c r="AA5" s="1498"/>
      <c r="AB5" s="1498"/>
      <c r="AC5" s="1498"/>
    </row>
    <row r="6" spans="2:30" s="3" customFormat="1" ht="15.75" customHeight="1" x14ac:dyDescent="0.2">
      <c r="B6" s="1492" t="s">
        <v>142</v>
      </c>
      <c r="C6" s="1505"/>
      <c r="D6" s="1492" t="s">
        <v>39</v>
      </c>
      <c r="E6" s="1492"/>
      <c r="F6" s="1492"/>
      <c r="G6" s="1492"/>
      <c r="H6" s="1492"/>
      <c r="I6" s="1492"/>
      <c r="J6" s="1492"/>
      <c r="K6" s="1492"/>
      <c r="L6" s="1492"/>
      <c r="M6" s="1492"/>
      <c r="N6" s="1492"/>
      <c r="O6" s="1492"/>
      <c r="P6" s="1492"/>
      <c r="Q6" s="1492"/>
      <c r="R6" s="1492"/>
      <c r="S6" s="1492"/>
      <c r="T6" s="1492"/>
      <c r="U6" s="1492"/>
      <c r="V6" s="1492"/>
      <c r="W6" s="1492"/>
      <c r="X6" s="1492"/>
      <c r="Y6" s="1492"/>
      <c r="Z6" s="1492"/>
      <c r="AA6" s="1492"/>
      <c r="AB6" s="1492" t="s">
        <v>260</v>
      </c>
      <c r="AC6" s="1492"/>
    </row>
    <row r="7" spans="2:30" ht="18.75" customHeight="1" x14ac:dyDescent="0.2">
      <c r="B7" s="1492"/>
      <c r="C7" s="1505"/>
      <c r="D7" s="1492"/>
      <c r="E7" s="1492"/>
      <c r="F7" s="1492"/>
      <c r="G7" s="1492"/>
      <c r="H7" s="1492"/>
      <c r="I7" s="1492"/>
      <c r="J7" s="1492"/>
      <c r="K7" s="1492"/>
      <c r="L7" s="1492"/>
      <c r="M7" s="1492"/>
      <c r="N7" s="1492"/>
      <c r="O7" s="1492"/>
      <c r="P7" s="1492"/>
      <c r="Q7" s="1492"/>
      <c r="R7" s="1492"/>
      <c r="S7" s="1492"/>
      <c r="T7" s="1492"/>
      <c r="U7" s="1492"/>
      <c r="V7" s="1492"/>
      <c r="W7" s="1492"/>
      <c r="X7" s="1492"/>
      <c r="Y7" s="1492"/>
      <c r="Z7" s="1492"/>
      <c r="AA7" s="1492"/>
      <c r="AB7" s="1492"/>
      <c r="AC7" s="1492"/>
    </row>
    <row r="8" spans="2:30" ht="21.75" customHeight="1" x14ac:dyDescent="0.2">
      <c r="B8" s="1492"/>
      <c r="C8" s="1505"/>
      <c r="D8" s="1606" t="s">
        <v>92</v>
      </c>
      <c r="E8" s="1606"/>
      <c r="F8" s="1605" t="s">
        <v>62</v>
      </c>
      <c r="G8" s="1605"/>
      <c r="H8" s="1605" t="s">
        <v>94</v>
      </c>
      <c r="I8" s="1605"/>
      <c r="J8" s="1605" t="s">
        <v>63</v>
      </c>
      <c r="K8" s="1605"/>
      <c r="L8" s="1605" t="s">
        <v>96</v>
      </c>
      <c r="M8" s="1605"/>
      <c r="N8" s="1605" t="s">
        <v>64</v>
      </c>
      <c r="O8" s="1605"/>
      <c r="P8" s="1605" t="s">
        <v>65</v>
      </c>
      <c r="Q8" s="1605"/>
      <c r="R8" s="1605" t="s">
        <v>99</v>
      </c>
      <c r="S8" s="1605"/>
      <c r="T8" s="1605" t="s">
        <v>66</v>
      </c>
      <c r="U8" s="1605"/>
      <c r="V8" s="1605" t="s">
        <v>67</v>
      </c>
      <c r="W8" s="1605"/>
      <c r="X8" s="1605" t="s">
        <v>68</v>
      </c>
      <c r="Y8" s="1605"/>
      <c r="Z8" s="1605" t="s">
        <v>69</v>
      </c>
      <c r="AA8" s="1605"/>
      <c r="AB8" s="1492"/>
      <c r="AC8" s="1492"/>
    </row>
    <row r="9" spans="2:30" ht="12.75" customHeight="1" thickBot="1" x14ac:dyDescent="0.25">
      <c r="B9" s="1506"/>
      <c r="C9" s="1507"/>
      <c r="D9" s="1606"/>
      <c r="E9" s="1606"/>
      <c r="F9" s="1605"/>
      <c r="G9" s="1605"/>
      <c r="H9" s="1605"/>
      <c r="I9" s="1605"/>
      <c r="J9" s="1605"/>
      <c r="K9" s="1605"/>
      <c r="L9" s="1605"/>
      <c r="M9" s="1605"/>
      <c r="N9" s="1605"/>
      <c r="O9" s="1605"/>
      <c r="P9" s="1605"/>
      <c r="Q9" s="1605"/>
      <c r="R9" s="1605"/>
      <c r="S9" s="1605"/>
      <c r="T9" s="1605"/>
      <c r="U9" s="1605"/>
      <c r="V9" s="1605"/>
      <c r="W9" s="1605"/>
      <c r="X9" s="1605"/>
      <c r="Y9" s="1605"/>
      <c r="Z9" s="1605"/>
      <c r="AA9" s="1605"/>
      <c r="AB9" s="1492"/>
      <c r="AC9" s="1492"/>
    </row>
    <row r="10" spans="2:30" ht="13.5" customHeight="1" x14ac:dyDescent="0.2">
      <c r="B10" s="730"/>
      <c r="C10" s="730"/>
      <c r="D10" s="1614"/>
      <c r="E10" s="1613"/>
      <c r="F10" s="1613"/>
      <c r="G10" s="1613"/>
      <c r="H10" s="1613"/>
      <c r="I10" s="1613"/>
      <c r="J10" s="1613"/>
      <c r="K10" s="1613"/>
      <c r="L10" s="1613"/>
      <c r="M10" s="1613"/>
      <c r="N10" s="1613"/>
      <c r="O10" s="1613"/>
      <c r="P10" s="1613"/>
      <c r="Q10" s="1613"/>
      <c r="R10" s="1613"/>
      <c r="S10" s="1613"/>
      <c r="T10" s="1613"/>
      <c r="U10" s="1613"/>
      <c r="V10" s="1613"/>
      <c r="W10" s="1613"/>
      <c r="X10" s="1613"/>
      <c r="Y10" s="1613"/>
      <c r="Z10" s="1613"/>
      <c r="AA10" s="1613"/>
      <c r="AB10" s="1614"/>
      <c r="AC10" s="1615"/>
    </row>
    <row r="11" spans="2:30" s="8" customFormat="1" ht="30" customHeight="1" x14ac:dyDescent="0.2">
      <c r="B11" s="731" t="s">
        <v>262</v>
      </c>
      <c r="C11" s="732"/>
      <c r="D11" s="1543">
        <v>76</v>
      </c>
      <c r="E11" s="1608"/>
      <c r="F11" s="1608">
        <v>67</v>
      </c>
      <c r="G11" s="1608">
        <v>0</v>
      </c>
      <c r="H11" s="1608">
        <v>41</v>
      </c>
      <c r="I11" s="1608"/>
      <c r="J11" s="1608">
        <v>38</v>
      </c>
      <c r="K11" s="1608">
        <v>0</v>
      </c>
      <c r="L11" s="1608">
        <v>46</v>
      </c>
      <c r="M11" s="1608">
        <v>0</v>
      </c>
      <c r="N11" s="1608">
        <v>32</v>
      </c>
      <c r="O11" s="1608">
        <v>0</v>
      </c>
      <c r="P11" s="1608">
        <v>28</v>
      </c>
      <c r="Q11" s="1608">
        <v>0</v>
      </c>
      <c r="R11" s="1608">
        <v>28</v>
      </c>
      <c r="S11" s="1608">
        <v>0</v>
      </c>
      <c r="T11" s="1608">
        <v>26</v>
      </c>
      <c r="U11" s="1608">
        <v>0</v>
      </c>
      <c r="V11" s="1608">
        <v>46</v>
      </c>
      <c r="W11" s="1608">
        <v>0</v>
      </c>
      <c r="X11" s="1608">
        <v>45</v>
      </c>
      <c r="Y11" s="1608">
        <v>0</v>
      </c>
      <c r="Z11" s="1608">
        <v>54</v>
      </c>
      <c r="AA11" s="1608"/>
      <c r="AB11" s="1543">
        <f>SUM(D11:AA11)</f>
        <v>527</v>
      </c>
      <c r="AC11" s="1544"/>
    </row>
    <row r="12" spans="2:30" s="8" customFormat="1" ht="30" customHeight="1" x14ac:dyDescent="0.2">
      <c r="B12" s="731" t="s">
        <v>172</v>
      </c>
      <c r="C12" s="680"/>
      <c r="D12" s="1543">
        <f>SUM(D13:D16)</f>
        <v>13</v>
      </c>
      <c r="E12" s="1608"/>
      <c r="F12" s="1608">
        <f>SUM(F13:F16)</f>
        <v>17</v>
      </c>
      <c r="G12" s="1608"/>
      <c r="H12" s="1608">
        <f>SUM(H13:H16)</f>
        <v>31</v>
      </c>
      <c r="I12" s="1608"/>
      <c r="J12" s="1608">
        <f>SUM(J13:J16)</f>
        <v>26</v>
      </c>
      <c r="K12" s="1608"/>
      <c r="L12" s="1608">
        <f>SUM(L13:L16)</f>
        <v>25</v>
      </c>
      <c r="M12" s="1608"/>
      <c r="N12" s="1608">
        <f>SUM(N13:N16)</f>
        <v>35</v>
      </c>
      <c r="O12" s="1608"/>
      <c r="P12" s="1608">
        <f>SUM(P13:P16)</f>
        <v>26</v>
      </c>
      <c r="Q12" s="1608"/>
      <c r="R12" s="1608">
        <f>SUM(R13:R16)</f>
        <v>26</v>
      </c>
      <c r="S12" s="1608"/>
      <c r="T12" s="1608">
        <f>SUM(T13:T16)</f>
        <v>21</v>
      </c>
      <c r="U12" s="1608"/>
      <c r="V12" s="1608">
        <f>SUM(V13:V16)</f>
        <v>27</v>
      </c>
      <c r="W12" s="1608"/>
      <c r="X12" s="1608">
        <f>SUM(X13:X16)</f>
        <v>19</v>
      </c>
      <c r="Y12" s="1608"/>
      <c r="Z12" s="1608">
        <f>SUM(Z13:Z16)</f>
        <v>32</v>
      </c>
      <c r="AA12" s="1608"/>
      <c r="AB12" s="1543">
        <f>SUM(D12:AA12)</f>
        <v>298</v>
      </c>
      <c r="AC12" s="1544"/>
    </row>
    <row r="13" spans="2:30" ht="30" customHeight="1" x14ac:dyDescent="0.2">
      <c r="B13" s="730" t="s">
        <v>127</v>
      </c>
      <c r="C13" s="730"/>
      <c r="D13" s="1543">
        <v>12</v>
      </c>
      <c r="E13" s="1608"/>
      <c r="F13" s="1608">
        <v>17</v>
      </c>
      <c r="G13" s="1608"/>
      <c r="H13" s="1608">
        <v>25</v>
      </c>
      <c r="I13" s="1608"/>
      <c r="J13" s="1608">
        <v>22</v>
      </c>
      <c r="K13" s="1608"/>
      <c r="L13" s="1608">
        <v>19</v>
      </c>
      <c r="M13" s="1608"/>
      <c r="N13" s="1608">
        <v>28</v>
      </c>
      <c r="O13" s="1608"/>
      <c r="P13" s="1608">
        <v>22</v>
      </c>
      <c r="Q13" s="1608"/>
      <c r="R13" s="1608">
        <v>25</v>
      </c>
      <c r="S13" s="1608"/>
      <c r="T13" s="1608">
        <v>17</v>
      </c>
      <c r="U13" s="1608"/>
      <c r="V13" s="1608">
        <v>21</v>
      </c>
      <c r="W13" s="1608"/>
      <c r="X13" s="1608">
        <v>15</v>
      </c>
      <c r="Y13" s="1608"/>
      <c r="Z13" s="1608">
        <v>26</v>
      </c>
      <c r="AA13" s="1608"/>
      <c r="AB13" s="1543">
        <f t="shared" ref="AB13:AB14" si="0">SUM(D13:AA13)</f>
        <v>249</v>
      </c>
      <c r="AC13" s="1544"/>
      <c r="AD13" s="9"/>
    </row>
    <row r="14" spans="2:30" ht="30" customHeight="1" x14ac:dyDescent="0.2">
      <c r="B14" s="730" t="s">
        <v>128</v>
      </c>
      <c r="C14" s="730"/>
      <c r="D14" s="1543">
        <v>1</v>
      </c>
      <c r="E14" s="1608"/>
      <c r="F14" s="1608">
        <v>0</v>
      </c>
      <c r="G14" s="1608"/>
      <c r="H14" s="1608">
        <v>3</v>
      </c>
      <c r="I14" s="1608"/>
      <c r="J14" s="1608">
        <v>3</v>
      </c>
      <c r="K14" s="1608"/>
      <c r="L14" s="1608">
        <v>6</v>
      </c>
      <c r="M14" s="1608"/>
      <c r="N14" s="1608">
        <v>7</v>
      </c>
      <c r="O14" s="1608"/>
      <c r="P14" s="1608">
        <v>3</v>
      </c>
      <c r="Q14" s="1608"/>
      <c r="R14" s="1608">
        <v>1</v>
      </c>
      <c r="S14" s="1608"/>
      <c r="T14" s="1608">
        <v>3</v>
      </c>
      <c r="U14" s="1608"/>
      <c r="V14" s="1608">
        <v>6</v>
      </c>
      <c r="W14" s="1608"/>
      <c r="X14" s="1608">
        <v>3</v>
      </c>
      <c r="Y14" s="1608"/>
      <c r="Z14" s="1608">
        <v>3</v>
      </c>
      <c r="AA14" s="1608"/>
      <c r="AB14" s="1543">
        <f t="shared" si="0"/>
        <v>39</v>
      </c>
      <c r="AC14" s="1544"/>
    </row>
    <row r="15" spans="2:30" ht="30" customHeight="1" x14ac:dyDescent="0.2">
      <c r="B15" s="730" t="s">
        <v>81</v>
      </c>
      <c r="C15" s="730"/>
      <c r="D15" s="1543">
        <v>0</v>
      </c>
      <c r="E15" s="1608"/>
      <c r="F15" s="1608">
        <v>0</v>
      </c>
      <c r="G15" s="1608"/>
      <c r="H15" s="1608">
        <v>1</v>
      </c>
      <c r="I15" s="1608"/>
      <c r="J15" s="1608">
        <v>0</v>
      </c>
      <c r="K15" s="1608"/>
      <c r="L15" s="1608">
        <v>0</v>
      </c>
      <c r="M15" s="1608"/>
      <c r="N15" s="1608">
        <v>0</v>
      </c>
      <c r="O15" s="1608"/>
      <c r="P15" s="1608">
        <v>0</v>
      </c>
      <c r="Q15" s="1608"/>
      <c r="R15" s="1608">
        <v>0</v>
      </c>
      <c r="S15" s="1608"/>
      <c r="T15" s="1608">
        <v>1</v>
      </c>
      <c r="U15" s="1608"/>
      <c r="V15" s="1608">
        <v>0</v>
      </c>
      <c r="W15" s="1608"/>
      <c r="X15" s="1608">
        <v>1</v>
      </c>
      <c r="Y15" s="1608"/>
      <c r="Z15" s="1608">
        <v>3</v>
      </c>
      <c r="AA15" s="1608"/>
      <c r="AB15" s="1543">
        <f>SUM(D15:AA15)</f>
        <v>6</v>
      </c>
      <c r="AC15" s="1544"/>
    </row>
    <row r="16" spans="2:30" s="24" customFormat="1" ht="30" customHeight="1" x14ac:dyDescent="0.2">
      <c r="B16" s="731" t="s">
        <v>84</v>
      </c>
      <c r="C16" s="732"/>
      <c r="D16" s="1543">
        <v>0</v>
      </c>
      <c r="E16" s="1608"/>
      <c r="F16" s="1608">
        <v>0</v>
      </c>
      <c r="G16" s="1608"/>
      <c r="H16" s="1608">
        <v>2</v>
      </c>
      <c r="I16" s="1608"/>
      <c r="J16" s="1608">
        <v>1</v>
      </c>
      <c r="K16" s="1608"/>
      <c r="L16" s="1608">
        <v>0</v>
      </c>
      <c r="M16" s="1608"/>
      <c r="N16" s="1608">
        <v>0</v>
      </c>
      <c r="O16" s="1608"/>
      <c r="P16" s="1608">
        <v>1</v>
      </c>
      <c r="Q16" s="1608"/>
      <c r="R16" s="1608">
        <v>0</v>
      </c>
      <c r="S16" s="1608"/>
      <c r="T16" s="1608">
        <v>0</v>
      </c>
      <c r="U16" s="1608"/>
      <c r="V16" s="1608">
        <v>0</v>
      </c>
      <c r="W16" s="1608"/>
      <c r="X16" s="1608">
        <v>0</v>
      </c>
      <c r="Y16" s="1608"/>
      <c r="Z16" s="1608">
        <v>0</v>
      </c>
      <c r="AA16" s="1608"/>
      <c r="AB16" s="1611">
        <f>SUM(D16:AA16)</f>
        <v>4</v>
      </c>
      <c r="AC16" s="1544"/>
    </row>
    <row r="17" spans="2:29" ht="35.1" customHeight="1" x14ac:dyDescent="0.2">
      <c r="B17" s="1607" t="s">
        <v>49</v>
      </c>
      <c r="C17" s="1607"/>
      <c r="D17" s="1543">
        <v>0</v>
      </c>
      <c r="E17" s="1608"/>
      <c r="F17" s="1608">
        <v>0</v>
      </c>
      <c r="G17" s="1608"/>
      <c r="H17" s="1608">
        <v>0</v>
      </c>
      <c r="I17" s="1608"/>
      <c r="J17" s="1608">
        <v>0</v>
      </c>
      <c r="K17" s="1608"/>
      <c r="L17" s="1608">
        <v>0</v>
      </c>
      <c r="M17" s="1608">
        <v>0</v>
      </c>
      <c r="N17" s="1608">
        <v>0</v>
      </c>
      <c r="O17" s="1608">
        <v>0</v>
      </c>
      <c r="P17" s="1608">
        <v>0</v>
      </c>
      <c r="Q17" s="1608">
        <v>0</v>
      </c>
      <c r="R17" s="1608">
        <v>0</v>
      </c>
      <c r="S17" s="1608"/>
      <c r="T17" s="1608">
        <v>0</v>
      </c>
      <c r="U17" s="1608"/>
      <c r="V17" s="1608">
        <v>0</v>
      </c>
      <c r="W17" s="1608"/>
      <c r="X17" s="1608">
        <v>0</v>
      </c>
      <c r="Y17" s="1608"/>
      <c r="Z17" s="1608">
        <v>0</v>
      </c>
      <c r="AA17" s="1608"/>
      <c r="AB17" s="1543">
        <v>0</v>
      </c>
      <c r="AC17" s="1544"/>
    </row>
    <row r="18" spans="2:29" ht="35.1" customHeight="1" x14ac:dyDescent="0.2">
      <c r="B18" s="1607" t="s">
        <v>174</v>
      </c>
      <c r="C18" s="1607"/>
      <c r="D18" s="1543">
        <v>0</v>
      </c>
      <c r="E18" s="1608"/>
      <c r="F18" s="1608">
        <v>0</v>
      </c>
      <c r="G18" s="1608"/>
      <c r="H18" s="1608">
        <v>0</v>
      </c>
      <c r="I18" s="1608"/>
      <c r="J18" s="1608">
        <v>0</v>
      </c>
      <c r="K18" s="1608"/>
      <c r="L18" s="1608">
        <v>0</v>
      </c>
      <c r="M18" s="1608"/>
      <c r="N18" s="1608">
        <v>0</v>
      </c>
      <c r="O18" s="1608"/>
      <c r="P18" s="1608">
        <v>0</v>
      </c>
      <c r="Q18" s="1608"/>
      <c r="R18" s="1608">
        <v>0</v>
      </c>
      <c r="S18" s="1608"/>
      <c r="T18" s="1608">
        <v>0</v>
      </c>
      <c r="U18" s="1608"/>
      <c r="V18" s="1608">
        <v>0</v>
      </c>
      <c r="W18" s="1608"/>
      <c r="X18" s="1608">
        <v>0</v>
      </c>
      <c r="Y18" s="1608"/>
      <c r="Z18" s="1608">
        <v>0</v>
      </c>
      <c r="AA18" s="1608"/>
      <c r="AB18" s="1543">
        <v>0</v>
      </c>
      <c r="AC18" s="1544"/>
    </row>
    <row r="19" spans="2:29" ht="35.1" customHeight="1" x14ac:dyDescent="0.2">
      <c r="B19" s="1607" t="s">
        <v>425</v>
      </c>
      <c r="C19" s="1607"/>
      <c r="D19" s="1543">
        <v>0</v>
      </c>
      <c r="E19" s="1608"/>
      <c r="F19" s="1608">
        <v>0</v>
      </c>
      <c r="G19" s="1608"/>
      <c r="H19" s="1608" t="s">
        <v>76</v>
      </c>
      <c r="I19" s="1608"/>
      <c r="J19" s="1608" t="s">
        <v>47</v>
      </c>
      <c r="K19" s="1608"/>
      <c r="L19" s="1608">
        <v>0</v>
      </c>
      <c r="M19" s="1608">
        <v>0</v>
      </c>
      <c r="N19" s="1608">
        <v>0</v>
      </c>
      <c r="O19" s="1608">
        <v>0</v>
      </c>
      <c r="P19" s="1608" t="s">
        <v>47</v>
      </c>
      <c r="Q19" s="1608">
        <v>0</v>
      </c>
      <c r="R19" s="1608">
        <v>0</v>
      </c>
      <c r="S19" s="1608">
        <v>0</v>
      </c>
      <c r="T19" s="1608">
        <v>0</v>
      </c>
      <c r="U19" s="1608">
        <v>0</v>
      </c>
      <c r="V19" s="1608">
        <v>0</v>
      </c>
      <c r="W19" s="1608">
        <v>0</v>
      </c>
      <c r="X19" s="1608">
        <v>0</v>
      </c>
      <c r="Y19" s="1608"/>
      <c r="Z19" s="1608">
        <v>0</v>
      </c>
      <c r="AA19" s="1608"/>
      <c r="AB19" s="1543">
        <v>0</v>
      </c>
      <c r="AC19" s="1544"/>
    </row>
    <row r="20" spans="2:29" ht="16.5" thickBot="1" x14ac:dyDescent="0.25">
      <c r="B20" s="730"/>
      <c r="C20" s="730"/>
      <c r="D20" s="1609"/>
      <c r="E20" s="1610"/>
      <c r="F20" s="1610"/>
      <c r="G20" s="1610"/>
      <c r="H20" s="1610"/>
      <c r="I20" s="1610"/>
      <c r="J20" s="1610"/>
      <c r="K20" s="1610"/>
      <c r="L20" s="1610"/>
      <c r="M20" s="1610"/>
      <c r="N20" s="1610"/>
      <c r="O20" s="1610"/>
      <c r="P20" s="1610"/>
      <c r="Q20" s="1610"/>
      <c r="R20" s="1610"/>
      <c r="S20" s="1610"/>
      <c r="T20" s="1610"/>
      <c r="U20" s="1610"/>
      <c r="V20" s="1610"/>
      <c r="W20" s="1610"/>
      <c r="X20" s="1610"/>
      <c r="Y20" s="1610"/>
      <c r="Z20" s="1610"/>
      <c r="AA20" s="1610"/>
      <c r="AB20" s="1609" t="s">
        <v>79</v>
      </c>
      <c r="AC20" s="1612"/>
    </row>
    <row r="21" spans="2:29" s="12" customFormat="1" ht="9" customHeight="1" x14ac:dyDescent="0.2"/>
    <row r="22" spans="2:29" s="29" customFormat="1" ht="18.75" customHeight="1" x14ac:dyDescent="0.2">
      <c r="B22" s="67" t="s">
        <v>1422</v>
      </c>
      <c r="C22" s="585"/>
      <c r="D22" s="153"/>
      <c r="E22" s="153"/>
      <c r="F22" s="153"/>
      <c r="G22" s="153"/>
      <c r="H22" s="44"/>
      <c r="I22" s="44"/>
      <c r="J22" s="44"/>
      <c r="K22" s="44"/>
      <c r="L22" s="44"/>
      <c r="M22" s="44"/>
      <c r="N22" s="44"/>
      <c r="P22" s="153"/>
      <c r="S22" s="67"/>
      <c r="Z22" s="44"/>
    </row>
    <row r="23" spans="2:29" s="29" customFormat="1" ht="18.75" customHeight="1" x14ac:dyDescent="0.2">
      <c r="B23" s="29" t="s">
        <v>1433</v>
      </c>
      <c r="C23" s="585"/>
      <c r="D23" s="153"/>
      <c r="E23" s="153"/>
      <c r="F23" s="153"/>
      <c r="G23" s="153"/>
      <c r="H23" s="44"/>
      <c r="I23" s="44"/>
      <c r="J23" s="44"/>
      <c r="K23" s="44"/>
      <c r="L23" s="44"/>
      <c r="M23" s="44"/>
      <c r="N23" s="44"/>
      <c r="P23" s="153"/>
      <c r="S23" s="67"/>
      <c r="Z23" s="44"/>
    </row>
    <row r="24" spans="2:29" s="29" customFormat="1" ht="18.75" customHeight="1" x14ac:dyDescent="0.2">
      <c r="B24" s="29" t="s">
        <v>1434</v>
      </c>
      <c r="C24" s="585"/>
      <c r="D24" s="153"/>
      <c r="E24" s="153"/>
      <c r="F24" s="153"/>
      <c r="G24" s="153"/>
      <c r="H24" s="44"/>
      <c r="I24" s="44"/>
      <c r="J24" s="44"/>
      <c r="K24" s="44"/>
      <c r="L24" s="44"/>
      <c r="M24" s="44"/>
      <c r="N24" s="44"/>
      <c r="P24" s="153"/>
      <c r="S24" s="67"/>
      <c r="Z24" s="44"/>
    </row>
    <row r="25" spans="2:29" s="29" customFormat="1" ht="18.75" customHeight="1" x14ac:dyDescent="0.2">
      <c r="B25" s="67" t="s">
        <v>1428</v>
      </c>
      <c r="C25" s="585"/>
      <c r="D25" s="153"/>
      <c r="E25" s="153"/>
      <c r="F25" s="153"/>
      <c r="G25" s="153"/>
      <c r="H25" s="44"/>
      <c r="I25" s="44"/>
      <c r="J25" s="44"/>
      <c r="K25" s="44"/>
      <c r="L25" s="44"/>
      <c r="M25" s="44"/>
      <c r="N25" s="44"/>
      <c r="P25" s="153"/>
      <c r="S25" s="67"/>
      <c r="Z25" s="44"/>
    </row>
    <row r="26" spans="2:29" ht="18.75" customHeight="1" x14ac:dyDescent="0.2">
      <c r="B26" s="99" t="s">
        <v>438</v>
      </c>
    </row>
    <row r="27" spans="2:29" ht="18.75" customHeight="1" x14ac:dyDescent="0.2">
      <c r="B27" s="99" t="s">
        <v>439</v>
      </c>
    </row>
    <row r="28" spans="2:29" ht="18.75" customHeight="1" x14ac:dyDescent="0.2">
      <c r="B28" s="336" t="s">
        <v>548</v>
      </c>
    </row>
    <row r="29" spans="2:29" ht="51.75" customHeight="1" x14ac:dyDescent="0.2">
      <c r="B29" s="137"/>
    </row>
  </sheetData>
  <mergeCells count="164">
    <mergeCell ref="X10:Y10"/>
    <mergeCell ref="Z10:AA10"/>
    <mergeCell ref="AB10:AC10"/>
    <mergeCell ref="N10:O10"/>
    <mergeCell ref="P10:Q10"/>
    <mergeCell ref="R10:S10"/>
    <mergeCell ref="T10:U10"/>
    <mergeCell ref="V10:W10"/>
    <mergeCell ref="D10:E10"/>
    <mergeCell ref="F10:G10"/>
    <mergeCell ref="H10:I10"/>
    <mergeCell ref="J10:K10"/>
    <mergeCell ref="L10:M10"/>
    <mergeCell ref="AB16:AC16"/>
    <mergeCell ref="AB17:AC17"/>
    <mergeCell ref="AB18:AC18"/>
    <mergeCell ref="AB19:AC19"/>
    <mergeCell ref="AB20:AC20"/>
    <mergeCell ref="AB11:AC11"/>
    <mergeCell ref="AB12:AC12"/>
    <mergeCell ref="AB13:AC13"/>
    <mergeCell ref="AB14:AC14"/>
    <mergeCell ref="AB15:AC15"/>
    <mergeCell ref="X20:Y20"/>
    <mergeCell ref="Z20:AA20"/>
    <mergeCell ref="F11:G11"/>
    <mergeCell ref="H11:I11"/>
    <mergeCell ref="J11:K11"/>
    <mergeCell ref="L11:M11"/>
    <mergeCell ref="N11:O11"/>
    <mergeCell ref="P11:Q11"/>
    <mergeCell ref="R11:S11"/>
    <mergeCell ref="T11:U11"/>
    <mergeCell ref="V11:W11"/>
    <mergeCell ref="X11:Y11"/>
    <mergeCell ref="Z11:AA11"/>
    <mergeCell ref="N20:O20"/>
    <mergeCell ref="P20:Q20"/>
    <mergeCell ref="R20:S20"/>
    <mergeCell ref="T20:U20"/>
    <mergeCell ref="V20:W20"/>
    <mergeCell ref="T16:U16"/>
    <mergeCell ref="V16:W16"/>
    <mergeCell ref="T14:U14"/>
    <mergeCell ref="V14:W14"/>
    <mergeCell ref="D20:E20"/>
    <mergeCell ref="F20:G20"/>
    <mergeCell ref="H20:I20"/>
    <mergeCell ref="J20:K20"/>
    <mergeCell ref="L20:M20"/>
    <mergeCell ref="X18:Y18"/>
    <mergeCell ref="Z18:AA18"/>
    <mergeCell ref="D19:E19"/>
    <mergeCell ref="F19:G19"/>
    <mergeCell ref="H19:I19"/>
    <mergeCell ref="J19:K19"/>
    <mergeCell ref="L19:M19"/>
    <mergeCell ref="N19:O19"/>
    <mergeCell ref="P19:Q19"/>
    <mergeCell ref="R19:S19"/>
    <mergeCell ref="T19:U19"/>
    <mergeCell ref="V19:W19"/>
    <mergeCell ref="X19:Y19"/>
    <mergeCell ref="Z19:AA19"/>
    <mergeCell ref="N18:O18"/>
    <mergeCell ref="P18:Q18"/>
    <mergeCell ref="R18:S18"/>
    <mergeCell ref="D18:E18"/>
    <mergeCell ref="F18:G18"/>
    <mergeCell ref="H18:I18"/>
    <mergeCell ref="J18:K18"/>
    <mergeCell ref="L18:M18"/>
    <mergeCell ref="X16:Y16"/>
    <mergeCell ref="Z16:AA16"/>
    <mergeCell ref="D17:E17"/>
    <mergeCell ref="F17:G17"/>
    <mergeCell ref="H17:I17"/>
    <mergeCell ref="J17:K17"/>
    <mergeCell ref="L17:M17"/>
    <mergeCell ref="N17:O17"/>
    <mergeCell ref="P17:Q17"/>
    <mergeCell ref="R17:S17"/>
    <mergeCell ref="T17:U17"/>
    <mergeCell ref="V17:W17"/>
    <mergeCell ref="X17:Y17"/>
    <mergeCell ref="Z17:AA17"/>
    <mergeCell ref="N16:O16"/>
    <mergeCell ref="P16:Q16"/>
    <mergeCell ref="R16:S16"/>
    <mergeCell ref="T18:U18"/>
    <mergeCell ref="V18:W18"/>
    <mergeCell ref="X13:Y13"/>
    <mergeCell ref="Z13:AA13"/>
    <mergeCell ref="D16:E16"/>
    <mergeCell ref="F16:G16"/>
    <mergeCell ref="H16:I16"/>
    <mergeCell ref="J16:K16"/>
    <mergeCell ref="L16:M16"/>
    <mergeCell ref="X14:Y14"/>
    <mergeCell ref="Z14:AA14"/>
    <mergeCell ref="D15:E15"/>
    <mergeCell ref="F15:G15"/>
    <mergeCell ref="H15:I15"/>
    <mergeCell ref="J15:K15"/>
    <mergeCell ref="L15:M15"/>
    <mergeCell ref="N15:O15"/>
    <mergeCell ref="P15:Q15"/>
    <mergeCell ref="R15:S15"/>
    <mergeCell ref="T15:U15"/>
    <mergeCell ref="V15:W15"/>
    <mergeCell ref="X15:Y15"/>
    <mergeCell ref="Z15:AA15"/>
    <mergeCell ref="N14:O14"/>
    <mergeCell ref="P14:Q14"/>
    <mergeCell ref="R14:S14"/>
    <mergeCell ref="F13:G13"/>
    <mergeCell ref="H13:I13"/>
    <mergeCell ref="J13:K13"/>
    <mergeCell ref="L13:M13"/>
    <mergeCell ref="N13:O13"/>
    <mergeCell ref="P13:Q13"/>
    <mergeCell ref="R13:S13"/>
    <mergeCell ref="T13:U13"/>
    <mergeCell ref="V13:W13"/>
    <mergeCell ref="B18:C18"/>
    <mergeCell ref="B19:C19"/>
    <mergeCell ref="AB6:AC9"/>
    <mergeCell ref="B4:AC4"/>
    <mergeCell ref="B17:C17"/>
    <mergeCell ref="D11:E11"/>
    <mergeCell ref="D12:E12"/>
    <mergeCell ref="F12:G12"/>
    <mergeCell ref="H12:I12"/>
    <mergeCell ref="J12:K12"/>
    <mergeCell ref="L12:M12"/>
    <mergeCell ref="N12:O12"/>
    <mergeCell ref="P12:Q12"/>
    <mergeCell ref="R12:S12"/>
    <mergeCell ref="T12:U12"/>
    <mergeCell ref="V12:W12"/>
    <mergeCell ref="D14:E14"/>
    <mergeCell ref="F14:G14"/>
    <mergeCell ref="H14:I14"/>
    <mergeCell ref="J14:K14"/>
    <mergeCell ref="L14:M14"/>
    <mergeCell ref="X12:Y12"/>
    <mergeCell ref="Z12:AA12"/>
    <mergeCell ref="D13:E13"/>
    <mergeCell ref="B2:AC2"/>
    <mergeCell ref="B5:AC5"/>
    <mergeCell ref="B6:C9"/>
    <mergeCell ref="D6:AA7"/>
    <mergeCell ref="Z8:AA9"/>
    <mergeCell ref="X8:Y9"/>
    <mergeCell ref="F8:G9"/>
    <mergeCell ref="H8:I9"/>
    <mergeCell ref="R8:S9"/>
    <mergeCell ref="T8:U9"/>
    <mergeCell ref="V8:W9"/>
    <mergeCell ref="D8:E9"/>
    <mergeCell ref="J8:K9"/>
    <mergeCell ref="L8:M9"/>
    <mergeCell ref="N8:O9"/>
    <mergeCell ref="P8:Q9"/>
  </mergeCells>
  <phoneticPr fontId="16" type="noConversion"/>
  <printOptions horizontalCentered="1" verticalCentered="1"/>
  <pageMargins left="0" right="0" top="0" bottom="0" header="0" footer="0"/>
  <pageSetup paperSize="9" scale="62" orientation="landscape" r:id="rId1"/>
  <headerFooter alignWithMargins="0"/>
  <ignoredErrors>
    <ignoredError sqref="F12 H12:Z12 D12" formulaRange="1"/>
    <ignoredError sqref="AA17 AA18 AA19 AC19 K19 K17:L17" numberStoredAsText="1"/>
  </ignoredError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tabColor rgb="FFC00000"/>
  </sheetPr>
  <dimension ref="B2:AF29"/>
  <sheetViews>
    <sheetView showGridLines="0" view="pageBreakPreview" topLeftCell="B1" zoomScale="85" zoomScaleNormal="75" zoomScaleSheetLayoutView="85" zoomScalePageLayoutView="75" workbookViewId="0">
      <selection activeCell="AD10" sqref="AD10"/>
    </sheetView>
  </sheetViews>
  <sheetFormatPr baseColWidth="10" defaultColWidth="11.42578125" defaultRowHeight="12.75" x14ac:dyDescent="0.2"/>
  <cols>
    <col min="1" max="1" width="11.42578125" style="2"/>
    <col min="2" max="2" width="34.28515625" style="2" customWidth="1"/>
    <col min="3" max="15" width="8.7109375" style="2" customWidth="1"/>
    <col min="16" max="16" width="7.140625" style="2" customWidth="1"/>
    <col min="17" max="17" width="5.42578125" style="2" customWidth="1"/>
    <col min="18" max="16384" width="11.42578125" style="2"/>
  </cols>
  <sheetData>
    <row r="2" spans="2:32" ht="20.25" x14ac:dyDescent="0.2">
      <c r="B2" s="1497" t="s">
        <v>1192</v>
      </c>
      <c r="C2" s="1497"/>
      <c r="D2" s="1497"/>
      <c r="E2" s="1497"/>
      <c r="F2" s="1497"/>
      <c r="G2" s="1497"/>
      <c r="H2" s="1497"/>
      <c r="I2" s="1497"/>
      <c r="J2" s="1497"/>
      <c r="K2" s="1497"/>
      <c r="L2" s="1497"/>
      <c r="M2" s="1497"/>
      <c r="N2" s="1497"/>
      <c r="O2" s="1497"/>
      <c r="P2" s="1497"/>
      <c r="Q2" s="4"/>
      <c r="T2" s="1"/>
      <c r="U2" s="56"/>
      <c r="V2" s="56"/>
      <c r="W2" s="56"/>
      <c r="X2" s="56"/>
      <c r="Y2" s="56"/>
      <c r="Z2" s="56"/>
      <c r="AA2" s="56"/>
      <c r="AB2" s="56"/>
      <c r="AC2" s="56"/>
      <c r="AD2" s="56"/>
    </row>
    <row r="3" spans="2:32" ht="30" customHeight="1" x14ac:dyDescent="0.2">
      <c r="B3" s="391" t="s">
        <v>336</v>
      </c>
      <c r="C3" s="70"/>
      <c r="D3" s="70"/>
      <c r="E3" s="70"/>
      <c r="F3" s="70"/>
      <c r="G3" s="70"/>
      <c r="H3" s="70"/>
      <c r="I3" s="70"/>
      <c r="J3" s="70"/>
      <c r="K3" s="70"/>
      <c r="L3" s="70"/>
      <c r="M3" s="70"/>
      <c r="N3" s="70"/>
      <c r="O3" s="70"/>
      <c r="P3" s="70"/>
      <c r="Q3" s="5"/>
      <c r="R3" s="20"/>
      <c r="T3" s="30"/>
      <c r="AE3" s="57"/>
    </row>
    <row r="4" spans="2:32" ht="20.25" x14ac:dyDescent="0.2">
      <c r="B4" s="1497" t="s">
        <v>104</v>
      </c>
      <c r="C4" s="1497"/>
      <c r="D4" s="1497"/>
      <c r="E4" s="1497"/>
      <c r="F4" s="1497"/>
      <c r="G4" s="1497"/>
      <c r="H4" s="1497"/>
      <c r="I4" s="1497"/>
      <c r="J4" s="1497"/>
      <c r="K4" s="1497"/>
      <c r="L4" s="1497"/>
      <c r="M4" s="1497"/>
      <c r="N4" s="1497"/>
      <c r="O4" s="1497"/>
      <c r="P4" s="1497"/>
      <c r="Q4" s="5"/>
      <c r="R4" s="243"/>
      <c r="S4" s="231"/>
      <c r="T4" s="231"/>
      <c r="U4" s="231"/>
      <c r="V4" s="231"/>
      <c r="W4" s="231"/>
      <c r="X4" s="231"/>
      <c r="Y4" s="231"/>
      <c r="Z4" s="231"/>
      <c r="AA4" s="231"/>
      <c r="AB4" s="231"/>
      <c r="AC4" s="231"/>
      <c r="AD4" s="231"/>
      <c r="AE4" s="231"/>
      <c r="AF4" s="231"/>
    </row>
    <row r="5" spans="2:32" ht="20.25" x14ac:dyDescent="0.2">
      <c r="B5" s="1497">
        <v>2019</v>
      </c>
      <c r="C5" s="1497"/>
      <c r="D5" s="1497"/>
      <c r="E5" s="1497"/>
      <c r="F5" s="1497"/>
      <c r="G5" s="1497"/>
      <c r="H5" s="1497"/>
      <c r="I5" s="1497"/>
      <c r="J5" s="1497"/>
      <c r="K5" s="1497"/>
      <c r="L5" s="1497"/>
      <c r="M5" s="1497"/>
      <c r="N5" s="1497"/>
      <c r="O5" s="1497"/>
      <c r="P5" s="1497"/>
      <c r="Q5" s="5"/>
      <c r="R5" s="243"/>
      <c r="S5" s="231"/>
      <c r="T5" s="231"/>
      <c r="U5" s="231"/>
      <c r="V5" s="231"/>
      <c r="W5" s="231"/>
      <c r="X5" s="231"/>
      <c r="Y5" s="231"/>
      <c r="Z5" s="231"/>
      <c r="AA5" s="231"/>
      <c r="AB5" s="231"/>
      <c r="AC5" s="231"/>
      <c r="AD5" s="231"/>
      <c r="AE5" s="231"/>
      <c r="AF5" s="231"/>
    </row>
    <row r="6" spans="2:32" s="3" customFormat="1" ht="15.75" x14ac:dyDescent="0.2">
      <c r="B6" s="18"/>
      <c r="C6" s="6"/>
      <c r="D6" s="6"/>
      <c r="E6" s="6"/>
      <c r="F6" s="6"/>
      <c r="G6" s="6"/>
      <c r="H6" s="6"/>
      <c r="I6" s="6"/>
      <c r="J6" s="6"/>
      <c r="K6" s="6"/>
      <c r="L6" s="6"/>
      <c r="M6" s="6"/>
      <c r="N6" s="6"/>
      <c r="O6" s="5"/>
      <c r="P6" s="5"/>
      <c r="Q6" s="5"/>
      <c r="R6" s="244"/>
      <c r="S6" s="245"/>
      <c r="T6" s="245"/>
      <c r="U6" s="245"/>
      <c r="V6" s="245"/>
      <c r="W6" s="245"/>
      <c r="X6" s="245"/>
      <c r="Y6" s="245"/>
      <c r="Z6" s="245"/>
      <c r="AA6" s="245"/>
      <c r="AB6" s="245"/>
      <c r="AC6" s="245"/>
      <c r="AD6" s="245"/>
      <c r="AE6" s="245"/>
      <c r="AF6" s="245"/>
    </row>
    <row r="7" spans="2:32" x14ac:dyDescent="0.2">
      <c r="C7" s="24"/>
      <c r="I7" s="24"/>
      <c r="R7" s="243"/>
      <c r="S7" s="231"/>
      <c r="T7" s="231"/>
      <c r="U7" s="231"/>
      <c r="V7" s="231"/>
      <c r="W7" s="231"/>
      <c r="X7" s="231"/>
      <c r="Y7" s="231"/>
      <c r="Z7" s="231"/>
      <c r="AA7" s="231"/>
      <c r="AB7" s="231"/>
      <c r="AC7" s="231"/>
      <c r="AD7" s="231"/>
      <c r="AE7" s="231"/>
      <c r="AF7" s="231"/>
    </row>
    <row r="8" spans="2:32" ht="21.75" customHeight="1" x14ac:dyDescent="0.2">
      <c r="R8" s="231"/>
      <c r="S8" s="231"/>
      <c r="T8" s="231"/>
      <c r="U8" s="231"/>
      <c r="V8" s="231"/>
      <c r="W8" s="231"/>
      <c r="X8" s="231"/>
      <c r="Y8" s="231"/>
      <c r="Z8" s="231"/>
      <c r="AA8" s="231"/>
      <c r="AB8" s="231"/>
      <c r="AC8" s="231"/>
      <c r="AD8" s="231"/>
      <c r="AE8" s="231"/>
      <c r="AF8" s="231"/>
    </row>
    <row r="9" spans="2:32" s="8" customFormat="1" ht="15" customHeight="1" x14ac:dyDescent="0.2">
      <c r="B9" s="2"/>
      <c r="C9" s="2"/>
      <c r="D9" s="2"/>
      <c r="E9" s="2"/>
      <c r="F9" s="2"/>
      <c r="G9" s="2"/>
      <c r="H9" s="2"/>
      <c r="I9" s="2"/>
      <c r="J9" s="2"/>
      <c r="K9" s="2"/>
      <c r="L9" s="2"/>
      <c r="M9" s="2"/>
      <c r="N9" s="2"/>
      <c r="O9" s="2"/>
      <c r="P9" s="2"/>
      <c r="Q9" s="2"/>
      <c r="R9" s="231"/>
      <c r="S9" s="231"/>
      <c r="T9" s="231"/>
      <c r="U9" s="231"/>
      <c r="V9" s="231"/>
      <c r="W9" s="231"/>
      <c r="X9" s="231"/>
      <c r="Y9" s="231"/>
      <c r="Z9" s="231"/>
      <c r="AA9" s="231"/>
      <c r="AB9" s="231"/>
      <c r="AC9" s="231"/>
      <c r="AD9" s="231"/>
      <c r="AE9" s="231"/>
      <c r="AF9" s="231"/>
    </row>
    <row r="10" spans="2:32" s="8" customFormat="1" ht="20.25" customHeight="1" x14ac:dyDescent="0.2">
      <c r="B10" s="2"/>
      <c r="C10" s="2"/>
      <c r="D10" s="2"/>
      <c r="E10" s="2"/>
      <c r="F10" s="2"/>
      <c r="G10" s="2"/>
      <c r="H10" s="2"/>
      <c r="I10" s="2"/>
      <c r="J10" s="2"/>
      <c r="K10" s="2"/>
      <c r="L10" s="2"/>
      <c r="M10" s="2"/>
      <c r="N10" s="2"/>
      <c r="O10" s="2"/>
      <c r="P10" s="2"/>
      <c r="Q10" s="2"/>
      <c r="R10" s="99"/>
      <c r="S10" s="24" t="s">
        <v>40</v>
      </c>
      <c r="T10" s="24" t="s">
        <v>93</v>
      </c>
      <c r="U10" s="24" t="s">
        <v>94</v>
      </c>
      <c r="V10" s="24" t="s">
        <v>95</v>
      </c>
      <c r="W10" s="24" t="s">
        <v>96</v>
      </c>
      <c r="X10" s="24" t="s">
        <v>97</v>
      </c>
      <c r="Y10" s="24" t="s">
        <v>98</v>
      </c>
      <c r="Z10" s="24" t="s">
        <v>99</v>
      </c>
      <c r="AA10" s="24" t="s">
        <v>100</v>
      </c>
      <c r="AB10" s="24" t="s">
        <v>101</v>
      </c>
      <c r="AC10" s="24" t="s">
        <v>102</v>
      </c>
      <c r="AD10" s="24" t="s">
        <v>259</v>
      </c>
      <c r="AE10" s="99"/>
      <c r="AF10" s="231"/>
    </row>
    <row r="11" spans="2:32" s="8" customFormat="1" ht="20.25" customHeight="1" x14ac:dyDescent="0.2">
      <c r="B11" s="2"/>
      <c r="C11" s="2"/>
      <c r="D11" s="2"/>
      <c r="E11" s="2"/>
      <c r="F11" s="2"/>
      <c r="G11" s="2"/>
      <c r="H11" s="2"/>
      <c r="I11" s="2"/>
      <c r="J11" s="2"/>
      <c r="K11" s="2"/>
      <c r="L11" s="2"/>
      <c r="M11" s="2"/>
      <c r="N11" s="2"/>
      <c r="O11" s="2"/>
      <c r="P11" s="2"/>
      <c r="Q11" s="2"/>
      <c r="R11" s="396" t="s">
        <v>262</v>
      </c>
      <c r="S11" s="65">
        <v>76</v>
      </c>
      <c r="T11" s="65">
        <v>67</v>
      </c>
      <c r="U11" s="65">
        <v>41</v>
      </c>
      <c r="V11" s="65">
        <v>38</v>
      </c>
      <c r="W11" s="65">
        <v>46</v>
      </c>
      <c r="X11" s="65">
        <v>32</v>
      </c>
      <c r="Y11" s="397">
        <v>28</v>
      </c>
      <c r="Z11" s="24">
        <v>28</v>
      </c>
      <c r="AA11" s="24">
        <v>26</v>
      </c>
      <c r="AB11" s="24">
        <v>46</v>
      </c>
      <c r="AC11" s="145">
        <v>45</v>
      </c>
      <c r="AD11" s="99">
        <v>54</v>
      </c>
      <c r="AE11" s="145">
        <f>SUM(S11:AD11)</f>
        <v>527</v>
      </c>
      <c r="AF11" s="231"/>
    </row>
    <row r="12" spans="2:32" s="8" customFormat="1" ht="20.25" customHeight="1" x14ac:dyDescent="0.2">
      <c r="B12" s="2"/>
      <c r="C12" s="2"/>
      <c r="D12" s="2"/>
      <c r="E12" s="2"/>
      <c r="F12" s="2"/>
      <c r="G12" s="2"/>
      <c r="H12" s="2"/>
      <c r="I12" s="2"/>
      <c r="J12" s="2"/>
      <c r="K12" s="2"/>
      <c r="L12" s="2"/>
      <c r="M12" s="2"/>
      <c r="N12" s="2"/>
      <c r="O12" s="2"/>
      <c r="P12" s="2"/>
      <c r="Q12" s="2"/>
      <c r="R12" s="396" t="s">
        <v>183</v>
      </c>
      <c r="S12" s="4">
        <v>13</v>
      </c>
      <c r="T12" s="4">
        <v>17</v>
      </c>
      <c r="U12" s="4">
        <v>31</v>
      </c>
      <c r="V12" s="4">
        <v>26</v>
      </c>
      <c r="W12" s="4">
        <v>25</v>
      </c>
      <c r="X12" s="4">
        <v>35</v>
      </c>
      <c r="Y12" s="24">
        <v>26</v>
      </c>
      <c r="Z12" s="24">
        <v>26</v>
      </c>
      <c r="AA12" s="24">
        <v>21</v>
      </c>
      <c r="AB12" s="24">
        <v>27</v>
      </c>
      <c r="AC12" s="145">
        <v>19</v>
      </c>
      <c r="AD12" s="99">
        <v>32</v>
      </c>
      <c r="AE12" s="145">
        <f>SUM(S12:AD12)</f>
        <v>298</v>
      </c>
      <c r="AF12" s="231"/>
    </row>
    <row r="13" spans="2:32" s="8" customFormat="1" ht="20.25" customHeight="1" x14ac:dyDescent="0.2">
      <c r="B13" s="2"/>
      <c r="C13" s="2"/>
      <c r="D13" s="2"/>
      <c r="E13" s="2"/>
      <c r="F13" s="2"/>
      <c r="G13" s="2"/>
      <c r="H13" s="2"/>
      <c r="I13" s="2"/>
      <c r="J13" s="2"/>
      <c r="K13" s="2"/>
      <c r="L13" s="2"/>
      <c r="M13" s="2"/>
      <c r="N13" s="2"/>
      <c r="O13" s="2"/>
      <c r="P13" s="2"/>
      <c r="Q13" s="2"/>
      <c r="R13" s="231" t="s">
        <v>24</v>
      </c>
      <c r="S13" s="231">
        <v>0</v>
      </c>
      <c r="T13" s="231">
        <v>0</v>
      </c>
      <c r="U13" s="231">
        <v>2</v>
      </c>
      <c r="V13" s="231">
        <v>1</v>
      </c>
      <c r="W13" s="231">
        <v>0</v>
      </c>
      <c r="X13" s="231">
        <v>0</v>
      </c>
      <c r="Y13" s="231">
        <v>1</v>
      </c>
      <c r="Z13" s="231">
        <v>0</v>
      </c>
      <c r="AA13" s="231">
        <v>0</v>
      </c>
      <c r="AB13" s="231">
        <v>0</v>
      </c>
      <c r="AC13" s="231">
        <v>0</v>
      </c>
      <c r="AD13" s="231">
        <v>0</v>
      </c>
      <c r="AE13" s="145">
        <f t="shared" ref="AE13" si="0">SUM(S13:AD13)</f>
        <v>4</v>
      </c>
      <c r="AF13" s="231"/>
    </row>
    <row r="14" spans="2:32" s="8" customFormat="1" ht="20.25" customHeight="1" x14ac:dyDescent="0.2">
      <c r="B14" s="2"/>
      <c r="C14" s="2"/>
      <c r="D14" s="2"/>
      <c r="E14" s="2"/>
      <c r="F14" s="2"/>
      <c r="G14" s="2"/>
      <c r="H14" s="2"/>
      <c r="I14" s="2"/>
      <c r="J14" s="2"/>
      <c r="K14" s="2"/>
      <c r="L14" s="2"/>
      <c r="M14" s="2"/>
      <c r="N14" s="2"/>
      <c r="O14" s="2"/>
      <c r="P14" s="2"/>
      <c r="Q14" s="2"/>
      <c r="R14" s="231"/>
      <c r="S14" s="231"/>
      <c r="T14" s="231"/>
      <c r="U14" s="231"/>
      <c r="V14" s="231"/>
      <c r="W14" s="231"/>
      <c r="X14" s="231"/>
      <c r="Y14" s="231"/>
      <c r="Z14" s="231"/>
      <c r="AA14" s="231"/>
      <c r="AB14" s="231"/>
      <c r="AC14" s="231"/>
      <c r="AD14" s="231"/>
      <c r="AE14" s="231"/>
      <c r="AF14" s="231"/>
    </row>
    <row r="15" spans="2:32" s="8" customFormat="1" ht="20.25" customHeight="1" x14ac:dyDescent="0.2">
      <c r="B15" s="2"/>
      <c r="C15" s="2"/>
      <c r="D15" s="2"/>
      <c r="E15" s="2"/>
      <c r="F15" s="2"/>
      <c r="G15" s="2"/>
      <c r="H15" s="2"/>
      <c r="I15" s="2"/>
      <c r="J15" s="2"/>
      <c r="K15" s="2"/>
      <c r="L15" s="2"/>
      <c r="M15" s="2"/>
      <c r="N15" s="2"/>
      <c r="O15" s="2"/>
      <c r="P15" s="2"/>
      <c r="Q15" s="2"/>
      <c r="R15" s="231"/>
      <c r="S15" s="231"/>
      <c r="T15" s="231"/>
      <c r="U15" s="231"/>
      <c r="V15" s="231"/>
      <c r="W15" s="231"/>
      <c r="X15" s="231"/>
      <c r="Y15" s="231"/>
      <c r="Z15" s="231"/>
      <c r="AA15" s="231"/>
      <c r="AB15" s="231"/>
      <c r="AC15" s="231"/>
      <c r="AD15" s="231"/>
      <c r="AE15" s="231"/>
      <c r="AF15" s="231"/>
    </row>
    <row r="16" spans="2:32" s="8" customFormat="1" ht="20.25" customHeight="1" x14ac:dyDescent="0.2">
      <c r="B16" s="2"/>
      <c r="C16" s="2"/>
      <c r="D16" s="2"/>
      <c r="E16" s="2"/>
      <c r="F16" s="2"/>
      <c r="G16" s="2"/>
      <c r="H16" s="2"/>
      <c r="I16" s="2"/>
      <c r="J16" s="2"/>
      <c r="K16" s="2"/>
      <c r="L16" s="2"/>
      <c r="M16" s="2"/>
      <c r="N16" s="2"/>
      <c r="O16" s="2"/>
      <c r="P16" s="2"/>
      <c r="Q16" s="2"/>
      <c r="R16" s="231"/>
      <c r="S16" s="231"/>
      <c r="T16" s="231"/>
      <c r="U16" s="231"/>
      <c r="V16" s="231"/>
      <c r="W16" s="231"/>
      <c r="X16" s="231"/>
      <c r="Y16" s="231"/>
      <c r="Z16" s="231"/>
      <c r="AA16" s="231"/>
      <c r="AB16" s="231"/>
      <c r="AC16" s="231"/>
      <c r="AD16" s="231"/>
      <c r="AE16" s="231"/>
      <c r="AF16" s="231"/>
    </row>
    <row r="17" spans="2:32" s="8" customFormat="1" ht="20.25" customHeight="1" x14ac:dyDescent="0.2">
      <c r="B17" s="2"/>
      <c r="C17" s="2"/>
      <c r="D17" s="2"/>
      <c r="E17" s="2"/>
      <c r="F17" s="2"/>
      <c r="G17" s="2"/>
      <c r="H17" s="2"/>
      <c r="I17" s="2"/>
      <c r="J17" s="2"/>
      <c r="K17" s="2"/>
      <c r="L17" s="2"/>
      <c r="M17" s="2"/>
      <c r="N17" s="2"/>
      <c r="O17" s="2"/>
      <c r="P17" s="2"/>
      <c r="Q17" s="2"/>
      <c r="R17" s="231"/>
      <c r="S17" s="231"/>
      <c r="T17" s="231"/>
      <c r="U17" s="231"/>
      <c r="V17" s="231"/>
      <c r="W17" s="231"/>
      <c r="X17" s="231"/>
      <c r="Y17" s="231"/>
      <c r="Z17" s="231"/>
      <c r="AA17" s="231"/>
      <c r="AB17" s="231"/>
      <c r="AC17" s="231"/>
      <c r="AD17" s="231"/>
      <c r="AE17" s="231"/>
      <c r="AF17" s="231"/>
    </row>
    <row r="18" spans="2:32" s="8" customFormat="1" ht="20.25" customHeight="1" x14ac:dyDescent="0.2">
      <c r="B18" s="2"/>
      <c r="C18" s="2"/>
      <c r="D18" s="2"/>
      <c r="E18" s="2"/>
      <c r="F18" s="2"/>
      <c r="G18" s="2"/>
      <c r="H18" s="2"/>
      <c r="I18" s="2"/>
      <c r="J18" s="2"/>
      <c r="K18" s="2"/>
      <c r="L18" s="2"/>
      <c r="M18" s="2"/>
      <c r="N18" s="2"/>
      <c r="O18" s="2"/>
      <c r="P18" s="2"/>
      <c r="Q18" s="2"/>
      <c r="R18" s="231"/>
      <c r="S18" s="231"/>
      <c r="T18" s="231"/>
      <c r="U18" s="231"/>
      <c r="V18" s="231"/>
      <c r="W18" s="231"/>
      <c r="X18" s="231"/>
      <c r="Y18" s="231"/>
      <c r="Z18" s="231"/>
      <c r="AA18" s="231"/>
      <c r="AB18" s="231"/>
      <c r="AC18" s="231"/>
      <c r="AD18" s="231"/>
      <c r="AE18" s="231"/>
      <c r="AF18" s="231"/>
    </row>
    <row r="19" spans="2:32" s="8" customFormat="1" ht="20.25" customHeight="1" x14ac:dyDescent="0.2">
      <c r="B19" s="2"/>
      <c r="C19" s="2"/>
      <c r="D19" s="2"/>
      <c r="E19" s="2"/>
      <c r="F19" s="2"/>
      <c r="G19" s="2"/>
      <c r="H19" s="2"/>
      <c r="I19" s="2"/>
      <c r="J19" s="2"/>
      <c r="K19" s="2"/>
      <c r="L19" s="2"/>
      <c r="M19" s="2"/>
      <c r="N19" s="2"/>
      <c r="O19" s="2"/>
      <c r="P19" s="2"/>
      <c r="Q19" s="2"/>
      <c r="R19" s="231"/>
      <c r="S19" s="231"/>
      <c r="T19" s="231"/>
      <c r="U19" s="231"/>
      <c r="V19" s="231"/>
      <c r="W19" s="231"/>
      <c r="X19" s="231"/>
      <c r="Y19" s="231"/>
      <c r="Z19" s="231"/>
      <c r="AA19" s="231"/>
      <c r="AB19" s="231"/>
      <c r="AC19" s="231"/>
      <c r="AD19" s="231"/>
      <c r="AE19" s="231"/>
      <c r="AF19" s="231"/>
    </row>
    <row r="20" spans="2:32" s="8" customFormat="1" ht="20.25" customHeight="1" x14ac:dyDescent="0.2">
      <c r="B20" s="2"/>
      <c r="C20" s="2"/>
      <c r="D20" s="2"/>
      <c r="E20" s="2"/>
      <c r="F20" s="2"/>
      <c r="G20" s="2"/>
      <c r="H20" s="2"/>
      <c r="I20" s="2"/>
      <c r="J20" s="2"/>
      <c r="K20" s="2"/>
      <c r="L20" s="2"/>
      <c r="M20" s="2"/>
      <c r="N20" s="2"/>
      <c r="O20" s="2"/>
      <c r="P20" s="2"/>
      <c r="Q20" s="2"/>
    </row>
    <row r="21" spans="2:32" s="8" customFormat="1" ht="20.25" customHeight="1" x14ac:dyDescent="0.2">
      <c r="B21" s="2"/>
      <c r="C21" s="2"/>
      <c r="D21" s="2"/>
      <c r="E21" s="2"/>
      <c r="F21" s="2"/>
      <c r="G21" s="2"/>
      <c r="H21" s="2"/>
      <c r="I21" s="2"/>
      <c r="J21" s="2"/>
      <c r="K21" s="2"/>
      <c r="L21" s="2"/>
      <c r="M21" s="2"/>
      <c r="N21" s="2"/>
      <c r="O21" s="2"/>
      <c r="P21" s="2"/>
      <c r="Q21" s="2"/>
    </row>
    <row r="22" spans="2:32" s="8" customFormat="1" ht="20.25" customHeight="1" x14ac:dyDescent="0.2">
      <c r="B22" s="2"/>
      <c r="C22" s="2"/>
      <c r="D22" s="2"/>
      <c r="E22" s="2"/>
      <c r="F22" s="2"/>
      <c r="G22" s="2"/>
      <c r="H22" s="2"/>
      <c r="I22" s="2"/>
      <c r="J22" s="2"/>
      <c r="K22" s="2"/>
      <c r="L22" s="2"/>
      <c r="M22" s="2"/>
      <c r="N22" s="2"/>
      <c r="O22" s="2"/>
      <c r="P22" s="2"/>
      <c r="Q22" s="2"/>
    </row>
    <row r="23" spans="2:32" s="12" customFormat="1" ht="12" x14ac:dyDescent="0.2">
      <c r="B23" s="10"/>
    </row>
    <row r="24" spans="2:32" s="12" customFormat="1" ht="12" x14ac:dyDescent="0.2">
      <c r="B24" s="10"/>
    </row>
    <row r="25" spans="2:32" s="12" customFormat="1" ht="18.75" customHeight="1" x14ac:dyDescent="0.25">
      <c r="B25" s="551" t="s">
        <v>1514</v>
      </c>
      <c r="C25" s="516"/>
      <c r="D25" s="516"/>
      <c r="E25" s="516"/>
      <c r="F25" s="516"/>
      <c r="G25" s="516"/>
      <c r="H25" s="516"/>
      <c r="I25" s="516"/>
      <c r="J25" s="516"/>
      <c r="K25" s="516"/>
      <c r="L25" s="516"/>
      <c r="M25" s="516"/>
      <c r="N25" s="516"/>
      <c r="O25" s="516"/>
      <c r="P25" s="516"/>
    </row>
    <row r="26" spans="2:32" ht="18.75" customHeight="1" x14ac:dyDescent="0.2">
      <c r="B26" s="552" t="s">
        <v>1515</v>
      </c>
      <c r="C26" s="12"/>
      <c r="D26" s="12"/>
      <c r="E26" s="12"/>
      <c r="F26" s="12"/>
      <c r="G26" s="12"/>
    </row>
    <row r="27" spans="2:32" ht="18.75" customHeight="1" x14ac:dyDescent="0.2">
      <c r="B27" s="552" t="s">
        <v>1516</v>
      </c>
    </row>
    <row r="28" spans="2:32" ht="18.75" customHeight="1" x14ac:dyDescent="0.2">
      <c r="B28" s="67" t="s">
        <v>1517</v>
      </c>
    </row>
    <row r="29" spans="2:32" ht="75.75" customHeight="1" x14ac:dyDescent="0.2">
      <c r="B29" s="138"/>
    </row>
  </sheetData>
  <mergeCells count="3">
    <mergeCell ref="B4:P4"/>
    <mergeCell ref="B5:P5"/>
    <mergeCell ref="B2:P2"/>
  </mergeCells>
  <phoneticPr fontId="16" type="noConversion"/>
  <printOptions horizontalCentered="1" verticalCentered="1"/>
  <pageMargins left="0" right="0" top="0" bottom="0" header="0" footer="0"/>
  <pageSetup paperSize="9" scale="75" orientation="landscape" r:id="rId1"/>
  <headerFooter alignWithMargins="0"/>
  <drawing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tabColor rgb="FFC00000"/>
  </sheetPr>
  <dimension ref="C3:AJ35"/>
  <sheetViews>
    <sheetView showGridLines="0" view="pageBreakPreview" topLeftCell="A4" zoomScale="55" zoomScaleNormal="60" zoomScaleSheetLayoutView="55" zoomScalePageLayoutView="60" workbookViewId="0">
      <selection activeCell="AD10" sqref="AD10"/>
    </sheetView>
  </sheetViews>
  <sheetFormatPr baseColWidth="10" defaultColWidth="11.42578125" defaultRowHeight="12.75" x14ac:dyDescent="0.2"/>
  <cols>
    <col min="1" max="2" width="11.42578125" style="2"/>
    <col min="3" max="3" width="5.42578125" style="2" customWidth="1"/>
    <col min="4" max="4" width="72.42578125" style="2" customWidth="1"/>
    <col min="5" max="5" width="10" style="2" customWidth="1"/>
    <col min="6" max="6" width="2.7109375" style="2" customWidth="1"/>
    <col min="7" max="7" width="14" style="2" customWidth="1"/>
    <col min="8" max="8" width="2.7109375" style="2" customWidth="1"/>
    <col min="9" max="9" width="10.42578125" style="2" customWidth="1"/>
    <col min="10" max="10" width="2.7109375" style="2" customWidth="1"/>
    <col min="11" max="11" width="9.42578125" style="2" customWidth="1"/>
    <col min="12" max="12" width="2.7109375" style="2" customWidth="1"/>
    <col min="13" max="13" width="9.28515625" style="2" customWidth="1"/>
    <col min="14" max="14" width="2.7109375" style="2" customWidth="1"/>
    <col min="15" max="15" width="9.42578125" style="2" customWidth="1"/>
    <col min="16" max="16" width="2.7109375" style="2" customWidth="1"/>
    <col min="17" max="17" width="9.42578125" style="2" customWidth="1"/>
    <col min="18" max="18" width="2.7109375" style="2" customWidth="1"/>
    <col min="19" max="19" width="11.85546875" style="2" customWidth="1"/>
    <col min="20" max="20" width="2.7109375" style="2" customWidth="1"/>
    <col min="21" max="21" width="11.85546875" style="2" customWidth="1"/>
    <col min="22" max="22" width="2.7109375" style="2" customWidth="1"/>
    <col min="23" max="23" width="11.85546875" style="2" customWidth="1"/>
    <col min="24" max="24" width="2.7109375" style="2" customWidth="1"/>
    <col min="25" max="25" width="11.7109375" style="2" customWidth="1"/>
    <col min="26" max="26" width="2.7109375" style="2" customWidth="1"/>
    <col min="27" max="27" width="11.85546875" style="2" customWidth="1"/>
    <col min="28" max="28" width="2.7109375" style="2" customWidth="1"/>
    <col min="29" max="29" width="11.7109375" style="2" customWidth="1"/>
    <col min="30" max="30" width="4.7109375" style="2" customWidth="1"/>
    <col min="31" max="31" width="11.42578125" style="2"/>
    <col min="32" max="32" width="3.140625" style="2" customWidth="1"/>
    <col min="33" max="16384" width="11.42578125" style="2"/>
  </cols>
  <sheetData>
    <row r="3" spans="3:36" ht="20.25" x14ac:dyDescent="0.2">
      <c r="C3" s="1497" t="s">
        <v>1163</v>
      </c>
      <c r="D3" s="1497"/>
      <c r="E3" s="1497"/>
      <c r="F3" s="1497"/>
      <c r="G3" s="1497"/>
      <c r="H3" s="1497"/>
      <c r="I3" s="1497"/>
      <c r="J3" s="1497"/>
      <c r="K3" s="1497"/>
      <c r="L3" s="1497"/>
      <c r="M3" s="1497"/>
      <c r="N3" s="1497"/>
      <c r="O3" s="1497"/>
      <c r="P3" s="1497"/>
      <c r="Q3" s="1497"/>
      <c r="R3" s="1497"/>
      <c r="S3" s="1497"/>
      <c r="T3" s="1497"/>
      <c r="U3" s="1497"/>
      <c r="V3" s="1497"/>
      <c r="W3" s="1497"/>
      <c r="X3" s="1497"/>
      <c r="Y3" s="1497"/>
      <c r="Z3" s="1497"/>
      <c r="AA3" s="1497"/>
      <c r="AB3" s="1497"/>
      <c r="AC3" s="1497"/>
      <c r="AD3" s="1497"/>
      <c r="AG3" s="162"/>
      <c r="AH3" s="162" t="s">
        <v>261</v>
      </c>
      <c r="AI3" s="162"/>
      <c r="AJ3" s="162"/>
    </row>
    <row r="4" spans="3:36" ht="20.25" x14ac:dyDescent="0.2">
      <c r="C4" s="1542" t="s">
        <v>336</v>
      </c>
      <c r="D4" s="1542"/>
      <c r="E4" s="70"/>
      <c r="F4" s="70"/>
      <c r="G4" s="70"/>
      <c r="H4" s="70"/>
      <c r="I4" s="70"/>
      <c r="J4" s="70"/>
      <c r="K4" s="70"/>
      <c r="L4" s="70"/>
      <c r="M4" s="70"/>
      <c r="N4" s="70"/>
      <c r="O4" s="70"/>
      <c r="P4" s="70"/>
      <c r="Q4" s="70"/>
      <c r="R4" s="70"/>
      <c r="S4" s="70"/>
      <c r="T4" s="70"/>
      <c r="U4" s="70"/>
      <c r="V4" s="70"/>
      <c r="W4" s="70"/>
      <c r="X4" s="70"/>
      <c r="Y4" s="70"/>
      <c r="Z4" s="70"/>
      <c r="AA4" s="70"/>
      <c r="AB4" s="70"/>
      <c r="AC4" s="69"/>
      <c r="AD4" s="111"/>
    </row>
    <row r="5" spans="3:36" ht="20.25" x14ac:dyDescent="0.2">
      <c r="C5" s="69" t="s">
        <v>335</v>
      </c>
      <c r="D5" s="69"/>
      <c r="E5" s="69"/>
      <c r="F5" s="69"/>
      <c r="G5" s="69"/>
      <c r="H5" s="69"/>
      <c r="I5" s="69"/>
      <c r="J5" s="69"/>
      <c r="K5" s="69"/>
      <c r="L5" s="69"/>
      <c r="M5" s="69"/>
      <c r="N5" s="69"/>
      <c r="O5" s="69"/>
      <c r="P5" s="69"/>
      <c r="Q5" s="69"/>
      <c r="R5" s="69"/>
      <c r="S5" s="69"/>
      <c r="T5" s="69"/>
      <c r="U5" s="69"/>
      <c r="V5" s="69"/>
      <c r="W5" s="69"/>
      <c r="X5" s="69"/>
      <c r="Y5" s="69"/>
      <c r="Z5" s="69"/>
      <c r="AA5" s="69"/>
      <c r="AB5" s="69"/>
      <c r="AC5" s="69"/>
      <c r="AD5" s="111"/>
    </row>
    <row r="6" spans="3:36" s="30" customFormat="1" ht="44.25" customHeight="1" x14ac:dyDescent="0.2">
      <c r="C6" s="1498">
        <v>2019</v>
      </c>
      <c r="D6" s="1498"/>
      <c r="E6" s="1498"/>
      <c r="F6" s="1498"/>
      <c r="G6" s="1498"/>
      <c r="H6" s="1498"/>
      <c r="I6" s="1498"/>
      <c r="J6" s="1498"/>
      <c r="K6" s="1498"/>
      <c r="L6" s="1498"/>
      <c r="M6" s="1498"/>
      <c r="N6" s="1498"/>
      <c r="O6" s="1498"/>
      <c r="P6" s="1498"/>
      <c r="Q6" s="1498"/>
      <c r="R6" s="1498"/>
      <c r="S6" s="1498"/>
      <c r="T6" s="1498"/>
      <c r="U6" s="1498"/>
      <c r="V6" s="1498"/>
      <c r="W6" s="1498"/>
      <c r="X6" s="1498"/>
      <c r="Y6" s="1498"/>
      <c r="Z6" s="1498"/>
      <c r="AA6" s="1498"/>
      <c r="AB6" s="1498"/>
      <c r="AC6" s="1498"/>
      <c r="AD6" s="1498"/>
    </row>
    <row r="7" spans="3:36" ht="15.75" customHeight="1" x14ac:dyDescent="0.2">
      <c r="C7" s="1591" t="s">
        <v>302</v>
      </c>
      <c r="D7" s="1591"/>
      <c r="E7" s="1621" t="s">
        <v>91</v>
      </c>
      <c r="F7" s="1622"/>
      <c r="G7" s="1622"/>
      <c r="H7" s="1622"/>
      <c r="I7" s="1622"/>
      <c r="J7" s="1622"/>
      <c r="K7" s="1622"/>
      <c r="L7" s="1622"/>
      <c r="M7" s="1622"/>
      <c r="N7" s="1622"/>
      <c r="O7" s="1622"/>
      <c r="P7" s="1622"/>
      <c r="Q7" s="1622"/>
      <c r="R7" s="1622"/>
      <c r="S7" s="1622"/>
      <c r="T7" s="1622"/>
      <c r="U7" s="1622"/>
      <c r="V7" s="1622"/>
      <c r="W7" s="1622"/>
      <c r="X7" s="1622"/>
      <c r="Y7" s="1622"/>
      <c r="Z7" s="1622"/>
      <c r="AA7" s="1622"/>
      <c r="AB7" s="1622"/>
      <c r="AC7" s="1623" t="s">
        <v>260</v>
      </c>
      <c r="AD7" s="1591"/>
    </row>
    <row r="8" spans="3:36" ht="15.75" customHeight="1" thickBot="1" x14ac:dyDescent="0.25">
      <c r="C8" s="1591"/>
      <c r="D8" s="1591"/>
      <c r="E8" s="1622"/>
      <c r="F8" s="1622"/>
      <c r="G8" s="1622"/>
      <c r="H8" s="1622"/>
      <c r="I8" s="1622"/>
      <c r="J8" s="1622"/>
      <c r="K8" s="1622"/>
      <c r="L8" s="1622"/>
      <c r="M8" s="1622"/>
      <c r="N8" s="1622"/>
      <c r="O8" s="1622"/>
      <c r="P8" s="1622"/>
      <c r="Q8" s="1622"/>
      <c r="R8" s="1622"/>
      <c r="S8" s="1622"/>
      <c r="T8" s="1622"/>
      <c r="U8" s="1622"/>
      <c r="V8" s="1622"/>
      <c r="W8" s="1622"/>
      <c r="X8" s="1622"/>
      <c r="Y8" s="1622"/>
      <c r="Z8" s="1622"/>
      <c r="AA8" s="1622"/>
      <c r="AB8" s="1622"/>
      <c r="AC8" s="1623"/>
      <c r="AD8" s="1591"/>
    </row>
    <row r="9" spans="3:36" ht="27" customHeight="1" x14ac:dyDescent="0.2">
      <c r="C9" s="1591"/>
      <c r="D9" s="1591"/>
      <c r="E9" s="1532" t="s">
        <v>92</v>
      </c>
      <c r="F9" s="1526"/>
      <c r="G9" s="1532" t="s">
        <v>93</v>
      </c>
      <c r="H9" s="1526"/>
      <c r="I9" s="1532" t="s">
        <v>94</v>
      </c>
      <c r="J9" s="1526"/>
      <c r="K9" s="1532" t="s">
        <v>95</v>
      </c>
      <c r="L9" s="1526"/>
      <c r="M9" s="1532" t="s">
        <v>96</v>
      </c>
      <c r="N9" s="1526"/>
      <c r="O9" s="1532" t="s">
        <v>97</v>
      </c>
      <c r="P9" s="1526"/>
      <c r="Q9" s="1532" t="s">
        <v>98</v>
      </c>
      <c r="R9" s="1526"/>
      <c r="S9" s="1532" t="s">
        <v>99</v>
      </c>
      <c r="T9" s="1526"/>
      <c r="U9" s="1532" t="s">
        <v>100</v>
      </c>
      <c r="V9" s="1526"/>
      <c r="W9" s="1532" t="s">
        <v>101</v>
      </c>
      <c r="X9" s="1526"/>
      <c r="Y9" s="1532" t="s">
        <v>102</v>
      </c>
      <c r="Z9" s="1526"/>
      <c r="AA9" s="1532" t="s">
        <v>259</v>
      </c>
      <c r="AB9" s="1619"/>
      <c r="AC9" s="1623"/>
      <c r="AD9" s="1591"/>
    </row>
    <row r="10" spans="3:36" ht="26.25" customHeight="1" thickBot="1" x14ac:dyDescent="0.25">
      <c r="C10" s="1591"/>
      <c r="D10" s="1591"/>
      <c r="E10" s="1617"/>
      <c r="F10" s="1618"/>
      <c r="G10" s="1617"/>
      <c r="H10" s="1618"/>
      <c r="I10" s="1617"/>
      <c r="J10" s="1618"/>
      <c r="K10" s="1617"/>
      <c r="L10" s="1618"/>
      <c r="M10" s="1617"/>
      <c r="N10" s="1618"/>
      <c r="O10" s="1617"/>
      <c r="P10" s="1618"/>
      <c r="Q10" s="1617"/>
      <c r="R10" s="1618"/>
      <c r="S10" s="1617"/>
      <c r="T10" s="1618"/>
      <c r="U10" s="1617"/>
      <c r="V10" s="1618"/>
      <c r="W10" s="1617"/>
      <c r="X10" s="1618"/>
      <c r="Y10" s="1617"/>
      <c r="Z10" s="1618"/>
      <c r="AA10" s="1617"/>
      <c r="AB10" s="1620"/>
      <c r="AC10" s="1624"/>
      <c r="AD10" s="1625"/>
    </row>
    <row r="11" spans="3:36" ht="12.75" customHeight="1" x14ac:dyDescent="0.2">
      <c r="C11" s="679"/>
      <c r="D11" s="679"/>
      <c r="E11" s="1626"/>
      <c r="F11" s="1627"/>
      <c r="G11" s="1628"/>
      <c r="H11" s="1628"/>
      <c r="I11" s="1628"/>
      <c r="J11" s="1628"/>
      <c r="K11" s="1628"/>
      <c r="L11" s="1628"/>
      <c r="M11" s="1628"/>
      <c r="N11" s="1628"/>
      <c r="O11" s="1628"/>
      <c r="P11" s="1628"/>
      <c r="Q11" s="1628"/>
      <c r="R11" s="1628"/>
      <c r="S11" s="1628"/>
      <c r="T11" s="1628"/>
      <c r="U11" s="1628"/>
      <c r="V11" s="1628"/>
      <c r="W11" s="1628"/>
      <c r="X11" s="1628"/>
      <c r="Y11" s="1628"/>
      <c r="Z11" s="1628"/>
      <c r="AA11" s="1628"/>
      <c r="AB11" s="1628"/>
      <c r="AC11" s="1631"/>
      <c r="AD11" s="1631"/>
      <c r="AE11" s="683"/>
      <c r="AF11" s="441"/>
    </row>
    <row r="12" spans="3:36" ht="35.1" customHeight="1" x14ac:dyDescent="0.2">
      <c r="C12" s="733" t="s">
        <v>282</v>
      </c>
      <c r="D12" s="667" t="s">
        <v>242</v>
      </c>
      <c r="E12" s="1629">
        <v>0</v>
      </c>
      <c r="F12" s="1630"/>
      <c r="G12" s="1630">
        <v>1</v>
      </c>
      <c r="H12" s="1630"/>
      <c r="I12" s="1630">
        <v>0</v>
      </c>
      <c r="J12" s="1630"/>
      <c r="K12" s="1630">
        <v>1</v>
      </c>
      <c r="L12" s="1630"/>
      <c r="M12" s="1630">
        <v>0</v>
      </c>
      <c r="N12" s="1630"/>
      <c r="O12" s="1630">
        <v>3</v>
      </c>
      <c r="P12" s="1630"/>
      <c r="Q12" s="1630">
        <v>1</v>
      </c>
      <c r="R12" s="1630"/>
      <c r="S12" s="1630">
        <v>1</v>
      </c>
      <c r="T12" s="1630"/>
      <c r="U12" s="1630">
        <v>1</v>
      </c>
      <c r="V12" s="1630"/>
      <c r="W12" s="1630">
        <v>1</v>
      </c>
      <c r="X12" s="1630"/>
      <c r="Y12" s="1630">
        <v>1</v>
      </c>
      <c r="Z12" s="1630"/>
      <c r="AA12" s="1630">
        <v>0</v>
      </c>
      <c r="AB12" s="1630"/>
      <c r="AC12" s="1630">
        <f>SUM(E12:AB12)</f>
        <v>10</v>
      </c>
      <c r="AD12" s="1630"/>
      <c r="AE12" s="683"/>
      <c r="AF12" s="441"/>
    </row>
    <row r="13" spans="3:36" ht="35.1" customHeight="1" x14ac:dyDescent="0.2">
      <c r="C13" s="733" t="s">
        <v>284</v>
      </c>
      <c r="D13" s="667" t="s">
        <v>285</v>
      </c>
      <c r="E13" s="1629">
        <v>1</v>
      </c>
      <c r="F13" s="1630"/>
      <c r="G13" s="1630">
        <v>0</v>
      </c>
      <c r="H13" s="1630"/>
      <c r="I13" s="1630">
        <v>0</v>
      </c>
      <c r="J13" s="1630"/>
      <c r="K13" s="1630">
        <v>1</v>
      </c>
      <c r="L13" s="1630"/>
      <c r="M13" s="1630">
        <v>1</v>
      </c>
      <c r="N13" s="1630"/>
      <c r="O13" s="1630">
        <v>1</v>
      </c>
      <c r="P13" s="1630"/>
      <c r="Q13" s="1630">
        <v>0</v>
      </c>
      <c r="R13" s="1630"/>
      <c r="S13" s="1630">
        <v>0</v>
      </c>
      <c r="T13" s="1630"/>
      <c r="U13" s="1630">
        <v>0</v>
      </c>
      <c r="V13" s="1630"/>
      <c r="W13" s="1630">
        <v>0</v>
      </c>
      <c r="X13" s="1630"/>
      <c r="Y13" s="1630">
        <v>0</v>
      </c>
      <c r="Z13" s="1630"/>
      <c r="AA13" s="1630">
        <v>1</v>
      </c>
      <c r="AB13" s="1630"/>
      <c r="AC13" s="1630">
        <f t="shared" ref="AC13:AC25" si="0">SUM(E13:AA13)</f>
        <v>5</v>
      </c>
      <c r="AD13" s="1630"/>
      <c r="AE13" s="683"/>
      <c r="AF13" s="441"/>
    </row>
    <row r="14" spans="3:36" ht="35.1" customHeight="1" x14ac:dyDescent="0.2">
      <c r="C14" s="733" t="s">
        <v>287</v>
      </c>
      <c r="D14" s="667" t="s">
        <v>131</v>
      </c>
      <c r="E14" s="1629">
        <v>1</v>
      </c>
      <c r="F14" s="1630"/>
      <c r="G14" s="1630">
        <v>3</v>
      </c>
      <c r="H14" s="1630"/>
      <c r="I14" s="1630">
        <v>3</v>
      </c>
      <c r="J14" s="1630"/>
      <c r="K14" s="1630">
        <v>5</v>
      </c>
      <c r="L14" s="1630"/>
      <c r="M14" s="1630">
        <v>6</v>
      </c>
      <c r="N14" s="1630"/>
      <c r="O14" s="1630">
        <v>7</v>
      </c>
      <c r="P14" s="1630"/>
      <c r="Q14" s="1630">
        <v>5</v>
      </c>
      <c r="R14" s="1630"/>
      <c r="S14" s="1630">
        <v>5</v>
      </c>
      <c r="T14" s="1630"/>
      <c r="U14" s="1630">
        <v>0</v>
      </c>
      <c r="V14" s="1630"/>
      <c r="W14" s="1630">
        <v>4</v>
      </c>
      <c r="X14" s="1630"/>
      <c r="Y14" s="1630">
        <v>2</v>
      </c>
      <c r="Z14" s="1630"/>
      <c r="AA14" s="1630">
        <v>2</v>
      </c>
      <c r="AB14" s="1630"/>
      <c r="AC14" s="1630">
        <f t="shared" si="0"/>
        <v>43</v>
      </c>
      <c r="AD14" s="1630"/>
      <c r="AE14" s="683"/>
      <c r="AF14" s="441"/>
    </row>
    <row r="15" spans="3:36" ht="35.1" customHeight="1" x14ac:dyDescent="0.2">
      <c r="C15" s="733" t="s">
        <v>289</v>
      </c>
      <c r="D15" s="667" t="s">
        <v>167</v>
      </c>
      <c r="E15" s="1629">
        <v>3</v>
      </c>
      <c r="F15" s="1630"/>
      <c r="G15" s="1630">
        <v>5</v>
      </c>
      <c r="H15" s="1630"/>
      <c r="I15" s="1630">
        <v>9</v>
      </c>
      <c r="J15" s="1630"/>
      <c r="K15" s="1630">
        <v>9</v>
      </c>
      <c r="L15" s="1630"/>
      <c r="M15" s="1630">
        <v>10</v>
      </c>
      <c r="N15" s="1630"/>
      <c r="O15" s="1630">
        <v>12</v>
      </c>
      <c r="P15" s="1630"/>
      <c r="Q15" s="1630">
        <v>7</v>
      </c>
      <c r="R15" s="1630"/>
      <c r="S15" s="1630">
        <v>13</v>
      </c>
      <c r="T15" s="1630"/>
      <c r="U15" s="1630">
        <v>13</v>
      </c>
      <c r="V15" s="1630"/>
      <c r="W15" s="1630">
        <v>9</v>
      </c>
      <c r="X15" s="1630"/>
      <c r="Y15" s="1630">
        <v>5</v>
      </c>
      <c r="Z15" s="1630"/>
      <c r="AA15" s="1630">
        <v>17</v>
      </c>
      <c r="AB15" s="1630"/>
      <c r="AC15" s="1630">
        <f t="shared" si="0"/>
        <v>112</v>
      </c>
      <c r="AD15" s="1630"/>
      <c r="AE15" s="683"/>
      <c r="AF15" s="441"/>
    </row>
    <row r="16" spans="3:36" ht="35.1" customHeight="1" x14ac:dyDescent="0.2">
      <c r="C16" s="733" t="s">
        <v>10</v>
      </c>
      <c r="D16" s="667" t="s">
        <v>11</v>
      </c>
      <c r="E16" s="1629">
        <v>3</v>
      </c>
      <c r="F16" s="1630"/>
      <c r="G16" s="1630">
        <v>2</v>
      </c>
      <c r="H16" s="1630"/>
      <c r="I16" s="1630">
        <v>6</v>
      </c>
      <c r="J16" s="1630"/>
      <c r="K16" s="1630">
        <v>1</v>
      </c>
      <c r="L16" s="1630"/>
      <c r="M16" s="1630">
        <v>1</v>
      </c>
      <c r="N16" s="1630"/>
      <c r="O16" s="1630">
        <v>0</v>
      </c>
      <c r="P16" s="1630"/>
      <c r="Q16" s="1630">
        <v>2</v>
      </c>
      <c r="R16" s="1630"/>
      <c r="S16" s="1630">
        <v>2</v>
      </c>
      <c r="T16" s="1630"/>
      <c r="U16" s="1630">
        <v>2</v>
      </c>
      <c r="V16" s="1630"/>
      <c r="W16" s="1630">
        <v>2</v>
      </c>
      <c r="X16" s="1630"/>
      <c r="Y16" s="1630">
        <v>2</v>
      </c>
      <c r="Z16" s="1630"/>
      <c r="AA16" s="1630">
        <v>2</v>
      </c>
      <c r="AB16" s="1630"/>
      <c r="AC16" s="1630">
        <f t="shared" si="0"/>
        <v>25</v>
      </c>
      <c r="AD16" s="1630"/>
      <c r="AE16" s="683"/>
      <c r="AF16" s="441"/>
    </row>
    <row r="17" spans="3:33" ht="35.1" customHeight="1" x14ac:dyDescent="0.2">
      <c r="C17" s="733" t="s">
        <v>12</v>
      </c>
      <c r="D17" s="667" t="s">
        <v>132</v>
      </c>
      <c r="E17" s="1629">
        <v>0</v>
      </c>
      <c r="F17" s="1630"/>
      <c r="G17" s="1630">
        <v>1</v>
      </c>
      <c r="H17" s="1630"/>
      <c r="I17" s="1630">
        <v>0</v>
      </c>
      <c r="J17" s="1630"/>
      <c r="K17" s="1630">
        <v>0</v>
      </c>
      <c r="L17" s="1630"/>
      <c r="M17" s="1630">
        <v>1</v>
      </c>
      <c r="N17" s="1630"/>
      <c r="O17" s="1630">
        <v>1</v>
      </c>
      <c r="P17" s="1630"/>
      <c r="Q17" s="1630">
        <v>0</v>
      </c>
      <c r="R17" s="1630"/>
      <c r="S17" s="1630">
        <v>1</v>
      </c>
      <c r="T17" s="1630"/>
      <c r="U17" s="1630">
        <v>0</v>
      </c>
      <c r="V17" s="1630"/>
      <c r="W17" s="1630">
        <v>0</v>
      </c>
      <c r="X17" s="1630"/>
      <c r="Y17" s="1630">
        <v>0</v>
      </c>
      <c r="Z17" s="1630"/>
      <c r="AA17" s="1630">
        <v>0</v>
      </c>
      <c r="AB17" s="1630"/>
      <c r="AC17" s="1630">
        <f t="shared" si="0"/>
        <v>4</v>
      </c>
      <c r="AD17" s="1630"/>
      <c r="AE17" s="683"/>
      <c r="AF17" s="441"/>
    </row>
    <row r="18" spans="3:33" ht="35.1" customHeight="1" x14ac:dyDescent="0.2">
      <c r="C18" s="733" t="s">
        <v>13</v>
      </c>
      <c r="D18" s="667" t="s">
        <v>168</v>
      </c>
      <c r="E18" s="1629">
        <v>0</v>
      </c>
      <c r="F18" s="1630"/>
      <c r="G18" s="1630">
        <v>0</v>
      </c>
      <c r="H18" s="1630"/>
      <c r="I18" s="1630">
        <v>0</v>
      </c>
      <c r="J18" s="1630"/>
      <c r="K18" s="1630">
        <v>0</v>
      </c>
      <c r="L18" s="1630"/>
      <c r="M18" s="1630">
        <v>1</v>
      </c>
      <c r="N18" s="1630"/>
      <c r="O18" s="1630">
        <v>2</v>
      </c>
      <c r="P18" s="1630"/>
      <c r="Q18" s="1630">
        <v>2</v>
      </c>
      <c r="R18" s="1630"/>
      <c r="S18" s="1630">
        <v>1</v>
      </c>
      <c r="T18" s="1630"/>
      <c r="U18" s="1630">
        <v>1</v>
      </c>
      <c r="V18" s="1630"/>
      <c r="W18" s="1630">
        <v>1</v>
      </c>
      <c r="X18" s="1630"/>
      <c r="Y18" s="1630">
        <v>1</v>
      </c>
      <c r="Z18" s="1630"/>
      <c r="AA18" s="1630">
        <v>2</v>
      </c>
      <c r="AB18" s="1630"/>
      <c r="AC18" s="1630">
        <f t="shared" si="0"/>
        <v>11</v>
      </c>
      <c r="AD18" s="1630"/>
      <c r="AE18" s="683"/>
      <c r="AF18" s="441"/>
    </row>
    <row r="19" spans="3:33" ht="35.1" customHeight="1" x14ac:dyDescent="0.2">
      <c r="C19" s="733" t="s">
        <v>14</v>
      </c>
      <c r="D19" s="667" t="s">
        <v>279</v>
      </c>
      <c r="E19" s="1629">
        <v>0</v>
      </c>
      <c r="F19" s="1630"/>
      <c r="G19" s="1630">
        <v>1</v>
      </c>
      <c r="H19" s="1630"/>
      <c r="I19" s="1630">
        <v>0</v>
      </c>
      <c r="J19" s="1630"/>
      <c r="K19" s="1630">
        <v>0</v>
      </c>
      <c r="L19" s="1630"/>
      <c r="M19" s="1630">
        <v>0</v>
      </c>
      <c r="N19" s="1630"/>
      <c r="O19" s="1630">
        <v>0</v>
      </c>
      <c r="P19" s="1630"/>
      <c r="Q19" s="1630">
        <v>0</v>
      </c>
      <c r="R19" s="1630"/>
      <c r="S19" s="1630">
        <v>0</v>
      </c>
      <c r="T19" s="1630"/>
      <c r="U19" s="1630">
        <v>0</v>
      </c>
      <c r="V19" s="1630"/>
      <c r="W19" s="1630">
        <v>0</v>
      </c>
      <c r="X19" s="1630"/>
      <c r="Y19" s="1630">
        <v>0</v>
      </c>
      <c r="Z19" s="1630"/>
      <c r="AA19" s="1630">
        <v>0</v>
      </c>
      <c r="AB19" s="1630"/>
      <c r="AC19" s="1630">
        <f t="shared" si="0"/>
        <v>1</v>
      </c>
      <c r="AD19" s="1630"/>
      <c r="AE19" s="683"/>
      <c r="AF19" s="441"/>
    </row>
    <row r="20" spans="3:33" ht="35.1" customHeight="1" x14ac:dyDescent="0.2">
      <c r="C20" s="733" t="s">
        <v>15</v>
      </c>
      <c r="D20" s="667" t="s">
        <v>16</v>
      </c>
      <c r="E20" s="1629">
        <v>2</v>
      </c>
      <c r="F20" s="1630"/>
      <c r="G20" s="1630">
        <v>0</v>
      </c>
      <c r="H20" s="1630"/>
      <c r="I20" s="1630">
        <v>1</v>
      </c>
      <c r="J20" s="1630"/>
      <c r="K20" s="1630">
        <v>1</v>
      </c>
      <c r="L20" s="1630"/>
      <c r="M20" s="1630">
        <v>0</v>
      </c>
      <c r="N20" s="1630"/>
      <c r="O20" s="1630">
        <v>1</v>
      </c>
      <c r="P20" s="1630"/>
      <c r="Q20" s="1630">
        <v>2</v>
      </c>
      <c r="R20" s="1630"/>
      <c r="S20" s="1630">
        <v>0</v>
      </c>
      <c r="T20" s="1630"/>
      <c r="U20" s="1630">
        <v>1</v>
      </c>
      <c r="V20" s="1630"/>
      <c r="W20" s="1630">
        <v>1</v>
      </c>
      <c r="X20" s="1630"/>
      <c r="Y20" s="1630">
        <v>0</v>
      </c>
      <c r="Z20" s="1630"/>
      <c r="AA20" s="1630">
        <v>3</v>
      </c>
      <c r="AB20" s="1630"/>
      <c r="AC20" s="1630">
        <f t="shared" si="0"/>
        <v>12</v>
      </c>
      <c r="AD20" s="1630"/>
      <c r="AE20" s="683"/>
      <c r="AF20" s="441"/>
    </row>
    <row r="21" spans="3:33" ht="35.1" customHeight="1" x14ac:dyDescent="0.2">
      <c r="C21" s="733" t="s">
        <v>17</v>
      </c>
      <c r="D21" s="667" t="s">
        <v>133</v>
      </c>
      <c r="E21" s="1629">
        <v>0</v>
      </c>
      <c r="F21" s="1630"/>
      <c r="G21" s="1630">
        <v>2</v>
      </c>
      <c r="H21" s="1630"/>
      <c r="I21" s="1630">
        <v>0</v>
      </c>
      <c r="J21" s="1630"/>
      <c r="K21" s="1630">
        <v>0</v>
      </c>
      <c r="L21" s="1630"/>
      <c r="M21" s="1630">
        <v>0</v>
      </c>
      <c r="N21" s="1630"/>
      <c r="O21" s="1630">
        <v>1</v>
      </c>
      <c r="P21" s="1630"/>
      <c r="Q21" s="1630">
        <v>1</v>
      </c>
      <c r="R21" s="1630"/>
      <c r="S21" s="1630">
        <v>0</v>
      </c>
      <c r="T21" s="1630"/>
      <c r="U21" s="1630">
        <v>0</v>
      </c>
      <c r="V21" s="1630"/>
      <c r="W21" s="1630">
        <v>0</v>
      </c>
      <c r="X21" s="1630"/>
      <c r="Y21" s="1630">
        <v>0</v>
      </c>
      <c r="Z21" s="1630"/>
      <c r="AA21" s="1630">
        <v>0</v>
      </c>
      <c r="AB21" s="1630"/>
      <c r="AC21" s="1630">
        <f t="shared" si="0"/>
        <v>4</v>
      </c>
      <c r="AD21" s="1630"/>
      <c r="AE21" s="683"/>
      <c r="AF21" s="441"/>
    </row>
    <row r="22" spans="3:33" ht="35.1" customHeight="1" x14ac:dyDescent="0.2">
      <c r="C22" s="733" t="s">
        <v>18</v>
      </c>
      <c r="D22" s="667" t="s">
        <v>290</v>
      </c>
      <c r="E22" s="1629">
        <v>0</v>
      </c>
      <c r="F22" s="1630"/>
      <c r="G22" s="1630">
        <v>0</v>
      </c>
      <c r="H22" s="1630"/>
      <c r="I22" s="1630">
        <v>0</v>
      </c>
      <c r="J22" s="1630"/>
      <c r="K22" s="1630">
        <v>0</v>
      </c>
      <c r="L22" s="1630"/>
      <c r="M22" s="1630">
        <v>1</v>
      </c>
      <c r="N22" s="1630"/>
      <c r="O22" s="1630">
        <v>2</v>
      </c>
      <c r="P22" s="1630"/>
      <c r="Q22" s="1630">
        <v>0</v>
      </c>
      <c r="R22" s="1630"/>
      <c r="S22" s="1630">
        <v>0</v>
      </c>
      <c r="T22" s="1630"/>
      <c r="U22" s="1630">
        <v>0</v>
      </c>
      <c r="V22" s="1630"/>
      <c r="W22" s="1630">
        <v>0</v>
      </c>
      <c r="X22" s="1630"/>
      <c r="Y22" s="1630">
        <v>0</v>
      </c>
      <c r="Z22" s="1630"/>
      <c r="AA22" s="1630">
        <v>1</v>
      </c>
      <c r="AB22" s="1630"/>
      <c r="AC22" s="1630">
        <f t="shared" si="0"/>
        <v>4</v>
      </c>
      <c r="AD22" s="1630"/>
      <c r="AE22" s="683"/>
      <c r="AF22" s="441"/>
    </row>
    <row r="23" spans="3:33" ht="35.1" customHeight="1" x14ac:dyDescent="0.2">
      <c r="C23" s="733" t="s">
        <v>19</v>
      </c>
      <c r="D23" s="667" t="s">
        <v>171</v>
      </c>
      <c r="E23" s="1629">
        <v>1</v>
      </c>
      <c r="F23" s="1630"/>
      <c r="G23" s="1630">
        <v>1</v>
      </c>
      <c r="H23" s="1630"/>
      <c r="I23" s="1630">
        <v>3</v>
      </c>
      <c r="J23" s="1630"/>
      <c r="K23" s="1630">
        <v>1</v>
      </c>
      <c r="L23" s="1630"/>
      <c r="M23" s="1630">
        <v>4</v>
      </c>
      <c r="N23" s="1630"/>
      <c r="O23" s="1630">
        <v>0</v>
      </c>
      <c r="P23" s="1630"/>
      <c r="Q23" s="1630">
        <v>0</v>
      </c>
      <c r="R23" s="1630"/>
      <c r="S23" s="1630">
        <v>0</v>
      </c>
      <c r="T23" s="1630"/>
      <c r="U23" s="1630">
        <v>1</v>
      </c>
      <c r="V23" s="1630"/>
      <c r="W23" s="1630">
        <v>4</v>
      </c>
      <c r="X23" s="1630"/>
      <c r="Y23" s="1630">
        <v>1</v>
      </c>
      <c r="Z23" s="1630"/>
      <c r="AA23" s="1630">
        <v>3</v>
      </c>
      <c r="AB23" s="1630"/>
      <c r="AC23" s="1630">
        <f t="shared" si="0"/>
        <v>19</v>
      </c>
      <c r="AD23" s="1630"/>
      <c r="AE23" s="683"/>
      <c r="AF23" s="441"/>
    </row>
    <row r="24" spans="3:33" ht="35.1" customHeight="1" x14ac:dyDescent="0.2">
      <c r="C24" s="733" t="s">
        <v>20</v>
      </c>
      <c r="D24" s="667" t="s">
        <v>72</v>
      </c>
      <c r="E24" s="1629">
        <v>1</v>
      </c>
      <c r="F24" s="1630"/>
      <c r="G24" s="1630">
        <v>0</v>
      </c>
      <c r="H24" s="1630"/>
      <c r="I24" s="1630">
        <v>7</v>
      </c>
      <c r="J24" s="1630"/>
      <c r="K24" s="1630">
        <v>1</v>
      </c>
      <c r="L24" s="1630"/>
      <c r="M24" s="1630">
        <v>0</v>
      </c>
      <c r="N24" s="1630"/>
      <c r="O24" s="1630">
        <v>1</v>
      </c>
      <c r="P24" s="1630"/>
      <c r="Q24" s="1630">
        <v>1</v>
      </c>
      <c r="R24" s="1630"/>
      <c r="S24" s="1630">
        <v>2</v>
      </c>
      <c r="T24" s="1630"/>
      <c r="U24" s="1630">
        <v>0</v>
      </c>
      <c r="V24" s="1630"/>
      <c r="W24" s="1630">
        <v>1</v>
      </c>
      <c r="X24" s="1630"/>
      <c r="Y24" s="1630">
        <v>3</v>
      </c>
      <c r="Z24" s="1630"/>
      <c r="AA24" s="1630">
        <v>0</v>
      </c>
      <c r="AB24" s="1630"/>
      <c r="AC24" s="1630">
        <f t="shared" si="0"/>
        <v>17</v>
      </c>
      <c r="AD24" s="1630"/>
      <c r="AE24" s="683"/>
      <c r="AF24" s="441"/>
    </row>
    <row r="25" spans="3:33" ht="35.1" customHeight="1" x14ac:dyDescent="0.2">
      <c r="C25" s="733" t="s">
        <v>21</v>
      </c>
      <c r="D25" s="667" t="s">
        <v>73</v>
      </c>
      <c r="E25" s="1629">
        <v>0</v>
      </c>
      <c r="F25" s="1630"/>
      <c r="G25" s="1630">
        <v>0</v>
      </c>
      <c r="H25" s="1630"/>
      <c r="I25" s="1630">
        <v>1</v>
      </c>
      <c r="J25" s="1630"/>
      <c r="K25" s="1630">
        <v>2</v>
      </c>
      <c r="L25" s="1630"/>
      <c r="M25" s="1630">
        <v>0</v>
      </c>
      <c r="N25" s="1630"/>
      <c r="O25" s="1630">
        <v>0</v>
      </c>
      <c r="P25" s="1630"/>
      <c r="Q25" s="1630">
        <v>0</v>
      </c>
      <c r="R25" s="1630"/>
      <c r="S25" s="1630">
        <v>0</v>
      </c>
      <c r="T25" s="1630"/>
      <c r="U25" s="1630">
        <v>1</v>
      </c>
      <c r="V25" s="1630"/>
      <c r="W25" s="1630">
        <v>2</v>
      </c>
      <c r="X25" s="1630"/>
      <c r="Y25" s="1630">
        <v>0</v>
      </c>
      <c r="Z25" s="1630"/>
      <c r="AA25" s="1630">
        <v>0</v>
      </c>
      <c r="AB25" s="1630"/>
      <c r="AC25" s="1630">
        <f t="shared" si="0"/>
        <v>6</v>
      </c>
      <c r="AD25" s="1630"/>
      <c r="AE25" s="683"/>
      <c r="AF25" s="441"/>
    </row>
    <row r="26" spans="3:33" ht="35.1" customHeight="1" x14ac:dyDescent="0.2">
      <c r="C26" s="733" t="s">
        <v>22</v>
      </c>
      <c r="D26" s="667" t="s">
        <v>301</v>
      </c>
      <c r="E26" s="1629">
        <v>1</v>
      </c>
      <c r="F26" s="1630"/>
      <c r="G26" s="1630">
        <v>1</v>
      </c>
      <c r="H26" s="1630"/>
      <c r="I26" s="1630">
        <v>1</v>
      </c>
      <c r="J26" s="1630"/>
      <c r="K26" s="1630">
        <v>4</v>
      </c>
      <c r="L26" s="1630"/>
      <c r="M26" s="1630">
        <v>0</v>
      </c>
      <c r="N26" s="1630"/>
      <c r="O26" s="1630">
        <v>4</v>
      </c>
      <c r="P26" s="1630"/>
      <c r="Q26" s="1630">
        <v>5</v>
      </c>
      <c r="R26" s="1630"/>
      <c r="S26" s="1630">
        <v>1</v>
      </c>
      <c r="T26" s="1630"/>
      <c r="U26" s="1630">
        <v>1</v>
      </c>
      <c r="V26" s="1630"/>
      <c r="W26" s="1630">
        <v>2</v>
      </c>
      <c r="X26" s="1630"/>
      <c r="Y26" s="1630">
        <v>4</v>
      </c>
      <c r="Z26" s="1630"/>
      <c r="AA26" s="1630">
        <v>1</v>
      </c>
      <c r="AB26" s="1630"/>
      <c r="AC26" s="1630">
        <f>SUM(E26:AA26)</f>
        <v>25</v>
      </c>
      <c r="AD26" s="1630"/>
      <c r="AE26" s="683"/>
      <c r="AF26" s="441"/>
    </row>
    <row r="27" spans="3:33" ht="19.5" customHeight="1" x14ac:dyDescent="0.2">
      <c r="C27" s="680"/>
      <c r="D27" s="734"/>
      <c r="E27" s="1629"/>
      <c r="F27" s="1630"/>
      <c r="G27" s="1630"/>
      <c r="H27" s="1630"/>
      <c r="I27" s="1630"/>
      <c r="J27" s="1630"/>
      <c r="K27" s="1630"/>
      <c r="L27" s="1630"/>
      <c r="M27" s="1630"/>
      <c r="N27" s="1630"/>
      <c r="O27" s="1630"/>
      <c r="P27" s="1630"/>
      <c r="Q27" s="1630"/>
      <c r="R27" s="1630"/>
      <c r="S27" s="1630"/>
      <c r="T27" s="1630"/>
      <c r="U27" s="1630"/>
      <c r="V27" s="1630"/>
      <c r="W27" s="1630"/>
      <c r="X27" s="1630"/>
      <c r="Y27" s="1630"/>
      <c r="Z27" s="1630"/>
      <c r="AA27" s="1630"/>
      <c r="AB27" s="1630"/>
      <c r="AC27" s="1630"/>
      <c r="AD27" s="1630"/>
      <c r="AE27" s="683"/>
      <c r="AF27" s="441"/>
    </row>
    <row r="28" spans="3:33" s="68" customFormat="1" ht="56.25" customHeight="1" x14ac:dyDescent="0.2">
      <c r="C28" s="1591" t="s">
        <v>23</v>
      </c>
      <c r="D28" s="1632"/>
      <c r="E28" s="1545">
        <f>SUM(E12:E27)</f>
        <v>13</v>
      </c>
      <c r="F28" s="1545"/>
      <c r="G28" s="1545">
        <f>SUM(G12:G27)</f>
        <v>17</v>
      </c>
      <c r="H28" s="1545"/>
      <c r="I28" s="1545">
        <f>SUM(I12:I27)</f>
        <v>31</v>
      </c>
      <c r="J28" s="1545"/>
      <c r="K28" s="1545">
        <f>SUM(K12:K27)</f>
        <v>26</v>
      </c>
      <c r="L28" s="1545"/>
      <c r="M28" s="1545">
        <f>SUM(M12:M27)</f>
        <v>25</v>
      </c>
      <c r="N28" s="1545"/>
      <c r="O28" s="1545">
        <f>SUM(O12:O27)</f>
        <v>35</v>
      </c>
      <c r="P28" s="1545"/>
      <c r="Q28" s="1545">
        <f>SUM(Q12:Q27)</f>
        <v>26</v>
      </c>
      <c r="R28" s="1545"/>
      <c r="S28" s="1545">
        <f>SUM(S12:S27)</f>
        <v>26</v>
      </c>
      <c r="T28" s="1545"/>
      <c r="U28" s="1545">
        <f>SUM(U12:U27)</f>
        <v>21</v>
      </c>
      <c r="V28" s="1545"/>
      <c r="W28" s="1545">
        <f>SUM(W12:W27)</f>
        <v>27</v>
      </c>
      <c r="X28" s="1545"/>
      <c r="Y28" s="1545">
        <f>SUM(Y12:Y27)</f>
        <v>19</v>
      </c>
      <c r="Z28" s="1545"/>
      <c r="AA28" s="1545">
        <f>SUM(AA12:AA27)</f>
        <v>32</v>
      </c>
      <c r="AB28" s="1545"/>
      <c r="AC28" s="1545">
        <f>SUM(AC12:AC27)</f>
        <v>298</v>
      </c>
      <c r="AD28" s="1545"/>
      <c r="AF28" s="127">
        <f>SUM(E28:AA28)</f>
        <v>298</v>
      </c>
      <c r="AG28" s="127"/>
    </row>
    <row r="29" spans="3:33" s="35" customFormat="1" ht="16.5" customHeight="1" x14ac:dyDescent="0.25">
      <c r="C29" s="390"/>
      <c r="E29" s="36"/>
      <c r="F29" s="36"/>
      <c r="G29" s="36"/>
      <c r="H29" s="36"/>
      <c r="I29" s="36"/>
      <c r="J29" s="36"/>
      <c r="K29" s="36"/>
      <c r="L29" s="36"/>
      <c r="M29" s="36"/>
      <c r="N29" s="36"/>
      <c r="O29" s="36"/>
      <c r="P29" s="36"/>
      <c r="Q29" s="36"/>
      <c r="R29" s="36"/>
      <c r="S29" s="36"/>
      <c r="T29" s="36"/>
      <c r="U29" s="36"/>
      <c r="V29" s="36"/>
      <c r="W29" s="36"/>
      <c r="X29" s="36"/>
      <c r="Y29" s="36"/>
      <c r="Z29" s="36"/>
      <c r="AA29" s="36"/>
      <c r="AB29" s="36"/>
      <c r="AC29" s="36"/>
    </row>
    <row r="30" spans="3:33" s="35" customFormat="1" ht="21" customHeight="1" x14ac:dyDescent="0.3">
      <c r="C30" s="551" t="s">
        <v>1422</v>
      </c>
      <c r="D30" s="584"/>
      <c r="E30" s="36"/>
      <c r="F30" s="36"/>
      <c r="G30" s="36"/>
      <c r="H30" s="36"/>
      <c r="I30" s="36"/>
      <c r="J30" s="36"/>
      <c r="K30" s="36"/>
      <c r="L30" s="36"/>
      <c r="M30" s="36"/>
      <c r="N30" s="36"/>
      <c r="O30" s="36"/>
      <c r="P30" s="36"/>
      <c r="Q30" s="36"/>
      <c r="R30" s="36"/>
      <c r="S30" s="36"/>
      <c r="T30" s="36"/>
      <c r="U30" s="36"/>
      <c r="V30" s="36"/>
      <c r="W30" s="36"/>
      <c r="X30" s="36"/>
      <c r="Y30" s="36"/>
      <c r="Z30" s="36"/>
      <c r="AA30" s="36"/>
      <c r="AB30" s="36"/>
      <c r="AC30" s="1616"/>
      <c r="AD30" s="1616"/>
    </row>
    <row r="31" spans="3:33" s="35" customFormat="1" ht="21" customHeight="1" x14ac:dyDescent="0.25">
      <c r="C31" s="552" t="s">
        <v>1433</v>
      </c>
      <c r="D31" s="584"/>
      <c r="E31" s="36"/>
      <c r="F31" s="36"/>
      <c r="G31" s="36"/>
      <c r="H31" s="36"/>
      <c r="I31" s="36"/>
      <c r="J31" s="36"/>
      <c r="K31" s="36"/>
      <c r="L31" s="36"/>
      <c r="M31" s="36"/>
      <c r="N31" s="36"/>
      <c r="O31" s="36"/>
      <c r="P31" s="36"/>
      <c r="Q31" s="36"/>
      <c r="R31" s="36"/>
      <c r="S31" s="36"/>
      <c r="T31" s="36"/>
      <c r="U31" s="36"/>
      <c r="V31" s="36"/>
      <c r="W31" s="36"/>
      <c r="X31" s="36"/>
      <c r="Y31" s="36"/>
      <c r="Z31" s="36"/>
      <c r="AA31" s="36"/>
      <c r="AB31" s="36"/>
      <c r="AC31" s="36"/>
    </row>
    <row r="32" spans="3:33" s="35" customFormat="1" ht="21" customHeight="1" x14ac:dyDescent="0.25">
      <c r="C32" s="552" t="s">
        <v>1434</v>
      </c>
      <c r="D32" s="584"/>
      <c r="E32" s="85"/>
      <c r="F32" s="85"/>
      <c r="G32" s="85"/>
      <c r="H32" s="44"/>
      <c r="I32" s="44"/>
      <c r="J32" s="44"/>
      <c r="K32" s="44"/>
      <c r="L32" s="44"/>
      <c r="M32" s="44"/>
      <c r="N32" s="44"/>
      <c r="O32" s="44"/>
      <c r="P32" s="44"/>
      <c r="Q32" s="44"/>
      <c r="R32" s="44"/>
      <c r="S32" s="44"/>
      <c r="T32" s="44"/>
      <c r="U32" s="44"/>
      <c r="V32" s="44"/>
      <c r="W32" s="44"/>
      <c r="X32" s="44"/>
      <c r="Y32" s="44"/>
      <c r="Z32" s="44"/>
      <c r="AA32" s="44"/>
      <c r="AB32" s="44"/>
      <c r="AC32" s="44"/>
    </row>
    <row r="33" spans="3:29" s="35" customFormat="1" ht="21" customHeight="1" x14ac:dyDescent="0.25">
      <c r="C33" s="67" t="s">
        <v>1428</v>
      </c>
      <c r="D33" s="584"/>
      <c r="E33" s="15"/>
      <c r="F33" s="15"/>
      <c r="G33" s="15"/>
      <c r="H33" s="44"/>
      <c r="I33" s="44"/>
      <c r="J33" s="44"/>
      <c r="K33" s="44"/>
      <c r="L33" s="44"/>
      <c r="M33" s="44"/>
      <c r="N33" s="44"/>
      <c r="O33" s="44"/>
      <c r="P33" s="44"/>
      <c r="Q33" s="44"/>
      <c r="R33" s="44"/>
      <c r="S33" s="44"/>
      <c r="T33" s="44"/>
      <c r="U33" s="44"/>
      <c r="V33" s="44"/>
      <c r="W33" s="44"/>
      <c r="X33" s="44"/>
      <c r="Y33" s="44"/>
      <c r="Z33" s="44"/>
      <c r="AA33" s="44"/>
      <c r="AB33" s="44"/>
      <c r="AC33" s="44"/>
    </row>
    <row r="34" spans="3:29" ht="15" x14ac:dyDescent="0.2">
      <c r="C34" s="67"/>
      <c r="D34" s="67"/>
    </row>
    <row r="35" spans="3:29" x14ac:dyDescent="0.2">
      <c r="D35" s="46"/>
    </row>
  </sheetData>
  <mergeCells count="254">
    <mergeCell ref="AC11:AD11"/>
    <mergeCell ref="C28:D28"/>
    <mergeCell ref="AC26:AD26"/>
    <mergeCell ref="AC27:AD27"/>
    <mergeCell ref="E28:F28"/>
    <mergeCell ref="G28:H28"/>
    <mergeCell ref="I28:J28"/>
    <mergeCell ref="K28:L28"/>
    <mergeCell ref="M28:N28"/>
    <mergeCell ref="O28:P28"/>
    <mergeCell ref="Q28:R28"/>
    <mergeCell ref="S28:T28"/>
    <mergeCell ref="U28:V28"/>
    <mergeCell ref="W28:X28"/>
    <mergeCell ref="Y28:Z28"/>
    <mergeCell ref="AA28:AB28"/>
    <mergeCell ref="AC28:AD28"/>
    <mergeCell ref="Y27:Z27"/>
    <mergeCell ref="AA27:AB27"/>
    <mergeCell ref="AC12:AD12"/>
    <mergeCell ref="AC13:AD13"/>
    <mergeCell ref="AC14:AD14"/>
    <mergeCell ref="AC15:AD15"/>
    <mergeCell ref="AC16:AD16"/>
    <mergeCell ref="AC17:AD17"/>
    <mergeCell ref="AC18:AD18"/>
    <mergeCell ref="AC19:AD19"/>
    <mergeCell ref="AC20:AD20"/>
    <mergeCell ref="AC21:AD21"/>
    <mergeCell ref="AC22:AD22"/>
    <mergeCell ref="AC23:AD23"/>
    <mergeCell ref="AC24:AD24"/>
    <mergeCell ref="AC25:AD25"/>
    <mergeCell ref="O27:P27"/>
    <mergeCell ref="Q27:R27"/>
    <mergeCell ref="S27:T27"/>
    <mergeCell ref="U27:V27"/>
    <mergeCell ref="W27:X27"/>
    <mergeCell ref="E27:F27"/>
    <mergeCell ref="G27:H27"/>
    <mergeCell ref="I27:J27"/>
    <mergeCell ref="K27:L27"/>
    <mergeCell ref="M27:N27"/>
    <mergeCell ref="Y25:Z25"/>
    <mergeCell ref="AA25:AB25"/>
    <mergeCell ref="E26:F26"/>
    <mergeCell ref="G26:H26"/>
    <mergeCell ref="I26:J26"/>
    <mergeCell ref="K26:L26"/>
    <mergeCell ref="M26:N26"/>
    <mergeCell ref="O26:P26"/>
    <mergeCell ref="Q26:R26"/>
    <mergeCell ref="S26:T26"/>
    <mergeCell ref="U26:V26"/>
    <mergeCell ref="W26:X26"/>
    <mergeCell ref="Y26:Z26"/>
    <mergeCell ref="AA26:AB26"/>
    <mergeCell ref="O25:P25"/>
    <mergeCell ref="Q25:R25"/>
    <mergeCell ref="S25:T25"/>
    <mergeCell ref="U25:V25"/>
    <mergeCell ref="W25:X25"/>
    <mergeCell ref="E25:F25"/>
    <mergeCell ref="G25:H25"/>
    <mergeCell ref="I25:J25"/>
    <mergeCell ref="K25:L25"/>
    <mergeCell ref="M25:N25"/>
    <mergeCell ref="Y23:Z23"/>
    <mergeCell ref="AA23:AB23"/>
    <mergeCell ref="E24:F24"/>
    <mergeCell ref="G24:H24"/>
    <mergeCell ref="I24:J24"/>
    <mergeCell ref="K24:L24"/>
    <mergeCell ref="M24:N24"/>
    <mergeCell ref="O24:P24"/>
    <mergeCell ref="Q24:R24"/>
    <mergeCell ref="S24:T24"/>
    <mergeCell ref="U24:V24"/>
    <mergeCell ref="W24:X24"/>
    <mergeCell ref="Y24:Z24"/>
    <mergeCell ref="AA24:AB24"/>
    <mergeCell ref="O23:P23"/>
    <mergeCell ref="Q23:R23"/>
    <mergeCell ref="S23:T23"/>
    <mergeCell ref="U23:V23"/>
    <mergeCell ref="W23:X23"/>
    <mergeCell ref="E23:F23"/>
    <mergeCell ref="G23:H23"/>
    <mergeCell ref="I23:J23"/>
    <mergeCell ref="K23:L23"/>
    <mergeCell ref="M23:N23"/>
    <mergeCell ref="Y21:Z21"/>
    <mergeCell ref="AA21:AB21"/>
    <mergeCell ref="E22:F22"/>
    <mergeCell ref="G22:H22"/>
    <mergeCell ref="I22:J22"/>
    <mergeCell ref="K22:L22"/>
    <mergeCell ref="M22:N22"/>
    <mergeCell ref="O22:P22"/>
    <mergeCell ref="Q22:R22"/>
    <mergeCell ref="S22:T22"/>
    <mergeCell ref="U22:V22"/>
    <mergeCell ref="W22:X22"/>
    <mergeCell ref="Y22:Z22"/>
    <mergeCell ref="AA22:AB22"/>
    <mergeCell ref="O21:P21"/>
    <mergeCell ref="Q21:R21"/>
    <mergeCell ref="S21:T21"/>
    <mergeCell ref="U21:V21"/>
    <mergeCell ref="W21:X21"/>
    <mergeCell ref="E21:F21"/>
    <mergeCell ref="G21:H21"/>
    <mergeCell ref="I21:J21"/>
    <mergeCell ref="K21:L21"/>
    <mergeCell ref="M21:N21"/>
    <mergeCell ref="Y19:Z19"/>
    <mergeCell ref="AA19:AB19"/>
    <mergeCell ref="E20:F20"/>
    <mergeCell ref="G20:H20"/>
    <mergeCell ref="I20:J20"/>
    <mergeCell ref="K20:L20"/>
    <mergeCell ref="M20:N20"/>
    <mergeCell ref="O20:P20"/>
    <mergeCell ref="Q20:R20"/>
    <mergeCell ref="S20:T20"/>
    <mergeCell ref="U20:V20"/>
    <mergeCell ref="W20:X20"/>
    <mergeCell ref="Y20:Z20"/>
    <mergeCell ref="AA20:AB20"/>
    <mergeCell ref="O19:P19"/>
    <mergeCell ref="Q19:R19"/>
    <mergeCell ref="S19:T19"/>
    <mergeCell ref="U19:V19"/>
    <mergeCell ref="W19:X19"/>
    <mergeCell ref="E19:F19"/>
    <mergeCell ref="G19:H19"/>
    <mergeCell ref="I19:J19"/>
    <mergeCell ref="K19:L19"/>
    <mergeCell ref="M19:N19"/>
    <mergeCell ref="Y17:Z17"/>
    <mergeCell ref="AA17:AB17"/>
    <mergeCell ref="E18:F18"/>
    <mergeCell ref="G18:H18"/>
    <mergeCell ref="I18:J18"/>
    <mergeCell ref="K18:L18"/>
    <mergeCell ref="M18:N18"/>
    <mergeCell ref="O18:P18"/>
    <mergeCell ref="Q18:R18"/>
    <mergeCell ref="S18:T18"/>
    <mergeCell ref="U18:V18"/>
    <mergeCell ref="W18:X18"/>
    <mergeCell ref="Y18:Z18"/>
    <mergeCell ref="AA18:AB18"/>
    <mergeCell ref="O17:P17"/>
    <mergeCell ref="Q17:R17"/>
    <mergeCell ref="S17:T17"/>
    <mergeCell ref="U17:V17"/>
    <mergeCell ref="W17:X17"/>
    <mergeCell ref="E17:F17"/>
    <mergeCell ref="G17:H17"/>
    <mergeCell ref="I17:J17"/>
    <mergeCell ref="K17:L17"/>
    <mergeCell ref="M17:N17"/>
    <mergeCell ref="Y15:Z15"/>
    <mergeCell ref="AA15:AB15"/>
    <mergeCell ref="E16:F16"/>
    <mergeCell ref="G16:H16"/>
    <mergeCell ref="I16:J16"/>
    <mergeCell ref="K16:L16"/>
    <mergeCell ref="M16:N16"/>
    <mergeCell ref="O16:P16"/>
    <mergeCell ref="Q16:R16"/>
    <mergeCell ref="S16:T16"/>
    <mergeCell ref="U16:V16"/>
    <mergeCell ref="W16:X16"/>
    <mergeCell ref="Y16:Z16"/>
    <mergeCell ref="AA16:AB16"/>
    <mergeCell ref="O15:P15"/>
    <mergeCell ref="Q15:R15"/>
    <mergeCell ref="S15:T15"/>
    <mergeCell ref="U15:V15"/>
    <mergeCell ref="W15:X15"/>
    <mergeCell ref="E15:F15"/>
    <mergeCell ref="G15:H15"/>
    <mergeCell ref="I15:J15"/>
    <mergeCell ref="K15:L15"/>
    <mergeCell ref="M15:N15"/>
    <mergeCell ref="Y13:Z13"/>
    <mergeCell ref="AA13:AB13"/>
    <mergeCell ref="E14:F14"/>
    <mergeCell ref="G14:H14"/>
    <mergeCell ref="I14:J14"/>
    <mergeCell ref="K14:L14"/>
    <mergeCell ref="M14:N14"/>
    <mergeCell ref="O14:P14"/>
    <mergeCell ref="Q14:R14"/>
    <mergeCell ref="S14:T14"/>
    <mergeCell ref="U14:V14"/>
    <mergeCell ref="W14:X14"/>
    <mergeCell ref="Y14:Z14"/>
    <mergeCell ref="AA14:AB14"/>
    <mergeCell ref="O13:P13"/>
    <mergeCell ref="Q13:R13"/>
    <mergeCell ref="S13:T13"/>
    <mergeCell ref="U13:V13"/>
    <mergeCell ref="W13:X13"/>
    <mergeCell ref="E13:F13"/>
    <mergeCell ref="G13:H13"/>
    <mergeCell ref="I13:J13"/>
    <mergeCell ref="K13:L13"/>
    <mergeCell ref="M13:N13"/>
    <mergeCell ref="Y11:Z11"/>
    <mergeCell ref="AA11:AB11"/>
    <mergeCell ref="E12:F12"/>
    <mergeCell ref="G12:H12"/>
    <mergeCell ref="I12:J12"/>
    <mergeCell ref="K12:L12"/>
    <mergeCell ref="M12:N12"/>
    <mergeCell ref="O12:P12"/>
    <mergeCell ref="Q12:R12"/>
    <mergeCell ref="S12:T12"/>
    <mergeCell ref="U12:V12"/>
    <mergeCell ref="W12:X12"/>
    <mergeCell ref="Y12:Z12"/>
    <mergeCell ref="AA12:AB12"/>
    <mergeCell ref="O11:P11"/>
    <mergeCell ref="Q11:R11"/>
    <mergeCell ref="S11:T11"/>
    <mergeCell ref="U11:V11"/>
    <mergeCell ref="W11:X11"/>
    <mergeCell ref="AC30:AD30"/>
    <mergeCell ref="C3:AD3"/>
    <mergeCell ref="C4:D4"/>
    <mergeCell ref="C7:D10"/>
    <mergeCell ref="E9:F10"/>
    <mergeCell ref="Y9:Z10"/>
    <mergeCell ref="AA9:AB10"/>
    <mergeCell ref="S9:T10"/>
    <mergeCell ref="U9:V10"/>
    <mergeCell ref="E7:AB8"/>
    <mergeCell ref="AC7:AD10"/>
    <mergeCell ref="O9:P10"/>
    <mergeCell ref="Q9:R10"/>
    <mergeCell ref="W9:X10"/>
    <mergeCell ref="G9:H10"/>
    <mergeCell ref="I9:J10"/>
    <mergeCell ref="K9:L10"/>
    <mergeCell ref="M9:N10"/>
    <mergeCell ref="E11:F11"/>
    <mergeCell ref="G11:H11"/>
    <mergeCell ref="I11:J11"/>
    <mergeCell ref="K11:L11"/>
    <mergeCell ref="M11:N11"/>
    <mergeCell ref="C6:AD6"/>
  </mergeCells>
  <phoneticPr fontId="16" type="noConversion"/>
  <printOptions horizontalCentered="1" verticalCentered="1"/>
  <pageMargins left="0" right="0" top="0" bottom="0" header="0" footer="0"/>
  <pageSetup paperSize="9" scale="49" orientation="landscape" r:id="rId1"/>
  <headerFooter alignWithMargins="0"/>
  <cellWatches>
    <cellWatch r="AC11"/>
  </cellWatche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tabColor rgb="FFC00000"/>
  </sheetPr>
  <dimension ref="C1:AM72"/>
  <sheetViews>
    <sheetView showGridLines="0" view="pageBreakPreview" zoomScale="60" zoomScaleNormal="48" zoomScalePageLayoutView="48" workbookViewId="0">
      <selection activeCell="AD10" sqref="AD10"/>
    </sheetView>
  </sheetViews>
  <sheetFormatPr baseColWidth="10" defaultColWidth="11.42578125" defaultRowHeight="12.75" x14ac:dyDescent="0.2"/>
  <cols>
    <col min="1" max="1" width="11.42578125" style="2"/>
    <col min="2" max="2" width="6.85546875" style="2" customWidth="1"/>
    <col min="3" max="3" width="6.7109375" style="2" customWidth="1"/>
    <col min="4" max="28" width="8.7109375" style="2" customWidth="1"/>
    <col min="29" max="29" width="10.42578125" style="2" customWidth="1"/>
    <col min="30" max="30" width="4" style="2" customWidth="1"/>
    <col min="31" max="31" width="10.42578125" style="2" customWidth="1"/>
    <col min="32" max="32" width="3.140625" style="2" customWidth="1"/>
    <col min="33" max="16384" width="11.42578125" style="2"/>
  </cols>
  <sheetData>
    <row r="1" spans="3:39" x14ac:dyDescent="0.2">
      <c r="AF1" s="231"/>
      <c r="AG1" s="231"/>
      <c r="AH1" s="231"/>
      <c r="AI1" s="231"/>
      <c r="AJ1" s="231"/>
      <c r="AK1" s="231"/>
      <c r="AL1" s="231"/>
      <c r="AM1" s="231"/>
    </row>
    <row r="2" spans="3:39" ht="27.75" customHeight="1" x14ac:dyDescent="0.2">
      <c r="C2" s="1497" t="s">
        <v>1193</v>
      </c>
      <c r="D2" s="1497"/>
      <c r="E2" s="1497"/>
      <c r="F2" s="1497"/>
      <c r="G2" s="1497"/>
      <c r="H2" s="1497"/>
      <c r="I2" s="1497"/>
      <c r="J2" s="1497"/>
      <c r="K2" s="1497"/>
      <c r="L2" s="1497"/>
      <c r="M2" s="1497"/>
      <c r="N2" s="1497"/>
      <c r="O2" s="1497"/>
      <c r="P2" s="1497"/>
      <c r="Q2" s="1497"/>
      <c r="R2" s="1497"/>
      <c r="S2" s="1497"/>
      <c r="T2" s="1497"/>
      <c r="U2" s="1497"/>
      <c r="V2" s="1497"/>
      <c r="W2" s="1497"/>
      <c r="X2" s="1497"/>
      <c r="Y2" s="1497"/>
      <c r="Z2" s="1497"/>
      <c r="AA2" s="1497"/>
      <c r="AB2" s="1497"/>
      <c r="AC2" s="1497"/>
      <c r="AD2" s="1497"/>
      <c r="AE2" s="230"/>
      <c r="AF2" s="231"/>
      <c r="AG2" s="231"/>
      <c r="AH2" s="231" t="s">
        <v>261</v>
      </c>
      <c r="AI2" s="231"/>
      <c r="AJ2" s="231"/>
      <c r="AK2" s="231"/>
      <c r="AL2" s="231"/>
      <c r="AM2" s="231"/>
    </row>
    <row r="3" spans="3:39" ht="20.25" x14ac:dyDescent="0.2">
      <c r="C3" s="1542" t="s">
        <v>336</v>
      </c>
      <c r="D3" s="1542"/>
      <c r="E3" s="70"/>
      <c r="F3" s="70"/>
      <c r="G3" s="70"/>
      <c r="H3" s="70"/>
      <c r="I3" s="70"/>
      <c r="J3" s="70"/>
      <c r="K3" s="70"/>
      <c r="L3" s="70"/>
      <c r="M3" s="70"/>
      <c r="N3" s="70"/>
      <c r="O3" s="70"/>
      <c r="P3" s="70"/>
      <c r="Q3" s="70"/>
      <c r="R3" s="70"/>
      <c r="S3" s="70"/>
      <c r="T3" s="70"/>
      <c r="U3" s="70"/>
      <c r="V3" s="70"/>
      <c r="W3" s="70"/>
      <c r="X3" s="70"/>
      <c r="Y3" s="70"/>
      <c r="Z3" s="70"/>
      <c r="AA3" s="70"/>
      <c r="AB3" s="70"/>
      <c r="AC3" s="69"/>
      <c r="AD3" s="111"/>
      <c r="AF3" s="231"/>
      <c r="AG3" s="294"/>
      <c r="AH3" s="443" t="s">
        <v>282</v>
      </c>
      <c r="AI3" s="248">
        <v>10</v>
      </c>
      <c r="AJ3" s="231"/>
      <c r="AK3" s="231"/>
      <c r="AL3" s="231"/>
      <c r="AM3" s="231"/>
    </row>
    <row r="4" spans="3:39" ht="20.25" x14ac:dyDescent="0.2">
      <c r="C4" s="1497" t="s">
        <v>440</v>
      </c>
      <c r="D4" s="1497"/>
      <c r="E4" s="1497"/>
      <c r="F4" s="1497"/>
      <c r="G4" s="1497"/>
      <c r="H4" s="1497"/>
      <c r="I4" s="1497"/>
      <c r="J4" s="1497"/>
      <c r="K4" s="1497"/>
      <c r="L4" s="1497"/>
      <c r="M4" s="1497"/>
      <c r="N4" s="1497"/>
      <c r="O4" s="1497"/>
      <c r="P4" s="1497"/>
      <c r="Q4" s="1497"/>
      <c r="R4" s="1497"/>
      <c r="S4" s="1497"/>
      <c r="T4" s="1497"/>
      <c r="U4" s="1497"/>
      <c r="V4" s="1497"/>
      <c r="W4" s="1497"/>
      <c r="X4" s="1497"/>
      <c r="Y4" s="1497"/>
      <c r="Z4" s="1497"/>
      <c r="AA4" s="1497"/>
      <c r="AB4" s="1497"/>
      <c r="AC4" s="1497"/>
      <c r="AD4" s="111"/>
      <c r="AF4" s="231"/>
      <c r="AG4" s="294"/>
      <c r="AH4" s="443" t="s">
        <v>284</v>
      </c>
      <c r="AI4" s="248">
        <v>5</v>
      </c>
      <c r="AJ4" s="231"/>
      <c r="AK4" s="231"/>
      <c r="AL4" s="231"/>
      <c r="AM4" s="231"/>
    </row>
    <row r="5" spans="3:39" s="30" customFormat="1" ht="20.25" x14ac:dyDescent="0.2">
      <c r="C5" s="1497">
        <v>2019</v>
      </c>
      <c r="D5" s="1497"/>
      <c r="E5" s="1497"/>
      <c r="F5" s="1497"/>
      <c r="G5" s="1497"/>
      <c r="H5" s="1497"/>
      <c r="I5" s="1497"/>
      <c r="J5" s="1497"/>
      <c r="K5" s="1497"/>
      <c r="L5" s="1497"/>
      <c r="M5" s="1497"/>
      <c r="N5" s="1497"/>
      <c r="O5" s="1497"/>
      <c r="P5" s="1497"/>
      <c r="Q5" s="1497"/>
      <c r="R5" s="1497"/>
      <c r="S5" s="1497"/>
      <c r="T5" s="1497"/>
      <c r="U5" s="1497"/>
      <c r="V5" s="1497"/>
      <c r="W5" s="1497"/>
      <c r="X5" s="1497"/>
      <c r="Y5" s="1497"/>
      <c r="Z5" s="1497"/>
      <c r="AA5" s="1497"/>
      <c r="AB5" s="1497"/>
      <c r="AC5" s="1497"/>
      <c r="AD5" s="1497"/>
      <c r="AE5" s="230"/>
      <c r="AF5" s="235"/>
      <c r="AG5" s="294"/>
      <c r="AH5" s="443" t="s">
        <v>287</v>
      </c>
      <c r="AI5" s="248">
        <v>43</v>
      </c>
      <c r="AJ5" s="235"/>
      <c r="AK5" s="235"/>
      <c r="AL5" s="235"/>
      <c r="AM5" s="235"/>
    </row>
    <row r="6" spans="3:39" ht="18" x14ac:dyDescent="0.2">
      <c r="C6" s="67"/>
      <c r="D6" s="29"/>
      <c r="E6" s="64"/>
      <c r="F6" s="64"/>
      <c r="G6" s="64"/>
      <c r="H6" s="64"/>
      <c r="I6" s="64"/>
      <c r="J6" s="64"/>
      <c r="K6" s="64"/>
      <c r="L6" s="64"/>
      <c r="M6" s="64"/>
      <c r="N6" s="63"/>
      <c r="O6" s="64"/>
      <c r="P6" s="64"/>
      <c r="Q6" s="63"/>
      <c r="R6" s="64"/>
      <c r="S6" s="64"/>
      <c r="T6" s="63"/>
      <c r="U6" s="63"/>
      <c r="V6" s="64"/>
      <c r="W6" s="63"/>
      <c r="X6" s="64"/>
      <c r="Y6" s="63"/>
      <c r="Z6" s="64"/>
      <c r="AA6" s="64"/>
      <c r="AB6" s="64"/>
      <c r="AC6" s="183"/>
      <c r="AF6" s="231"/>
      <c r="AG6" s="294"/>
      <c r="AH6" s="443" t="s">
        <v>289</v>
      </c>
      <c r="AI6" s="248">
        <v>112</v>
      </c>
      <c r="AJ6" s="231"/>
      <c r="AK6" s="231"/>
      <c r="AL6" s="231"/>
      <c r="AM6" s="231"/>
    </row>
    <row r="7" spans="3:39" ht="18" x14ac:dyDescent="0.2">
      <c r="C7" s="67"/>
      <c r="D7" s="29"/>
      <c r="E7" s="64"/>
      <c r="F7" s="64"/>
      <c r="G7" s="64"/>
      <c r="H7" s="64"/>
      <c r="I7" s="64"/>
      <c r="J7" s="64"/>
      <c r="K7" s="64"/>
      <c r="L7" s="64"/>
      <c r="M7" s="64"/>
      <c r="N7" s="63"/>
      <c r="O7" s="64"/>
      <c r="P7" s="64"/>
      <c r="Q7" s="63"/>
      <c r="R7" s="64"/>
      <c r="S7" s="64"/>
      <c r="T7" s="63"/>
      <c r="U7" s="63"/>
      <c r="V7" s="64"/>
      <c r="W7" s="63"/>
      <c r="X7" s="64"/>
      <c r="Y7" s="63"/>
      <c r="Z7" s="64"/>
      <c r="AA7" s="64"/>
      <c r="AB7" s="63"/>
      <c r="AC7" s="183"/>
      <c r="AF7" s="231"/>
      <c r="AG7" s="294"/>
      <c r="AH7" s="443" t="s">
        <v>10</v>
      </c>
      <c r="AI7" s="248">
        <v>25</v>
      </c>
      <c r="AJ7" s="231"/>
      <c r="AK7" s="231"/>
      <c r="AL7" s="231"/>
      <c r="AM7" s="231"/>
    </row>
    <row r="8" spans="3:39" ht="18" x14ac:dyDescent="0.2">
      <c r="C8" s="67"/>
      <c r="D8" s="29"/>
      <c r="E8" s="64"/>
      <c r="F8" s="64"/>
      <c r="G8" s="64"/>
      <c r="H8" s="64"/>
      <c r="I8" s="64"/>
      <c r="J8" s="64"/>
      <c r="K8" s="64"/>
      <c r="L8" s="64"/>
      <c r="M8" s="64"/>
      <c r="N8" s="63"/>
      <c r="O8" s="64"/>
      <c r="P8" s="64"/>
      <c r="Q8" s="63"/>
      <c r="R8" s="64"/>
      <c r="S8" s="64"/>
      <c r="T8" s="63"/>
      <c r="U8" s="63"/>
      <c r="V8" s="64"/>
      <c r="W8" s="63"/>
      <c r="X8" s="64"/>
      <c r="Y8" s="63"/>
      <c r="Z8" s="64"/>
      <c r="AA8" s="64"/>
      <c r="AB8" s="64"/>
      <c r="AC8" s="183"/>
      <c r="AF8" s="231"/>
      <c r="AG8" s="294"/>
      <c r="AH8" s="443" t="s">
        <v>12</v>
      </c>
      <c r="AI8" s="248">
        <v>4</v>
      </c>
      <c r="AJ8" s="231"/>
      <c r="AK8" s="231"/>
      <c r="AL8" s="231"/>
      <c r="AM8" s="231"/>
    </row>
    <row r="9" spans="3:39" ht="18" x14ac:dyDescent="0.2">
      <c r="C9" s="67"/>
      <c r="D9" s="29"/>
      <c r="E9" s="64"/>
      <c r="F9" s="64"/>
      <c r="G9" s="64"/>
      <c r="H9" s="64"/>
      <c r="I9" s="64"/>
      <c r="J9" s="64"/>
      <c r="K9" s="64"/>
      <c r="L9" s="64"/>
      <c r="M9" s="64"/>
      <c r="N9" s="63"/>
      <c r="O9" s="64"/>
      <c r="P9" s="64"/>
      <c r="Q9" s="63"/>
      <c r="R9" s="64"/>
      <c r="S9" s="64"/>
      <c r="T9" s="63"/>
      <c r="U9" s="63"/>
      <c r="V9" s="64"/>
      <c r="W9" s="63"/>
      <c r="X9" s="64"/>
      <c r="Y9" s="63"/>
      <c r="Z9" s="64"/>
      <c r="AA9" s="64"/>
      <c r="AB9" s="63"/>
      <c r="AC9" s="183"/>
      <c r="AF9" s="231"/>
      <c r="AG9" s="295"/>
      <c r="AH9" s="443" t="s">
        <v>13</v>
      </c>
      <c r="AI9" s="248">
        <v>11</v>
      </c>
      <c r="AJ9" s="231"/>
      <c r="AK9" s="231"/>
      <c r="AL9" s="231"/>
      <c r="AM9" s="231"/>
    </row>
    <row r="10" spans="3:39" ht="18" x14ac:dyDescent="0.2">
      <c r="C10" s="11"/>
      <c r="D10" s="11"/>
      <c r="E10" s="68"/>
      <c r="F10" s="68"/>
      <c r="G10" s="68"/>
      <c r="H10" s="68"/>
      <c r="I10" s="68"/>
      <c r="J10" s="68"/>
      <c r="K10" s="68"/>
      <c r="L10" s="68"/>
      <c r="M10" s="68"/>
      <c r="N10" s="68"/>
      <c r="O10" s="68"/>
      <c r="P10" s="68"/>
      <c r="Q10" s="68"/>
      <c r="R10" s="68"/>
      <c r="S10" s="68"/>
      <c r="T10" s="68"/>
      <c r="U10" s="68"/>
      <c r="V10" s="68"/>
      <c r="W10" s="68"/>
      <c r="X10" s="68"/>
      <c r="Y10" s="68"/>
      <c r="Z10" s="68"/>
      <c r="AA10" s="68"/>
      <c r="AB10" s="68"/>
      <c r="AC10" s="182"/>
      <c r="AF10" s="231"/>
      <c r="AG10" s="294"/>
      <c r="AH10" s="443" t="s">
        <v>14</v>
      </c>
      <c r="AI10" s="248">
        <v>1</v>
      </c>
      <c r="AJ10" s="231"/>
      <c r="AK10" s="231"/>
      <c r="AL10" s="231"/>
      <c r="AM10" s="231"/>
    </row>
    <row r="11" spans="3:39" ht="18" x14ac:dyDescent="0.2">
      <c r="C11" s="67"/>
      <c r="D11" s="29"/>
      <c r="E11" s="64"/>
      <c r="F11" s="64"/>
      <c r="G11" s="64"/>
      <c r="H11" s="64"/>
      <c r="I11" s="64"/>
      <c r="J11" s="64"/>
      <c r="K11" s="64"/>
      <c r="L11" s="64"/>
      <c r="M11" s="64"/>
      <c r="N11" s="63"/>
      <c r="O11" s="64"/>
      <c r="P11" s="64"/>
      <c r="Q11" s="63"/>
      <c r="R11" s="64"/>
      <c r="S11" s="64"/>
      <c r="T11" s="63"/>
      <c r="U11" s="63"/>
      <c r="V11" s="64"/>
      <c r="W11" s="63"/>
      <c r="X11" s="64"/>
      <c r="Y11" s="63"/>
      <c r="Z11" s="64"/>
      <c r="AA11" s="64"/>
      <c r="AB11" s="64"/>
      <c r="AC11" s="183"/>
      <c r="AF11" s="231"/>
      <c r="AG11" s="295"/>
      <c r="AH11" s="443" t="s">
        <v>15</v>
      </c>
      <c r="AI11" s="248">
        <v>12</v>
      </c>
      <c r="AJ11" s="231"/>
      <c r="AK11" s="231"/>
      <c r="AL11" s="231"/>
      <c r="AM11" s="231"/>
    </row>
    <row r="12" spans="3:39" ht="18" x14ac:dyDescent="0.2">
      <c r="C12" s="67"/>
      <c r="D12" s="29"/>
      <c r="E12" s="64"/>
      <c r="F12" s="64"/>
      <c r="G12" s="64"/>
      <c r="H12" s="64"/>
      <c r="I12" s="64"/>
      <c r="J12" s="64"/>
      <c r="K12" s="64"/>
      <c r="L12" s="64"/>
      <c r="M12" s="64"/>
      <c r="N12" s="63"/>
      <c r="O12" s="64"/>
      <c r="P12" s="64"/>
      <c r="Q12" s="63"/>
      <c r="R12" s="64"/>
      <c r="S12" s="64"/>
      <c r="T12" s="63"/>
      <c r="U12" s="63"/>
      <c r="V12" s="64"/>
      <c r="W12" s="63"/>
      <c r="X12" s="64"/>
      <c r="Y12" s="63"/>
      <c r="Z12" s="64"/>
      <c r="AA12" s="64"/>
      <c r="AB12" s="63"/>
      <c r="AC12" s="183"/>
      <c r="AF12" s="231"/>
      <c r="AG12" s="294"/>
      <c r="AH12" s="443" t="s">
        <v>17</v>
      </c>
      <c r="AI12" s="248">
        <v>4</v>
      </c>
      <c r="AJ12" s="231"/>
      <c r="AK12" s="231"/>
      <c r="AL12" s="231"/>
      <c r="AM12" s="231"/>
    </row>
    <row r="13" spans="3:39" ht="18" x14ac:dyDescent="0.2">
      <c r="C13" s="67"/>
      <c r="D13" s="29"/>
      <c r="E13" s="64"/>
      <c r="F13" s="64"/>
      <c r="G13" s="64"/>
      <c r="H13" s="64"/>
      <c r="I13" s="64"/>
      <c r="J13" s="64"/>
      <c r="K13" s="64"/>
      <c r="L13" s="64"/>
      <c r="M13" s="64"/>
      <c r="N13" s="63"/>
      <c r="O13" s="64"/>
      <c r="P13" s="64"/>
      <c r="Q13" s="63"/>
      <c r="R13" s="64"/>
      <c r="S13" s="64"/>
      <c r="T13" s="63"/>
      <c r="U13" s="63"/>
      <c r="V13" s="64"/>
      <c r="W13" s="63"/>
      <c r="X13" s="64"/>
      <c r="Y13" s="63"/>
      <c r="Z13" s="64"/>
      <c r="AA13" s="64"/>
      <c r="AB13" s="63"/>
      <c r="AC13" s="183"/>
      <c r="AF13" s="231"/>
      <c r="AG13" s="232"/>
      <c r="AH13" s="443" t="s">
        <v>18</v>
      </c>
      <c r="AI13" s="248">
        <v>4</v>
      </c>
      <c r="AJ13" s="231"/>
      <c r="AK13" s="231"/>
      <c r="AL13" s="231"/>
      <c r="AM13" s="231"/>
    </row>
    <row r="14" spans="3:39" ht="18" x14ac:dyDescent="0.2">
      <c r="C14" s="67"/>
      <c r="D14" s="29"/>
      <c r="E14" s="64"/>
      <c r="F14" s="64"/>
      <c r="G14" s="64"/>
      <c r="H14" s="64"/>
      <c r="I14" s="64"/>
      <c r="J14" s="64"/>
      <c r="K14" s="64"/>
      <c r="L14" s="64"/>
      <c r="M14" s="64"/>
      <c r="N14" s="63"/>
      <c r="O14" s="64"/>
      <c r="P14" s="64"/>
      <c r="Q14" s="63"/>
      <c r="R14" s="64"/>
      <c r="S14" s="64"/>
      <c r="T14" s="63"/>
      <c r="U14" s="63"/>
      <c r="V14" s="64"/>
      <c r="W14" s="63"/>
      <c r="X14" s="64"/>
      <c r="Y14" s="63"/>
      <c r="Z14" s="64"/>
      <c r="AA14" s="64"/>
      <c r="AB14" s="63"/>
      <c r="AC14" s="183"/>
      <c r="AF14" s="231"/>
      <c r="AG14" s="295"/>
      <c r="AH14" s="443" t="s">
        <v>19</v>
      </c>
      <c r="AI14" s="248">
        <v>19</v>
      </c>
      <c r="AJ14" s="231"/>
      <c r="AK14" s="231"/>
      <c r="AL14" s="231"/>
      <c r="AM14" s="231"/>
    </row>
    <row r="15" spans="3:39" ht="18" x14ac:dyDescent="0.2">
      <c r="C15" s="67"/>
      <c r="D15" s="29"/>
      <c r="E15" s="64"/>
      <c r="F15" s="64"/>
      <c r="G15" s="64"/>
      <c r="H15" s="64"/>
      <c r="I15" s="64"/>
      <c r="J15" s="64"/>
      <c r="K15" s="64"/>
      <c r="L15" s="64"/>
      <c r="M15" s="64"/>
      <c r="N15" s="63"/>
      <c r="O15" s="64"/>
      <c r="P15" s="64"/>
      <c r="Q15" s="63"/>
      <c r="R15" s="64"/>
      <c r="S15" s="64"/>
      <c r="T15" s="63"/>
      <c r="U15" s="63"/>
      <c r="V15" s="64"/>
      <c r="W15" s="63"/>
      <c r="X15" s="64"/>
      <c r="Y15" s="63"/>
      <c r="Z15" s="64"/>
      <c r="AA15" s="64"/>
      <c r="AB15" s="64"/>
      <c r="AC15" s="183"/>
      <c r="AF15" s="231"/>
      <c r="AG15" s="294"/>
      <c r="AH15" s="443" t="s">
        <v>20</v>
      </c>
      <c r="AI15" s="248">
        <v>17</v>
      </c>
      <c r="AJ15" s="231"/>
      <c r="AK15" s="231"/>
      <c r="AL15" s="231"/>
      <c r="AM15" s="231"/>
    </row>
    <row r="16" spans="3:39" ht="18" x14ac:dyDescent="0.2">
      <c r="C16" s="67"/>
      <c r="D16" s="29"/>
      <c r="E16" s="64"/>
      <c r="F16" s="64"/>
      <c r="G16" s="64"/>
      <c r="H16" s="64"/>
      <c r="I16" s="64"/>
      <c r="J16" s="64"/>
      <c r="K16" s="64"/>
      <c r="L16" s="64"/>
      <c r="M16" s="64"/>
      <c r="N16" s="63"/>
      <c r="O16" s="64"/>
      <c r="P16" s="64"/>
      <c r="Q16" s="63"/>
      <c r="R16" s="64"/>
      <c r="S16" s="64"/>
      <c r="T16" s="63"/>
      <c r="U16" s="63"/>
      <c r="V16" s="64"/>
      <c r="W16" s="63"/>
      <c r="X16" s="64"/>
      <c r="Y16" s="63"/>
      <c r="Z16" s="64"/>
      <c r="AA16" s="64"/>
      <c r="AB16" s="64"/>
      <c r="AC16" s="183"/>
      <c r="AF16" s="231"/>
      <c r="AG16" s="294"/>
      <c r="AH16" s="443" t="s">
        <v>21</v>
      </c>
      <c r="AI16" s="248">
        <v>6</v>
      </c>
      <c r="AJ16" s="231"/>
      <c r="AK16" s="231"/>
      <c r="AL16" s="231"/>
      <c r="AM16" s="231"/>
    </row>
    <row r="17" spans="3:39" ht="18" x14ac:dyDescent="0.2">
      <c r="C17" s="32"/>
      <c r="D17" s="29"/>
      <c r="E17" s="64"/>
      <c r="F17" s="64"/>
      <c r="G17" s="64"/>
      <c r="H17" s="64"/>
      <c r="I17" s="64"/>
      <c r="J17" s="64"/>
      <c r="K17" s="64"/>
      <c r="L17" s="64"/>
      <c r="M17" s="64"/>
      <c r="N17" s="63"/>
      <c r="O17" s="64"/>
      <c r="P17" s="64"/>
      <c r="Q17" s="63"/>
      <c r="R17" s="64"/>
      <c r="S17" s="64"/>
      <c r="T17" s="63"/>
      <c r="U17" s="63"/>
      <c r="V17" s="64"/>
      <c r="W17" s="63"/>
      <c r="X17" s="64"/>
      <c r="Y17" s="63"/>
      <c r="Z17" s="64"/>
      <c r="AA17" s="64"/>
      <c r="AB17" s="63"/>
      <c r="AC17" s="183"/>
      <c r="AF17" s="231"/>
      <c r="AG17" s="232"/>
      <c r="AH17" s="443" t="s">
        <v>22</v>
      </c>
      <c r="AI17" s="248">
        <v>25</v>
      </c>
      <c r="AJ17" s="231"/>
      <c r="AK17" s="231"/>
      <c r="AL17" s="231"/>
      <c r="AM17" s="231"/>
    </row>
    <row r="18" spans="3:39" ht="18" x14ac:dyDescent="0.2">
      <c r="C18" s="67"/>
      <c r="D18" s="29"/>
      <c r="E18" s="64"/>
      <c r="F18" s="64"/>
      <c r="G18" s="64"/>
      <c r="H18" s="64"/>
      <c r="I18" s="64"/>
      <c r="J18" s="64"/>
      <c r="K18" s="64"/>
      <c r="L18" s="64"/>
      <c r="M18" s="64"/>
      <c r="N18" s="63"/>
      <c r="O18" s="64"/>
      <c r="P18" s="64"/>
      <c r="Q18" s="63"/>
      <c r="R18" s="64"/>
      <c r="S18" s="64"/>
      <c r="T18" s="63"/>
      <c r="U18" s="63"/>
      <c r="V18" s="64"/>
      <c r="W18" s="63"/>
      <c r="X18" s="64"/>
      <c r="Y18" s="63"/>
      <c r="Z18" s="64"/>
      <c r="AA18" s="64"/>
      <c r="AB18" s="64"/>
      <c r="AC18" s="183"/>
      <c r="AF18" s="231"/>
      <c r="AG18" s="231"/>
      <c r="AH18" s="231"/>
      <c r="AJ18" s="231"/>
      <c r="AK18" s="231"/>
      <c r="AL18" s="231"/>
      <c r="AM18" s="231"/>
    </row>
    <row r="19" spans="3:39" ht="20.25" x14ac:dyDescent="0.2">
      <c r="C19" s="32"/>
      <c r="D19" s="29"/>
      <c r="E19" s="64"/>
      <c r="F19" s="64"/>
      <c r="G19" s="64"/>
      <c r="H19" s="64"/>
      <c r="I19" s="64"/>
      <c r="J19" s="64"/>
      <c r="K19" s="64"/>
      <c r="L19" s="64"/>
      <c r="M19" s="64"/>
      <c r="N19" s="63"/>
      <c r="O19" s="64"/>
      <c r="P19" s="64"/>
      <c r="Q19" s="63"/>
      <c r="R19" s="64"/>
      <c r="S19" s="64"/>
      <c r="T19" s="63"/>
      <c r="U19" s="63"/>
      <c r="V19" s="64"/>
      <c r="W19" s="63"/>
      <c r="X19" s="64"/>
      <c r="Y19" s="63"/>
      <c r="Z19" s="64"/>
      <c r="AA19" s="64"/>
      <c r="AB19" s="64"/>
      <c r="AC19" s="183"/>
      <c r="AF19" s="231"/>
      <c r="AG19" s="231"/>
      <c r="AH19" s="231"/>
      <c r="AI19" s="250">
        <f>SUM(AI3:AI17)</f>
        <v>298</v>
      </c>
      <c r="AJ19" s="231"/>
      <c r="AK19" s="231"/>
      <c r="AL19" s="231"/>
      <c r="AM19" s="231"/>
    </row>
    <row r="20" spans="3:39" ht="18" x14ac:dyDescent="0.2">
      <c r="C20" s="32"/>
      <c r="D20" s="29"/>
      <c r="E20" s="64"/>
      <c r="F20" s="64"/>
      <c r="G20" s="64"/>
      <c r="H20" s="64"/>
      <c r="I20" s="64"/>
      <c r="J20" s="64"/>
      <c r="K20" s="64"/>
      <c r="L20" s="64"/>
      <c r="M20" s="64"/>
      <c r="N20" s="63"/>
      <c r="O20" s="64"/>
      <c r="P20" s="64"/>
      <c r="Q20" s="63"/>
      <c r="R20" s="64"/>
      <c r="S20" s="64"/>
      <c r="T20" s="63"/>
      <c r="U20" s="63"/>
      <c r="V20" s="64"/>
      <c r="W20" s="63"/>
      <c r="X20" s="64"/>
      <c r="Y20" s="63"/>
      <c r="Z20" s="64"/>
      <c r="AA20" s="64"/>
      <c r="AB20" s="64"/>
      <c r="AC20" s="183"/>
      <c r="AF20" s="231"/>
      <c r="AG20" s="231"/>
      <c r="AH20" s="231"/>
      <c r="AI20" s="231"/>
      <c r="AJ20" s="231"/>
      <c r="AK20" s="231"/>
      <c r="AL20" s="231"/>
      <c r="AM20" s="231"/>
    </row>
    <row r="21" spans="3:39" ht="18" x14ac:dyDescent="0.2">
      <c r="C21" s="32"/>
      <c r="D21" s="29"/>
      <c r="E21" s="64"/>
      <c r="F21" s="64"/>
      <c r="G21" s="64"/>
      <c r="H21" s="64"/>
      <c r="I21" s="64"/>
      <c r="J21" s="64"/>
      <c r="K21" s="64"/>
      <c r="L21" s="64"/>
      <c r="M21" s="64"/>
      <c r="N21" s="63"/>
      <c r="O21" s="64"/>
      <c r="P21" s="64"/>
      <c r="Q21" s="63"/>
      <c r="R21" s="64"/>
      <c r="S21" s="64"/>
      <c r="T21" s="63"/>
      <c r="U21" s="63"/>
      <c r="V21" s="64"/>
      <c r="W21" s="63"/>
      <c r="X21" s="64"/>
      <c r="Y21" s="63"/>
      <c r="Z21" s="64"/>
      <c r="AA21" s="64"/>
      <c r="AB21" s="64"/>
      <c r="AC21" s="183"/>
      <c r="AF21" s="231"/>
      <c r="AG21" s="231"/>
      <c r="AH21" s="231"/>
      <c r="AI21" s="231"/>
      <c r="AJ21" s="231"/>
      <c r="AK21" s="231"/>
      <c r="AL21" s="231"/>
      <c r="AM21" s="231"/>
    </row>
    <row r="22" spans="3:39" ht="18" x14ac:dyDescent="0.2">
      <c r="C22" s="32"/>
      <c r="D22" s="29"/>
      <c r="E22" s="64"/>
      <c r="F22" s="64"/>
      <c r="G22" s="64"/>
      <c r="H22" s="64"/>
      <c r="I22" s="64"/>
      <c r="J22" s="64"/>
      <c r="K22" s="64"/>
      <c r="L22" s="64"/>
      <c r="M22" s="64"/>
      <c r="N22" s="63"/>
      <c r="O22" s="64"/>
      <c r="P22" s="64"/>
      <c r="Q22" s="63"/>
      <c r="R22" s="64"/>
      <c r="S22" s="64"/>
      <c r="T22" s="63"/>
      <c r="U22" s="63"/>
      <c r="V22" s="64"/>
      <c r="W22" s="63"/>
      <c r="X22" s="64"/>
      <c r="Y22" s="63"/>
      <c r="Z22" s="64"/>
      <c r="AA22" s="64"/>
      <c r="AB22" s="64"/>
      <c r="AC22" s="183"/>
      <c r="AF22" s="231"/>
      <c r="AG22" s="231"/>
      <c r="AH22" s="231"/>
      <c r="AI22" s="231"/>
      <c r="AJ22" s="231"/>
      <c r="AK22" s="231"/>
      <c r="AL22" s="231"/>
      <c r="AM22" s="231"/>
    </row>
    <row r="23" spans="3:39" ht="18" x14ac:dyDescent="0.2">
      <c r="C23" s="32"/>
      <c r="D23" s="29"/>
      <c r="E23" s="64"/>
      <c r="F23" s="64"/>
      <c r="G23" s="64"/>
      <c r="H23" s="64"/>
      <c r="I23" s="64"/>
      <c r="J23" s="64"/>
      <c r="K23" s="64"/>
      <c r="L23" s="64"/>
      <c r="M23" s="64"/>
      <c r="N23" s="63"/>
      <c r="O23" s="64"/>
      <c r="P23" s="64"/>
      <c r="Q23" s="63"/>
      <c r="R23" s="64"/>
      <c r="S23" s="64"/>
      <c r="T23" s="63"/>
      <c r="U23" s="63"/>
      <c r="V23" s="64"/>
      <c r="W23" s="63"/>
      <c r="X23" s="64"/>
      <c r="Y23" s="63"/>
      <c r="Z23" s="64"/>
      <c r="AA23" s="64"/>
      <c r="AB23" s="64"/>
      <c r="AC23" s="183"/>
      <c r="AF23" s="231"/>
      <c r="AG23" s="231"/>
      <c r="AH23" s="231"/>
      <c r="AI23" s="231"/>
      <c r="AJ23" s="231"/>
      <c r="AK23" s="231"/>
      <c r="AL23" s="231"/>
      <c r="AM23" s="231"/>
    </row>
    <row r="24" spans="3:39" ht="18" x14ac:dyDescent="0.2">
      <c r="C24" s="32"/>
      <c r="D24" s="29"/>
      <c r="E24" s="64"/>
      <c r="F24" s="64"/>
      <c r="G24" s="64"/>
      <c r="H24" s="64"/>
      <c r="I24" s="64"/>
      <c r="J24" s="64"/>
      <c r="K24" s="64"/>
      <c r="L24" s="64"/>
      <c r="M24" s="64"/>
      <c r="N24" s="63"/>
      <c r="O24" s="64"/>
      <c r="P24" s="64"/>
      <c r="Q24" s="63"/>
      <c r="R24" s="64"/>
      <c r="S24" s="64"/>
      <c r="T24" s="63"/>
      <c r="U24" s="63"/>
      <c r="V24" s="64"/>
      <c r="W24" s="63"/>
      <c r="X24" s="64"/>
      <c r="Y24" s="63"/>
      <c r="Z24" s="64"/>
      <c r="AA24" s="64"/>
      <c r="AB24" s="64"/>
      <c r="AC24" s="183"/>
      <c r="AF24" s="231"/>
      <c r="AG24" s="231"/>
      <c r="AH24" s="231"/>
      <c r="AI24" s="231"/>
      <c r="AJ24" s="231"/>
      <c r="AK24" s="231"/>
      <c r="AL24" s="231"/>
      <c r="AM24" s="231"/>
    </row>
    <row r="25" spans="3:39" ht="18" x14ac:dyDescent="0.2">
      <c r="C25" s="32"/>
      <c r="D25" s="29"/>
      <c r="E25" s="64"/>
      <c r="F25" s="64"/>
      <c r="G25" s="64"/>
      <c r="H25" s="64"/>
      <c r="I25" s="64"/>
      <c r="J25" s="64"/>
      <c r="K25" s="64"/>
      <c r="L25" s="64"/>
      <c r="M25" s="64"/>
      <c r="N25" s="63"/>
      <c r="O25" s="64"/>
      <c r="P25" s="64"/>
      <c r="Q25" s="63"/>
      <c r="R25" s="64"/>
      <c r="S25" s="64"/>
      <c r="T25" s="63"/>
      <c r="U25" s="63"/>
      <c r="V25" s="64"/>
      <c r="W25" s="63"/>
      <c r="X25" s="64"/>
      <c r="Y25" s="63"/>
      <c r="Z25" s="64"/>
      <c r="AA25" s="64"/>
      <c r="AB25" s="64"/>
      <c r="AC25" s="183"/>
    </row>
    <row r="26" spans="3:39" ht="18" x14ac:dyDescent="0.2">
      <c r="C26" s="32"/>
      <c r="D26" s="29"/>
      <c r="E26" s="64"/>
      <c r="F26" s="64"/>
      <c r="G26" s="64"/>
      <c r="H26" s="64"/>
      <c r="I26" s="64"/>
      <c r="J26" s="64"/>
      <c r="K26" s="64"/>
      <c r="L26" s="64"/>
      <c r="M26" s="64"/>
      <c r="N26" s="63"/>
      <c r="O26" s="64"/>
      <c r="P26" s="64"/>
      <c r="Q26" s="63"/>
      <c r="R26" s="64"/>
      <c r="S26" s="64"/>
      <c r="T26" s="63"/>
      <c r="U26" s="63"/>
      <c r="V26" s="64"/>
      <c r="W26" s="63"/>
      <c r="X26" s="64"/>
      <c r="Y26" s="63"/>
      <c r="Z26" s="64"/>
      <c r="AA26" s="64"/>
      <c r="AB26" s="64"/>
      <c r="AC26" s="183"/>
    </row>
    <row r="27" spans="3:39" s="68" customFormat="1" ht="18" x14ac:dyDescent="0.2">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127">
        <f>SUM(E27:AA27)</f>
        <v>0</v>
      </c>
    </row>
    <row r="28" spans="3:39" s="35" customFormat="1" ht="15" x14ac:dyDescent="0.2">
      <c r="H28" s="36"/>
      <c r="I28" s="36"/>
      <c r="J28" s="36"/>
      <c r="K28" s="36"/>
      <c r="L28" s="36"/>
      <c r="M28" s="36"/>
      <c r="N28" s="36"/>
      <c r="O28" s="36"/>
      <c r="P28" s="36"/>
      <c r="Q28" s="36"/>
      <c r="R28" s="36"/>
      <c r="S28" s="36"/>
      <c r="T28" s="36"/>
      <c r="U28" s="36"/>
      <c r="V28" s="36"/>
      <c r="W28" s="36"/>
      <c r="X28" s="36"/>
      <c r="Y28" s="36"/>
      <c r="Z28" s="36"/>
      <c r="AA28" s="36"/>
      <c r="AB28" s="36"/>
      <c r="AC28" s="36"/>
    </row>
    <row r="29" spans="3:39" s="35" customFormat="1" ht="15" x14ac:dyDescent="0.2">
      <c r="E29" s="36"/>
      <c r="F29" s="36"/>
      <c r="G29" s="36"/>
      <c r="H29" s="36"/>
      <c r="I29" s="36"/>
      <c r="J29" s="36"/>
      <c r="K29" s="36"/>
      <c r="L29" s="36"/>
      <c r="M29" s="36"/>
      <c r="N29" s="36"/>
      <c r="O29" s="36"/>
      <c r="P29" s="36"/>
      <c r="Q29" s="36"/>
      <c r="R29" s="36"/>
      <c r="S29" s="36"/>
      <c r="T29" s="36"/>
      <c r="U29" s="36"/>
      <c r="V29" s="36"/>
      <c r="W29" s="36"/>
      <c r="X29" s="36"/>
      <c r="Y29" s="36"/>
      <c r="Z29" s="36"/>
      <c r="AA29" s="36"/>
      <c r="AB29" s="36"/>
      <c r="AC29" s="36"/>
    </row>
    <row r="30" spans="3:39" s="35" customFormat="1" ht="15" x14ac:dyDescent="0.2">
      <c r="E30" s="36"/>
      <c r="F30" s="36"/>
      <c r="G30" s="36"/>
      <c r="H30" s="36"/>
      <c r="I30" s="36"/>
      <c r="J30" s="36"/>
      <c r="K30" s="36"/>
      <c r="L30" s="36"/>
      <c r="M30" s="36"/>
      <c r="N30" s="36"/>
      <c r="O30" s="36"/>
      <c r="P30" s="36"/>
      <c r="Q30" s="36"/>
      <c r="R30" s="36"/>
      <c r="S30" s="36"/>
      <c r="T30" s="36"/>
      <c r="U30" s="36"/>
      <c r="V30" s="36"/>
      <c r="W30" s="36"/>
      <c r="X30" s="36"/>
      <c r="Y30" s="36"/>
      <c r="Z30" s="36"/>
      <c r="AA30" s="36"/>
      <c r="AB30" s="36"/>
      <c r="AC30" s="36"/>
    </row>
    <row r="31" spans="3:39" s="35" customFormat="1" ht="15" x14ac:dyDescent="0.2">
      <c r="E31" s="40"/>
      <c r="F31" s="40"/>
      <c r="G31" s="40"/>
      <c r="H31" s="40"/>
      <c r="I31" s="40"/>
      <c r="J31" s="40"/>
      <c r="K31" s="40"/>
      <c r="L31" s="40"/>
      <c r="M31" s="40"/>
      <c r="N31" s="40"/>
      <c r="O31" s="40"/>
      <c r="P31" s="40"/>
      <c r="Q31" s="40"/>
      <c r="R31" s="40"/>
      <c r="S31" s="40"/>
      <c r="T31" s="40"/>
      <c r="U31" s="40"/>
      <c r="V31" s="40"/>
      <c r="W31" s="40"/>
      <c r="X31" s="40"/>
      <c r="Y31" s="40"/>
      <c r="Z31" s="40"/>
      <c r="AA31" s="40"/>
      <c r="AB31" s="40"/>
      <c r="AC31" s="40"/>
    </row>
    <row r="32" spans="3:39" s="35" customFormat="1" ht="15" x14ac:dyDescent="0.2">
      <c r="D32" s="37"/>
      <c r="E32" s="36"/>
      <c r="F32" s="36"/>
      <c r="G32" s="36"/>
      <c r="H32" s="36"/>
      <c r="I32" s="36"/>
      <c r="J32" s="36"/>
      <c r="K32" s="36"/>
      <c r="L32" s="36"/>
      <c r="M32" s="36"/>
      <c r="N32" s="36"/>
      <c r="O32" s="36"/>
      <c r="P32" s="36"/>
      <c r="Q32" s="36"/>
      <c r="R32" s="36"/>
      <c r="S32" s="36"/>
      <c r="T32" s="36"/>
      <c r="U32" s="36"/>
      <c r="V32" s="36"/>
      <c r="W32" s="36"/>
      <c r="X32" s="36"/>
      <c r="Y32" s="36"/>
      <c r="Z32" s="36"/>
      <c r="AA32" s="36"/>
      <c r="AB32" s="36"/>
      <c r="AC32" s="36"/>
    </row>
    <row r="33" spans="3:29" s="43" customFormat="1" ht="15" x14ac:dyDescent="0.2">
      <c r="C33" s="35"/>
      <c r="D33" s="37"/>
      <c r="E33" s="42"/>
      <c r="F33" s="42"/>
      <c r="G33" s="42"/>
      <c r="H33" s="42"/>
      <c r="I33" s="42"/>
      <c r="J33" s="42"/>
      <c r="K33" s="42"/>
      <c r="L33" s="42"/>
      <c r="M33" s="42"/>
      <c r="N33" s="42"/>
      <c r="O33" s="42"/>
      <c r="P33" s="42"/>
      <c r="Q33" s="42"/>
      <c r="R33" s="42"/>
      <c r="S33" s="42"/>
      <c r="T33" s="42"/>
      <c r="U33" s="42"/>
      <c r="V33" s="42"/>
      <c r="W33" s="42"/>
      <c r="X33" s="42"/>
      <c r="Y33" s="42"/>
      <c r="Z33" s="42"/>
      <c r="AA33" s="42"/>
      <c r="AB33" s="42"/>
      <c r="AC33" s="42"/>
    </row>
    <row r="34" spans="3:29" s="35" customFormat="1" ht="15" x14ac:dyDescent="0.2">
      <c r="C34" s="38"/>
      <c r="D34" s="39"/>
      <c r="E34" s="36"/>
      <c r="F34" s="36"/>
      <c r="G34" s="36"/>
      <c r="H34" s="36"/>
      <c r="I34" s="36"/>
      <c r="J34" s="36"/>
      <c r="K34" s="36"/>
      <c r="L34" s="36"/>
      <c r="M34" s="36"/>
      <c r="N34" s="36"/>
      <c r="O34" s="36"/>
      <c r="P34" s="36"/>
      <c r="Q34" s="36"/>
      <c r="R34" s="36"/>
      <c r="S34" s="36"/>
      <c r="T34" s="36"/>
      <c r="U34" s="36"/>
      <c r="V34" s="36"/>
      <c r="W34" s="36"/>
      <c r="X34" s="36"/>
      <c r="Y34" s="36"/>
      <c r="Z34" s="36"/>
      <c r="AA34" s="36"/>
      <c r="AB34" s="36"/>
      <c r="AC34" s="36"/>
    </row>
    <row r="35" spans="3:29" s="35" customFormat="1" ht="15" x14ac:dyDescent="0.2">
      <c r="D35" s="37"/>
      <c r="E35" s="36"/>
      <c r="F35" s="36"/>
      <c r="G35" s="36"/>
      <c r="H35" s="36"/>
      <c r="I35" s="36"/>
      <c r="J35" s="36"/>
      <c r="K35" s="36"/>
      <c r="L35" s="36"/>
      <c r="M35" s="36"/>
      <c r="N35" s="36"/>
      <c r="O35" s="36"/>
      <c r="P35" s="36"/>
      <c r="Q35" s="36"/>
      <c r="R35" s="36"/>
      <c r="S35" s="36"/>
      <c r="T35" s="36"/>
      <c r="U35" s="36"/>
      <c r="V35" s="36"/>
      <c r="W35" s="36"/>
      <c r="X35" s="36"/>
      <c r="Y35" s="36"/>
      <c r="Z35" s="36"/>
      <c r="AA35" s="36"/>
      <c r="AB35" s="36"/>
      <c r="AC35" s="36"/>
    </row>
    <row r="36" spans="3:29" s="35" customFormat="1" ht="15" x14ac:dyDescent="0.2">
      <c r="C36" s="41"/>
      <c r="D36" s="41"/>
      <c r="E36" s="36"/>
      <c r="F36" s="36"/>
      <c r="G36" s="36"/>
      <c r="H36" s="36"/>
      <c r="I36" s="36"/>
      <c r="J36" s="36"/>
      <c r="K36" s="36"/>
      <c r="L36" s="36"/>
      <c r="M36" s="36"/>
      <c r="N36" s="36"/>
      <c r="O36" s="36"/>
      <c r="P36" s="36"/>
      <c r="Q36" s="36"/>
      <c r="R36" s="36"/>
      <c r="S36" s="36"/>
      <c r="T36" s="36"/>
      <c r="U36" s="36"/>
      <c r="V36" s="36"/>
      <c r="W36" s="36"/>
      <c r="X36" s="36"/>
      <c r="Y36" s="36"/>
      <c r="Z36" s="36"/>
      <c r="AA36" s="36"/>
      <c r="AB36" s="36"/>
      <c r="AC36" s="36"/>
    </row>
    <row r="37" spans="3:29" s="35" customFormat="1" ht="15" x14ac:dyDescent="0.2">
      <c r="D37" s="37"/>
      <c r="E37" s="36"/>
      <c r="F37" s="36"/>
      <c r="G37" s="36"/>
      <c r="H37" s="36"/>
      <c r="I37" s="36"/>
      <c r="J37" s="36"/>
      <c r="K37" s="36"/>
      <c r="L37" s="36"/>
      <c r="M37" s="36"/>
      <c r="N37" s="36"/>
      <c r="O37" s="36"/>
      <c r="P37" s="36"/>
      <c r="Q37" s="36"/>
      <c r="R37" s="36"/>
      <c r="S37" s="36"/>
      <c r="T37" s="36"/>
      <c r="U37" s="36"/>
      <c r="V37" s="36"/>
      <c r="W37" s="36"/>
      <c r="X37" s="36"/>
      <c r="Y37" s="36"/>
      <c r="Z37" s="36"/>
      <c r="AA37" s="36"/>
      <c r="AB37" s="36"/>
      <c r="AC37" s="36"/>
    </row>
    <row r="38" spans="3:29" s="35" customFormat="1" ht="15" x14ac:dyDescent="0.2">
      <c r="D38" s="37"/>
      <c r="E38" s="36"/>
      <c r="F38" s="36"/>
      <c r="G38" s="36"/>
      <c r="H38" s="36"/>
      <c r="I38" s="36"/>
      <c r="J38" s="36"/>
      <c r="K38" s="36"/>
      <c r="L38" s="36"/>
      <c r="M38" s="36"/>
      <c r="N38" s="36"/>
      <c r="O38" s="36"/>
      <c r="P38" s="36"/>
      <c r="Q38" s="36"/>
      <c r="R38" s="36"/>
      <c r="S38" s="36"/>
      <c r="T38" s="36"/>
      <c r="U38" s="36"/>
      <c r="V38" s="36"/>
      <c r="W38" s="36"/>
      <c r="X38" s="36"/>
      <c r="Y38" s="36"/>
      <c r="Z38" s="36"/>
      <c r="AA38" s="36"/>
      <c r="AB38" s="36"/>
      <c r="AC38" s="36"/>
    </row>
    <row r="39" spans="3:29" s="35" customFormat="1" ht="15" x14ac:dyDescent="0.2">
      <c r="D39" s="37"/>
      <c r="E39" s="36"/>
      <c r="F39" s="36"/>
      <c r="G39" s="36"/>
      <c r="H39" s="36"/>
      <c r="I39" s="36"/>
      <c r="J39" s="36"/>
      <c r="K39" s="36"/>
      <c r="L39" s="36"/>
      <c r="M39" s="36"/>
      <c r="N39" s="36"/>
      <c r="O39" s="36"/>
      <c r="P39" s="36"/>
      <c r="Q39" s="36"/>
      <c r="R39" s="36"/>
      <c r="S39" s="36"/>
      <c r="T39" s="36"/>
      <c r="U39" s="36"/>
      <c r="V39" s="36"/>
      <c r="W39" s="36"/>
      <c r="X39" s="36"/>
      <c r="Y39" s="36"/>
      <c r="Z39" s="36"/>
      <c r="AA39" s="36"/>
      <c r="AB39" s="36"/>
      <c r="AC39" s="36"/>
    </row>
    <row r="40" spans="3:29" s="35" customFormat="1" ht="21" customHeight="1" x14ac:dyDescent="0.2">
      <c r="D40" s="37"/>
      <c r="E40" s="36"/>
      <c r="F40" s="36"/>
      <c r="G40" s="36"/>
      <c r="H40" s="36"/>
      <c r="I40" s="36"/>
      <c r="J40" s="36"/>
      <c r="K40" s="36"/>
      <c r="L40" s="36"/>
      <c r="M40" s="36"/>
      <c r="N40" s="36"/>
      <c r="O40" s="36"/>
      <c r="P40" s="36"/>
      <c r="Q40" s="36"/>
      <c r="R40" s="36"/>
      <c r="S40" s="36"/>
      <c r="T40" s="36"/>
      <c r="U40" s="36"/>
      <c r="V40" s="36"/>
      <c r="W40" s="36"/>
      <c r="X40" s="36"/>
      <c r="Y40" s="36"/>
      <c r="Z40" s="36"/>
      <c r="AA40" s="36"/>
      <c r="AB40" s="36"/>
      <c r="AC40" s="36"/>
    </row>
    <row r="41" spans="3:29" s="153" customFormat="1" ht="18.75" customHeight="1" x14ac:dyDescent="0.2">
      <c r="C41" s="432" t="s">
        <v>1422</v>
      </c>
      <c r="D41" s="29"/>
      <c r="E41" s="29"/>
      <c r="F41" s="29"/>
      <c r="G41" s="29"/>
      <c r="H41" s="29"/>
      <c r="I41" s="29"/>
      <c r="J41" s="29"/>
      <c r="K41" s="29"/>
      <c r="L41" s="29"/>
      <c r="M41" s="29"/>
      <c r="N41" s="29"/>
      <c r="O41" s="29"/>
      <c r="P41" s="29"/>
      <c r="Q41" s="29"/>
      <c r="R41" s="29"/>
      <c r="S41" s="29"/>
      <c r="T41" s="29"/>
      <c r="U41" s="36"/>
      <c r="V41" s="36"/>
      <c r="W41" s="36"/>
      <c r="X41" s="36"/>
      <c r="Y41" s="36"/>
      <c r="Z41" s="36"/>
      <c r="AA41" s="36"/>
      <c r="AB41" s="36"/>
      <c r="AC41" s="36"/>
    </row>
    <row r="42" spans="3:29" s="153" customFormat="1" ht="18.75" customHeight="1" x14ac:dyDescent="0.2">
      <c r="C42" s="553" t="s">
        <v>1433</v>
      </c>
      <c r="D42" s="29"/>
      <c r="E42" s="29"/>
      <c r="F42" s="29"/>
      <c r="G42" s="29"/>
      <c r="H42" s="29"/>
      <c r="I42" s="29"/>
      <c r="J42" s="29"/>
      <c r="K42" s="29"/>
      <c r="L42" s="29"/>
      <c r="M42" s="29"/>
      <c r="N42" s="29"/>
      <c r="O42" s="29"/>
      <c r="P42" s="29"/>
      <c r="Q42" s="29"/>
      <c r="R42" s="29"/>
      <c r="S42" s="29"/>
      <c r="T42" s="29"/>
      <c r="U42" s="36"/>
      <c r="V42" s="36"/>
      <c r="W42" s="36"/>
      <c r="X42" s="36"/>
      <c r="Y42" s="36"/>
      <c r="Z42" s="36"/>
      <c r="AA42" s="36"/>
      <c r="AB42" s="36"/>
      <c r="AC42" s="36"/>
    </row>
    <row r="43" spans="3:29" s="153" customFormat="1" ht="18.75" customHeight="1" x14ac:dyDescent="0.2">
      <c r="C43" s="553" t="s">
        <v>1434</v>
      </c>
      <c r="D43" s="29"/>
      <c r="E43" s="29"/>
      <c r="F43" s="29"/>
      <c r="G43" s="29"/>
      <c r="H43" s="29"/>
      <c r="I43" s="29"/>
      <c r="J43" s="29"/>
      <c r="K43" s="29"/>
      <c r="L43" s="29"/>
      <c r="M43" s="29"/>
      <c r="N43" s="29"/>
      <c r="O43" s="29"/>
      <c r="P43" s="29"/>
      <c r="Q43" s="29"/>
      <c r="R43" s="29"/>
      <c r="S43" s="29"/>
      <c r="T43" s="29"/>
      <c r="U43" s="36"/>
      <c r="V43" s="36"/>
      <c r="W43" s="36"/>
      <c r="X43" s="36"/>
      <c r="Y43" s="36"/>
      <c r="Z43" s="36"/>
      <c r="AA43" s="36"/>
      <c r="AB43" s="36"/>
      <c r="AC43" s="36"/>
    </row>
    <row r="44" spans="3:29" s="153" customFormat="1" ht="18.75" customHeight="1" x14ac:dyDescent="0.2">
      <c r="C44" s="432" t="s">
        <v>1435</v>
      </c>
      <c r="D44" s="29"/>
      <c r="E44" s="29"/>
      <c r="F44" s="29"/>
      <c r="G44" s="29"/>
      <c r="H44" s="29"/>
      <c r="I44" s="29"/>
      <c r="J44" s="29"/>
      <c r="K44" s="29"/>
      <c r="L44" s="29"/>
      <c r="M44" s="29"/>
      <c r="N44" s="29"/>
      <c r="O44" s="29"/>
      <c r="P44" s="29"/>
      <c r="Q44" s="29"/>
      <c r="R44" s="29"/>
      <c r="S44" s="29"/>
      <c r="T44" s="29"/>
      <c r="U44" s="36"/>
      <c r="V44" s="36"/>
      <c r="W44" s="36"/>
      <c r="X44" s="36"/>
      <c r="Y44" s="36"/>
      <c r="Z44" s="36"/>
      <c r="AA44" s="36"/>
      <c r="AB44" s="36"/>
      <c r="AC44" s="36"/>
    </row>
    <row r="45" spans="3:29" s="153" customFormat="1" ht="18.75" customHeight="1" x14ac:dyDescent="0.2">
      <c r="C45" s="24" t="s">
        <v>393</v>
      </c>
      <c r="D45" s="24"/>
      <c r="E45" s="601"/>
      <c r="F45" s="601"/>
      <c r="G45" s="601"/>
      <c r="H45" s="601"/>
      <c r="I45" s="602"/>
      <c r="J45" s="602"/>
      <c r="K45" s="602"/>
      <c r="L45" s="602"/>
      <c r="M45" s="602"/>
      <c r="N45" s="602"/>
      <c r="O45" s="602"/>
      <c r="P45" s="602"/>
      <c r="Q45" s="602"/>
      <c r="R45" s="602"/>
      <c r="S45" s="602"/>
      <c r="T45" s="602"/>
      <c r="U45" s="617"/>
      <c r="V45" s="617"/>
      <c r="W45" s="617"/>
      <c r="X45" s="617"/>
      <c r="Y45" s="617"/>
      <c r="Z45" s="617"/>
      <c r="AA45" s="617"/>
      <c r="AB45" s="617"/>
      <c r="AC45" s="36"/>
    </row>
    <row r="46" spans="3:29" s="153" customFormat="1" ht="18.75" customHeight="1" x14ac:dyDescent="0.2">
      <c r="C46" s="24"/>
      <c r="D46" s="1519" t="s">
        <v>379</v>
      </c>
      <c r="E46" s="1519"/>
      <c r="F46" s="1519"/>
      <c r="G46" s="1519"/>
      <c r="H46" s="1519"/>
      <c r="I46" s="1519"/>
      <c r="J46" s="1519"/>
      <c r="K46" s="1519"/>
      <c r="L46" s="1519"/>
      <c r="M46" s="1519"/>
      <c r="N46" s="1519"/>
      <c r="O46" s="1519"/>
      <c r="P46" s="459"/>
      <c r="Q46" s="459"/>
      <c r="R46" s="1519" t="s">
        <v>382</v>
      </c>
      <c r="S46" s="1519"/>
      <c r="T46" s="1519"/>
      <c r="U46" s="1519"/>
      <c r="V46" s="1519"/>
      <c r="W46" s="1519"/>
      <c r="X46" s="1519"/>
      <c r="Y46" s="1519"/>
      <c r="Z46" s="1519"/>
      <c r="AA46" s="1519"/>
      <c r="AB46" s="1519"/>
      <c r="AC46" s="36"/>
    </row>
    <row r="47" spans="3:29" s="153" customFormat="1" ht="18.75" customHeight="1" x14ac:dyDescent="0.2">
      <c r="C47" s="99"/>
      <c r="D47" s="1519" t="s">
        <v>381</v>
      </c>
      <c r="E47" s="1519"/>
      <c r="F47" s="1519"/>
      <c r="G47" s="1519"/>
      <c r="H47" s="1519"/>
      <c r="I47" s="1519"/>
      <c r="J47" s="459"/>
      <c r="K47" s="459"/>
      <c r="L47" s="459"/>
      <c r="M47" s="459"/>
      <c r="N47" s="459"/>
      <c r="O47" s="117"/>
      <c r="P47" s="459"/>
      <c r="Q47" s="459"/>
      <c r="R47" s="1519" t="s">
        <v>384</v>
      </c>
      <c r="S47" s="1519"/>
      <c r="T47" s="1519"/>
      <c r="U47" s="1519"/>
      <c r="V47" s="1519"/>
      <c r="W47" s="1519"/>
      <c r="X47" s="1519"/>
      <c r="Y47" s="1519"/>
      <c r="Z47" s="1519"/>
      <c r="AA47" s="1519"/>
      <c r="AB47" s="1519"/>
      <c r="AC47" s="36"/>
    </row>
    <row r="48" spans="3:29" s="153" customFormat="1" ht="18.75" customHeight="1" x14ac:dyDescent="0.2">
      <c r="C48" s="99"/>
      <c r="D48" s="1519" t="s">
        <v>383</v>
      </c>
      <c r="E48" s="1519"/>
      <c r="F48" s="1519"/>
      <c r="G48" s="1519"/>
      <c r="H48" s="1519"/>
      <c r="I48" s="1519"/>
      <c r="J48" s="1519"/>
      <c r="K48" s="1519"/>
      <c r="L48" s="1519"/>
      <c r="M48" s="1519"/>
      <c r="N48" s="1519"/>
      <c r="O48" s="117"/>
      <c r="P48" s="459"/>
      <c r="Q48" s="459"/>
      <c r="R48" s="1519" t="s">
        <v>386</v>
      </c>
      <c r="S48" s="1519"/>
      <c r="T48" s="1519"/>
      <c r="U48" s="1519"/>
      <c r="V48" s="1519"/>
      <c r="W48" s="1519"/>
      <c r="X48" s="1519"/>
      <c r="Y48" s="1519"/>
      <c r="Z48" s="1519"/>
      <c r="AA48" s="1519"/>
      <c r="AB48" s="1519"/>
      <c r="AC48" s="36"/>
    </row>
    <row r="49" spans="3:37" s="153" customFormat="1" ht="18.75" customHeight="1" x14ac:dyDescent="0.2">
      <c r="C49" s="99"/>
      <c r="D49" s="1519" t="s">
        <v>385</v>
      </c>
      <c r="E49" s="1519"/>
      <c r="F49" s="1519"/>
      <c r="G49" s="1519"/>
      <c r="H49" s="1519"/>
      <c r="I49" s="1519"/>
      <c r="J49" s="1519"/>
      <c r="K49" s="1519"/>
      <c r="L49" s="1519"/>
      <c r="M49" s="1519"/>
      <c r="N49" s="1519"/>
      <c r="O49" s="117"/>
      <c r="P49" s="459"/>
      <c r="Q49" s="459"/>
      <c r="R49" s="1519" t="s">
        <v>388</v>
      </c>
      <c r="S49" s="1519"/>
      <c r="T49" s="1519"/>
      <c r="U49" s="1519"/>
      <c r="V49" s="1519"/>
      <c r="W49" s="1519"/>
      <c r="X49" s="1519"/>
      <c r="Y49" s="1519"/>
      <c r="Z49" s="1519"/>
      <c r="AA49" s="1519"/>
      <c r="AB49" s="1519"/>
      <c r="AC49" s="36"/>
    </row>
    <row r="50" spans="3:37" s="153" customFormat="1" ht="18.75" customHeight="1" x14ac:dyDescent="0.2">
      <c r="C50" s="99"/>
      <c r="D50" s="1519" t="s">
        <v>387</v>
      </c>
      <c r="E50" s="1519"/>
      <c r="F50" s="1519"/>
      <c r="G50" s="1519"/>
      <c r="H50" s="1519"/>
      <c r="I50" s="1519"/>
      <c r="J50" s="1519"/>
      <c r="K50" s="1519"/>
      <c r="L50" s="1519"/>
      <c r="M50" s="1519"/>
      <c r="N50" s="1519"/>
      <c r="O50" s="1519"/>
      <c r="P50" s="459"/>
      <c r="Q50" s="459"/>
      <c r="R50" s="1519" t="s">
        <v>390</v>
      </c>
      <c r="S50" s="1519"/>
      <c r="T50" s="1519"/>
      <c r="U50" s="1519"/>
      <c r="V50" s="1519"/>
      <c r="W50" s="1519"/>
      <c r="X50" s="1519"/>
      <c r="Y50" s="1519"/>
      <c r="Z50" s="1519"/>
      <c r="AA50" s="1519"/>
      <c r="AB50" s="1519"/>
      <c r="AC50" s="36"/>
    </row>
    <row r="51" spans="3:37" s="153" customFormat="1" ht="18.75" customHeight="1" x14ac:dyDescent="0.2">
      <c r="C51" s="99"/>
      <c r="D51" s="1519" t="s">
        <v>389</v>
      </c>
      <c r="E51" s="1519"/>
      <c r="F51" s="1519"/>
      <c r="G51" s="1519"/>
      <c r="H51" s="1519"/>
      <c r="I51" s="1519"/>
      <c r="J51" s="1519"/>
      <c r="K51" s="1519"/>
      <c r="L51" s="1519"/>
      <c r="M51" s="1519"/>
      <c r="N51" s="1519"/>
      <c r="O51" s="117"/>
      <c r="P51" s="459"/>
      <c r="Q51" s="459"/>
      <c r="R51" s="1519" t="s">
        <v>391</v>
      </c>
      <c r="S51" s="1519"/>
      <c r="T51" s="1519"/>
      <c r="U51" s="1519"/>
      <c r="V51" s="1519"/>
      <c r="W51" s="1519"/>
      <c r="X51" s="1519"/>
      <c r="Y51" s="1519"/>
      <c r="Z51" s="1519"/>
      <c r="AA51" s="1519"/>
      <c r="AB51" s="1519"/>
      <c r="AC51" s="36"/>
    </row>
    <row r="52" spans="3:37" s="153" customFormat="1" ht="18.75" customHeight="1" x14ac:dyDescent="0.2">
      <c r="C52" s="99"/>
      <c r="D52" s="1519" t="s">
        <v>475</v>
      </c>
      <c r="E52" s="1519"/>
      <c r="F52" s="1519"/>
      <c r="G52" s="1519"/>
      <c r="H52" s="1519"/>
      <c r="I52" s="1519"/>
      <c r="J52" s="1519"/>
      <c r="K52" s="1519"/>
      <c r="L52" s="1519"/>
      <c r="M52" s="1519"/>
      <c r="N52" s="1519"/>
      <c r="O52" s="1519"/>
      <c r="P52" s="1519"/>
      <c r="Q52" s="1519"/>
      <c r="R52" s="1519" t="s">
        <v>392</v>
      </c>
      <c r="S52" s="1519"/>
      <c r="T52" s="1519"/>
      <c r="U52" s="1519"/>
      <c r="V52" s="1519"/>
      <c r="W52" s="1519"/>
      <c r="X52" s="1519"/>
      <c r="Y52" s="1519"/>
      <c r="Z52" s="1519"/>
      <c r="AA52" s="1519"/>
      <c r="AB52" s="1519"/>
      <c r="AC52" s="36"/>
    </row>
    <row r="53" spans="3:37" s="153" customFormat="1" ht="18.75" customHeight="1" x14ac:dyDescent="0.2">
      <c r="C53" s="99"/>
      <c r="D53" s="1519" t="s">
        <v>380</v>
      </c>
      <c r="E53" s="1519"/>
      <c r="F53" s="1519"/>
      <c r="G53" s="1519"/>
      <c r="H53" s="1519"/>
      <c r="I53" s="1519"/>
      <c r="J53" s="1519"/>
      <c r="K53" s="1519"/>
      <c r="L53" s="1519"/>
      <c r="M53" s="1519"/>
      <c r="N53" s="1519"/>
      <c r="O53" s="117"/>
      <c r="P53" s="459"/>
      <c r="Q53" s="459"/>
      <c r="R53" s="618"/>
      <c r="S53" s="618"/>
      <c r="T53" s="618"/>
      <c r="U53" s="618"/>
      <c r="V53" s="618"/>
      <c r="W53" s="618"/>
      <c r="X53" s="618"/>
      <c r="Y53" s="618"/>
      <c r="Z53" s="618"/>
      <c r="AA53" s="618"/>
      <c r="AB53" s="618"/>
      <c r="AC53" s="36"/>
    </row>
    <row r="54" spans="3:37" s="153" customFormat="1" ht="13.5" customHeight="1" x14ac:dyDescent="0.2">
      <c r="D54" s="1"/>
      <c r="E54" s="36"/>
      <c r="F54" s="36"/>
      <c r="G54" s="36"/>
      <c r="H54" s="36"/>
      <c r="I54" s="36"/>
      <c r="J54" s="36"/>
      <c r="K54" s="36"/>
      <c r="L54" s="36"/>
      <c r="M54" s="36"/>
      <c r="N54" s="36"/>
      <c r="O54" s="36"/>
      <c r="P54" s="36"/>
      <c r="Q54" s="36"/>
      <c r="R54" s="36"/>
      <c r="S54" s="36"/>
      <c r="T54" s="36"/>
      <c r="U54" s="36"/>
      <c r="V54" s="36"/>
      <c r="W54" s="36"/>
      <c r="X54" s="36"/>
      <c r="Y54" s="36"/>
      <c r="Z54" s="36"/>
      <c r="AA54" s="36"/>
      <c r="AB54" s="36"/>
      <c r="AC54" s="36"/>
    </row>
    <row r="55" spans="3:37" s="35" customFormat="1" ht="24.95" customHeight="1" x14ac:dyDescent="0.2">
      <c r="D55" s="37"/>
      <c r="E55" s="36"/>
      <c r="F55" s="36"/>
      <c r="G55" s="36"/>
      <c r="H55" s="36"/>
      <c r="I55" s="36"/>
      <c r="J55" s="36"/>
      <c r="K55" s="36"/>
      <c r="L55" s="36"/>
      <c r="M55" s="36"/>
      <c r="N55" s="36"/>
      <c r="O55" s="36"/>
      <c r="P55" s="36"/>
      <c r="Q55" s="36"/>
      <c r="R55" s="36"/>
      <c r="S55" s="36"/>
      <c r="T55" s="36"/>
      <c r="U55" s="36"/>
      <c r="V55" s="36"/>
      <c r="W55" s="36"/>
      <c r="X55" s="36"/>
      <c r="Y55" s="36"/>
      <c r="Z55" s="36"/>
      <c r="AA55" s="36"/>
      <c r="AB55" s="36"/>
      <c r="AC55" s="36"/>
    </row>
    <row r="56" spans="3:37" s="35" customFormat="1" ht="24.95" customHeight="1" x14ac:dyDescent="0.2">
      <c r="D56" s="37"/>
      <c r="E56" s="36"/>
      <c r="F56" s="36"/>
      <c r="G56" s="36"/>
      <c r="H56" s="36"/>
      <c r="I56" s="36"/>
      <c r="J56" s="36"/>
      <c r="K56" s="36"/>
      <c r="L56" s="36"/>
      <c r="M56" s="36"/>
      <c r="N56" s="36"/>
      <c r="O56" s="36"/>
      <c r="P56" s="36"/>
      <c r="Q56" s="36"/>
      <c r="R56" s="36"/>
      <c r="S56" s="36"/>
      <c r="T56" s="36"/>
      <c r="U56" s="36"/>
      <c r="V56" s="36"/>
      <c r="W56" s="36"/>
      <c r="X56" s="36"/>
      <c r="Y56" s="36"/>
      <c r="Z56" s="36"/>
      <c r="AA56" s="36"/>
      <c r="AB56" s="36"/>
      <c r="AC56" s="36"/>
    </row>
    <row r="57" spans="3:37" s="35" customFormat="1" ht="24.95" customHeight="1" x14ac:dyDescent="0.2">
      <c r="D57" s="37"/>
      <c r="E57" s="36"/>
      <c r="F57" s="36"/>
      <c r="G57" s="36"/>
      <c r="H57" s="36"/>
      <c r="I57" s="36"/>
      <c r="J57" s="36"/>
      <c r="K57" s="36"/>
      <c r="L57" s="36"/>
      <c r="M57" s="36"/>
      <c r="N57" s="36"/>
      <c r="O57" s="36"/>
      <c r="P57" s="36"/>
      <c r="Q57" s="36"/>
      <c r="R57" s="36"/>
      <c r="S57" s="36"/>
      <c r="T57" s="36"/>
      <c r="U57" s="36"/>
      <c r="V57" s="36"/>
      <c r="W57" s="36"/>
      <c r="X57" s="36"/>
      <c r="Y57" s="36"/>
      <c r="Z57" s="36"/>
      <c r="AA57" s="36"/>
      <c r="AB57" s="36"/>
      <c r="AC57" s="36"/>
    </row>
    <row r="58" spans="3:37" s="35" customFormat="1" ht="24.95" customHeight="1" x14ac:dyDescent="0.2">
      <c r="D58" s="37"/>
      <c r="E58" s="36"/>
      <c r="F58" s="36"/>
      <c r="G58" s="36"/>
      <c r="H58" s="36"/>
      <c r="I58" s="36"/>
      <c r="J58" s="36"/>
      <c r="K58" s="36"/>
      <c r="L58" s="36"/>
      <c r="M58" s="36"/>
      <c r="N58" s="36"/>
      <c r="O58" s="36"/>
      <c r="P58" s="36"/>
      <c r="Q58" s="36"/>
      <c r="R58" s="36"/>
      <c r="S58" s="36"/>
      <c r="T58" s="36"/>
      <c r="U58" s="36"/>
      <c r="V58" s="36"/>
      <c r="W58" s="36"/>
      <c r="X58" s="36"/>
      <c r="Y58" s="36"/>
      <c r="Z58" s="36"/>
      <c r="AA58" s="36"/>
      <c r="AB58" s="36"/>
      <c r="AC58" s="36"/>
    </row>
    <row r="59" spans="3:37" s="35" customFormat="1" ht="24.95" customHeight="1" x14ac:dyDescent="0.2">
      <c r="D59" s="37"/>
      <c r="E59" s="36"/>
      <c r="F59" s="36"/>
      <c r="G59" s="36"/>
      <c r="H59" s="36"/>
      <c r="I59" s="36"/>
      <c r="J59" s="36"/>
      <c r="K59" s="36"/>
      <c r="L59" s="36"/>
      <c r="M59" s="36"/>
      <c r="N59" s="36"/>
      <c r="O59" s="36"/>
      <c r="P59" s="36"/>
      <c r="Q59" s="36"/>
      <c r="R59" s="36"/>
      <c r="S59" s="36"/>
      <c r="T59" s="36"/>
      <c r="U59" s="36"/>
      <c r="V59" s="36"/>
      <c r="W59" s="36"/>
      <c r="X59" s="36"/>
      <c r="Y59" s="36"/>
      <c r="Z59" s="36"/>
      <c r="AA59" s="36"/>
      <c r="AB59" s="36"/>
      <c r="AC59" s="36"/>
    </row>
    <row r="60" spans="3:37" s="35" customFormat="1" ht="24.95" customHeight="1" x14ac:dyDescent="0.2">
      <c r="D60" s="37"/>
      <c r="E60" s="36"/>
      <c r="F60" s="36"/>
      <c r="G60" s="36"/>
      <c r="H60" s="36"/>
      <c r="I60" s="36"/>
      <c r="J60" s="36"/>
      <c r="K60" s="36"/>
      <c r="L60" s="36"/>
      <c r="M60" s="36"/>
      <c r="N60" s="36"/>
      <c r="O60" s="36"/>
      <c r="P60" s="36"/>
      <c r="Q60" s="36"/>
      <c r="R60" s="36"/>
      <c r="S60" s="36"/>
      <c r="T60" s="36"/>
      <c r="U60" s="36"/>
      <c r="V60" s="36"/>
      <c r="W60" s="36"/>
      <c r="X60" s="36"/>
      <c r="Y60" s="36"/>
      <c r="Z60" s="36"/>
      <c r="AA60" s="36"/>
      <c r="AB60" s="36"/>
      <c r="AC60" s="36"/>
    </row>
    <row r="61" spans="3:37" s="35" customFormat="1" ht="24.95" customHeight="1" x14ac:dyDescent="0.2">
      <c r="D61" s="37"/>
      <c r="E61" s="36"/>
      <c r="F61" s="36"/>
      <c r="G61" s="36"/>
      <c r="H61" s="36"/>
      <c r="I61" s="36"/>
      <c r="J61" s="36"/>
      <c r="K61" s="36"/>
      <c r="L61" s="36"/>
      <c r="M61" s="36"/>
      <c r="N61" s="36"/>
      <c r="O61" s="36"/>
      <c r="P61" s="36"/>
      <c r="Q61" s="36"/>
      <c r="R61" s="36"/>
      <c r="S61" s="36"/>
      <c r="T61" s="36"/>
      <c r="U61" s="36"/>
      <c r="V61" s="36"/>
      <c r="W61" s="36"/>
      <c r="X61" s="36"/>
      <c r="Y61" s="36"/>
      <c r="Z61" s="36"/>
      <c r="AA61" s="36"/>
      <c r="AB61" s="36"/>
      <c r="AC61" s="36"/>
    </row>
    <row r="62" spans="3:37" s="35" customFormat="1" ht="24.95" customHeight="1" x14ac:dyDescent="0.2">
      <c r="D62" s="37"/>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K62" s="35" t="s">
        <v>333</v>
      </c>
    </row>
    <row r="63" spans="3:37" s="35" customFormat="1" ht="18.75" customHeight="1" x14ac:dyDescent="0.3">
      <c r="C63" s="121"/>
      <c r="E63" s="36"/>
      <c r="F63" s="36"/>
      <c r="G63" s="36"/>
      <c r="H63" s="36"/>
      <c r="I63" s="36"/>
      <c r="J63" s="36"/>
      <c r="K63" s="36"/>
      <c r="L63" s="36"/>
      <c r="M63" s="36"/>
      <c r="N63" s="36"/>
      <c r="O63" s="36"/>
      <c r="P63" s="36"/>
      <c r="Q63" s="36"/>
      <c r="R63" s="36"/>
      <c r="S63" s="36"/>
      <c r="T63" s="36"/>
      <c r="U63" s="36"/>
      <c r="V63" s="36"/>
      <c r="W63" s="36"/>
      <c r="X63" s="36"/>
      <c r="Y63" s="36"/>
      <c r="Z63" s="36"/>
      <c r="AA63" s="36"/>
      <c r="AB63" s="36"/>
      <c r="AC63" s="1616"/>
      <c r="AD63" s="1616"/>
    </row>
    <row r="64" spans="3:37" s="35" customFormat="1" ht="108.75" customHeight="1" x14ac:dyDescent="0.3">
      <c r="D64" s="37"/>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E64" s="229"/>
    </row>
    <row r="65" spans="3:30" s="35" customFormat="1" ht="12.75" customHeight="1" x14ac:dyDescent="0.2">
      <c r="D65" s="37"/>
      <c r="E65" s="36"/>
      <c r="F65" s="36"/>
      <c r="G65" s="36"/>
      <c r="H65" s="36"/>
      <c r="I65" s="36"/>
      <c r="J65" s="36"/>
      <c r="K65" s="36"/>
      <c r="L65" s="36"/>
      <c r="M65" s="36"/>
      <c r="N65" s="36"/>
      <c r="O65" s="36"/>
      <c r="P65" s="36"/>
      <c r="Q65" s="36"/>
      <c r="R65" s="44"/>
      <c r="S65" s="44"/>
      <c r="T65" s="44"/>
      <c r="U65" s="44"/>
      <c r="V65" s="44"/>
      <c r="W65" s="44"/>
      <c r="X65" s="44"/>
      <c r="Y65" s="44"/>
      <c r="Z65" s="44"/>
      <c r="AA65" s="44"/>
      <c r="AB65" s="44"/>
      <c r="AC65" s="44"/>
    </row>
    <row r="66" spans="3:30" s="35" customFormat="1" ht="24.75" customHeight="1" x14ac:dyDescent="0.2">
      <c r="D66" s="37"/>
      <c r="E66" s="85"/>
      <c r="F66" s="85"/>
      <c r="G66" s="85"/>
      <c r="H66" s="44"/>
      <c r="I66" s="44"/>
      <c r="J66" s="44"/>
      <c r="K66" s="44"/>
      <c r="L66" s="44"/>
      <c r="M66" s="44"/>
      <c r="N66" s="44"/>
      <c r="O66" s="44"/>
      <c r="P66" s="44"/>
      <c r="Q66" s="44"/>
      <c r="R66" s="44"/>
      <c r="S66" s="44"/>
      <c r="T66" s="44"/>
      <c r="U66" s="44"/>
      <c r="V66" s="44"/>
      <c r="W66" s="44"/>
      <c r="X66" s="44"/>
      <c r="Y66" s="44"/>
      <c r="Z66" s="44"/>
      <c r="AA66" s="44"/>
      <c r="AB66" s="44"/>
      <c r="AC66" s="44"/>
    </row>
    <row r="67" spans="3:30" s="35" customFormat="1" ht="19.5" customHeight="1" x14ac:dyDescent="0.2">
      <c r="D67" s="37"/>
      <c r="E67" s="15"/>
      <c r="F67" s="15"/>
      <c r="G67" s="15"/>
      <c r="H67" s="44"/>
      <c r="I67" s="44"/>
      <c r="J67" s="44"/>
      <c r="K67" s="44"/>
      <c r="L67" s="44"/>
      <c r="M67" s="44"/>
      <c r="N67" s="44"/>
      <c r="O67" s="44"/>
      <c r="P67" s="44"/>
      <c r="Q67" s="44"/>
      <c r="R67" s="2"/>
      <c r="S67" s="2"/>
      <c r="T67" s="2"/>
      <c r="U67" s="2"/>
      <c r="V67" s="2"/>
      <c r="W67" s="2"/>
      <c r="X67" s="2"/>
      <c r="Y67" s="2"/>
      <c r="Z67" s="2"/>
      <c r="AA67" s="2"/>
      <c r="AB67" s="2"/>
      <c r="AC67" s="26"/>
      <c r="AD67" s="2"/>
    </row>
    <row r="68" spans="3:30" ht="13.5" x14ac:dyDescent="0.2">
      <c r="C68" s="35"/>
      <c r="D68" s="37"/>
      <c r="E68" s="8"/>
      <c r="F68" s="8"/>
      <c r="G68" s="8"/>
      <c r="AC68" s="26"/>
    </row>
    <row r="69" spans="3:30" x14ac:dyDescent="0.2">
      <c r="D69" s="14"/>
    </row>
    <row r="70" spans="3:30" x14ac:dyDescent="0.2">
      <c r="C70" s="15"/>
      <c r="D70" s="15"/>
    </row>
    <row r="71" spans="3:30" x14ac:dyDescent="0.2">
      <c r="C71" s="15"/>
      <c r="D71" s="15"/>
    </row>
    <row r="72" spans="3:30" x14ac:dyDescent="0.2">
      <c r="D72" s="46"/>
    </row>
  </sheetData>
  <mergeCells count="20">
    <mergeCell ref="AC63:AD63"/>
    <mergeCell ref="D53:N53"/>
    <mergeCell ref="R50:AB50"/>
    <mergeCell ref="R51:AB51"/>
    <mergeCell ref="R52:AB52"/>
    <mergeCell ref="D52:Q52"/>
    <mergeCell ref="D48:N48"/>
    <mergeCell ref="D49:N49"/>
    <mergeCell ref="D50:O50"/>
    <mergeCell ref="D51:N51"/>
    <mergeCell ref="R46:AB46"/>
    <mergeCell ref="R47:AB47"/>
    <mergeCell ref="R48:AB48"/>
    <mergeCell ref="R49:AB49"/>
    <mergeCell ref="D47:I47"/>
    <mergeCell ref="C2:AD2"/>
    <mergeCell ref="C3:D3"/>
    <mergeCell ref="C5:AD5"/>
    <mergeCell ref="C4:AC4"/>
    <mergeCell ref="D46:O46"/>
  </mergeCells>
  <printOptions horizontalCentered="1" verticalCentered="1"/>
  <pageMargins left="0" right="0" top="0" bottom="0" header="0" footer="0"/>
  <pageSetup paperSize="9" scale="50" orientation="landscape" r:id="rId1"/>
  <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tabColor rgb="FFC00000"/>
  </sheetPr>
  <dimension ref="C3:AK34"/>
  <sheetViews>
    <sheetView showGridLines="0" view="pageBreakPreview" topLeftCell="A2" zoomScale="60" zoomScaleNormal="69" zoomScalePageLayoutView="69" workbookViewId="0">
      <selection activeCell="AD10" sqref="AD10"/>
    </sheetView>
  </sheetViews>
  <sheetFormatPr baseColWidth="10" defaultColWidth="11.42578125" defaultRowHeight="12.75" x14ac:dyDescent="0.2"/>
  <cols>
    <col min="1" max="1" width="11.42578125" style="2"/>
    <col min="2" max="2" width="4.7109375" style="2" customWidth="1"/>
    <col min="3" max="3" width="7.42578125" style="2" customWidth="1"/>
    <col min="4" max="4" width="68.85546875" style="2" customWidth="1"/>
    <col min="5" max="5" width="16.140625" style="2" customWidth="1"/>
    <col min="6" max="6" width="3.7109375" style="2" customWidth="1"/>
    <col min="7" max="7" width="15.140625" style="2" customWidth="1"/>
    <col min="8" max="8" width="3.7109375" style="2" customWidth="1"/>
    <col min="9" max="9" width="13" style="2" customWidth="1"/>
    <col min="10" max="10" width="3.7109375" style="2" customWidth="1"/>
    <col min="11" max="11" width="15.7109375" style="2" customWidth="1"/>
    <col min="12" max="12" width="3.7109375" style="2" customWidth="1"/>
    <col min="13" max="13" width="17" style="2" customWidth="1"/>
    <col min="14" max="14" width="3.7109375" style="2" customWidth="1"/>
    <col min="15" max="15" width="16.42578125" style="2" customWidth="1"/>
    <col min="16" max="16" width="3.7109375" style="2" customWidth="1"/>
    <col min="17" max="17" width="11.42578125" style="2"/>
    <col min="18" max="18" width="4.42578125" style="2" customWidth="1"/>
    <col min="19" max="19" width="4.85546875" style="2" customWidth="1"/>
    <col min="20" max="16384" width="11.42578125" style="2"/>
  </cols>
  <sheetData>
    <row r="3" spans="3:37" s="20" customFormat="1" ht="20.25" x14ac:dyDescent="0.2">
      <c r="C3" s="1497" t="s">
        <v>1164</v>
      </c>
      <c r="D3" s="1497"/>
      <c r="E3" s="1497"/>
      <c r="F3" s="1497"/>
      <c r="G3" s="1497"/>
      <c r="H3" s="1497"/>
      <c r="I3" s="1497"/>
      <c r="J3" s="1497"/>
      <c r="K3" s="1497"/>
      <c r="L3" s="1497"/>
      <c r="M3" s="1497"/>
      <c r="N3" s="1497"/>
      <c r="O3" s="1497"/>
      <c r="P3" s="1497"/>
      <c r="Q3" s="1497"/>
      <c r="R3" s="1497"/>
      <c r="S3" s="205"/>
      <c r="T3" s="205"/>
      <c r="U3" s="205"/>
      <c r="V3" s="205"/>
      <c r="W3" s="205"/>
      <c r="X3" s="205"/>
      <c r="Y3" s="205"/>
      <c r="Z3" s="205"/>
      <c r="AA3" s="205"/>
      <c r="AB3" s="205"/>
      <c r="AC3" s="205"/>
      <c r="AD3" s="205"/>
      <c r="AE3" s="205"/>
      <c r="AH3" s="206"/>
      <c r="AI3" s="206" t="s">
        <v>261</v>
      </c>
      <c r="AJ3" s="206"/>
      <c r="AK3" s="206"/>
    </row>
    <row r="4" spans="3:37" s="20" customFormat="1" ht="20.25" x14ac:dyDescent="0.2">
      <c r="C4" s="205" t="s">
        <v>336</v>
      </c>
      <c r="D4" s="207"/>
      <c r="E4" s="205"/>
      <c r="F4" s="207"/>
      <c r="G4" s="207"/>
      <c r="H4" s="207"/>
      <c r="I4" s="207"/>
      <c r="J4" s="207"/>
      <c r="K4" s="207"/>
      <c r="L4" s="207"/>
      <c r="M4" s="207"/>
      <c r="N4" s="207"/>
      <c r="O4" s="207"/>
      <c r="P4" s="207"/>
      <c r="Q4" s="207"/>
      <c r="R4" s="207"/>
      <c r="S4" s="207"/>
      <c r="T4" s="207"/>
      <c r="U4" s="207"/>
      <c r="V4" s="207"/>
      <c r="W4" s="207"/>
      <c r="X4" s="207"/>
      <c r="Y4" s="207"/>
      <c r="Z4" s="207"/>
      <c r="AA4" s="207"/>
      <c r="AB4" s="207"/>
      <c r="AC4" s="207"/>
      <c r="AD4" s="205"/>
    </row>
    <row r="5" spans="3:37" s="20" customFormat="1" ht="20.25" x14ac:dyDescent="0.2">
      <c r="C5" s="1497" t="s">
        <v>249</v>
      </c>
      <c r="D5" s="1497"/>
      <c r="E5" s="1497"/>
      <c r="F5" s="1497"/>
      <c r="G5" s="1497"/>
      <c r="H5" s="1497"/>
      <c r="I5" s="1497"/>
      <c r="J5" s="1497"/>
      <c r="K5" s="1497"/>
      <c r="L5" s="1497"/>
      <c r="M5" s="1497"/>
      <c r="N5" s="1497"/>
      <c r="O5" s="1497"/>
      <c r="P5" s="1497"/>
      <c r="Q5" s="1497"/>
      <c r="R5" s="1497"/>
      <c r="S5" s="205"/>
      <c r="T5" s="205"/>
      <c r="U5" s="205"/>
      <c r="V5" s="205"/>
      <c r="W5" s="205"/>
      <c r="X5" s="205"/>
      <c r="Y5" s="205"/>
      <c r="Z5" s="205"/>
      <c r="AA5" s="205"/>
      <c r="AB5" s="205"/>
      <c r="AC5" s="205"/>
      <c r="AD5" s="205"/>
    </row>
    <row r="6" spans="3:37" s="208" customFormat="1" ht="38.25" customHeight="1" x14ac:dyDescent="0.2">
      <c r="C6" s="1498">
        <v>2019</v>
      </c>
      <c r="D6" s="1498"/>
      <c r="E6" s="1498"/>
      <c r="F6" s="1498"/>
      <c r="G6" s="1498"/>
      <c r="H6" s="1498"/>
      <c r="I6" s="1498"/>
      <c r="J6" s="1498"/>
      <c r="K6" s="1498"/>
      <c r="L6" s="1498"/>
      <c r="M6" s="1498"/>
      <c r="N6" s="1498"/>
      <c r="O6" s="1498"/>
      <c r="P6" s="1498"/>
      <c r="Q6" s="1498"/>
      <c r="R6" s="1498"/>
      <c r="S6" s="205"/>
      <c r="T6" s="205"/>
      <c r="U6" s="205"/>
      <c r="V6" s="205"/>
      <c r="W6" s="205"/>
      <c r="X6" s="205"/>
      <c r="Y6" s="205"/>
      <c r="Z6" s="205"/>
      <c r="AA6" s="205"/>
      <c r="AB6" s="205"/>
      <c r="AC6" s="205"/>
      <c r="AD6" s="205"/>
      <c r="AE6" s="205"/>
    </row>
    <row r="7" spans="3:37" ht="27" customHeight="1" thickBot="1" x14ac:dyDescent="0.25">
      <c r="C7" s="1492" t="s">
        <v>302</v>
      </c>
      <c r="D7" s="1492"/>
      <c r="E7" s="1530" t="s">
        <v>143</v>
      </c>
      <c r="F7" s="1645"/>
      <c r="G7" s="1645"/>
      <c r="H7" s="1645"/>
      <c r="I7" s="1645"/>
      <c r="J7" s="1645"/>
      <c r="K7" s="1645"/>
      <c r="L7" s="1645"/>
      <c r="M7" s="1645"/>
      <c r="N7" s="1645"/>
      <c r="O7" s="1645"/>
      <c r="P7" s="1522"/>
      <c r="Q7" s="1637" t="s">
        <v>260</v>
      </c>
      <c r="R7" s="1492"/>
    </row>
    <row r="8" spans="3:37" ht="24.75" customHeight="1" thickBot="1" x14ac:dyDescent="0.25">
      <c r="C8" s="1492"/>
      <c r="D8" s="1492"/>
      <c r="E8" s="1633" t="s">
        <v>368</v>
      </c>
      <c r="F8" s="1638"/>
      <c r="G8" s="1633" t="s">
        <v>141</v>
      </c>
      <c r="H8" s="1638"/>
      <c r="I8" s="1633" t="s">
        <v>369</v>
      </c>
      <c r="J8" s="1638"/>
      <c r="K8" s="1646" t="s">
        <v>24</v>
      </c>
      <c r="L8" s="1647"/>
      <c r="M8" s="1647"/>
      <c r="N8" s="1647"/>
      <c r="O8" s="1647"/>
      <c r="P8" s="1647"/>
      <c r="Q8" s="1637"/>
      <c r="R8" s="1492"/>
    </row>
    <row r="9" spans="3:37" ht="22.5" customHeight="1" x14ac:dyDescent="0.2">
      <c r="C9" s="1492"/>
      <c r="D9" s="1492"/>
      <c r="E9" s="1639"/>
      <c r="F9" s="1640"/>
      <c r="G9" s="1639" t="s">
        <v>25</v>
      </c>
      <c r="H9" s="1640"/>
      <c r="I9" s="1639"/>
      <c r="J9" s="1640"/>
      <c r="K9" s="1633" t="s">
        <v>267</v>
      </c>
      <c r="L9" s="1634"/>
      <c r="M9" s="1633" t="s">
        <v>299</v>
      </c>
      <c r="N9" s="1634"/>
      <c r="O9" s="1633" t="s">
        <v>426</v>
      </c>
      <c r="P9" s="1643"/>
      <c r="Q9" s="1637"/>
      <c r="R9" s="1492"/>
    </row>
    <row r="10" spans="3:37" ht="13.5" customHeight="1" thickBot="1" x14ac:dyDescent="0.25">
      <c r="C10" s="1492"/>
      <c r="D10" s="1492"/>
      <c r="E10" s="1641"/>
      <c r="F10" s="1642"/>
      <c r="G10" s="1641"/>
      <c r="H10" s="1642"/>
      <c r="I10" s="1641"/>
      <c r="J10" s="1642"/>
      <c r="K10" s="1635"/>
      <c r="L10" s="1636"/>
      <c r="M10" s="1635"/>
      <c r="N10" s="1636"/>
      <c r="O10" s="1635"/>
      <c r="P10" s="1644"/>
      <c r="Q10" s="1637"/>
      <c r="R10" s="1492"/>
    </row>
    <row r="11" spans="3:37" ht="12.75" customHeight="1" x14ac:dyDescent="0.2">
      <c r="C11" s="736"/>
      <c r="D11" s="679"/>
      <c r="E11" s="737"/>
      <c r="F11" s="735"/>
      <c r="G11" s="735"/>
      <c r="H11" s="735"/>
      <c r="I11" s="735"/>
      <c r="J11" s="735"/>
      <c r="K11" s="675"/>
      <c r="L11" s="675"/>
      <c r="M11" s="675"/>
      <c r="N11" s="675"/>
      <c r="O11" s="675"/>
      <c r="P11" s="675"/>
      <c r="Q11" s="1614"/>
      <c r="R11" s="1615"/>
    </row>
    <row r="12" spans="3:37" ht="30" customHeight="1" x14ac:dyDescent="0.2">
      <c r="C12" s="726" t="s">
        <v>282</v>
      </c>
      <c r="D12" s="667" t="s">
        <v>242</v>
      </c>
      <c r="E12" s="1648">
        <v>8</v>
      </c>
      <c r="F12" s="1649"/>
      <c r="G12" s="1649">
        <v>2</v>
      </c>
      <c r="H12" s="1649"/>
      <c r="I12" s="1649">
        <v>0</v>
      </c>
      <c r="J12" s="1649"/>
      <c r="K12" s="1649">
        <v>0</v>
      </c>
      <c r="L12" s="1649"/>
      <c r="M12" s="1649">
        <v>0</v>
      </c>
      <c r="N12" s="1649"/>
      <c r="O12" s="1649">
        <v>0</v>
      </c>
      <c r="P12" s="1649"/>
      <c r="Q12" s="1543">
        <f>SUM(E12:P12)</f>
        <v>10</v>
      </c>
      <c r="R12" s="1544"/>
    </row>
    <row r="13" spans="3:37" ht="30" customHeight="1" x14ac:dyDescent="0.2">
      <c r="C13" s="726" t="s">
        <v>284</v>
      </c>
      <c r="D13" s="667" t="s">
        <v>285</v>
      </c>
      <c r="E13" s="1648">
        <v>4</v>
      </c>
      <c r="F13" s="1649"/>
      <c r="G13" s="1649">
        <v>1</v>
      </c>
      <c r="H13" s="1649"/>
      <c r="I13" s="1649">
        <v>0</v>
      </c>
      <c r="J13" s="1649"/>
      <c r="K13" s="1649">
        <v>0</v>
      </c>
      <c r="L13" s="1649"/>
      <c r="M13" s="1649">
        <v>0</v>
      </c>
      <c r="N13" s="1649"/>
      <c r="O13" s="1649">
        <v>0</v>
      </c>
      <c r="P13" s="1649"/>
      <c r="Q13" s="1543">
        <f t="shared" ref="Q13:Q26" si="0">SUM(E13:P13)</f>
        <v>5</v>
      </c>
      <c r="R13" s="1544"/>
    </row>
    <row r="14" spans="3:37" ht="30" customHeight="1" x14ac:dyDescent="0.2">
      <c r="C14" s="726" t="s">
        <v>287</v>
      </c>
      <c r="D14" s="667" t="s">
        <v>131</v>
      </c>
      <c r="E14" s="1648">
        <v>40</v>
      </c>
      <c r="F14" s="1649"/>
      <c r="G14" s="1649">
        <v>3</v>
      </c>
      <c r="H14" s="1649"/>
      <c r="I14" s="1649">
        <v>0</v>
      </c>
      <c r="J14" s="1649"/>
      <c r="K14" s="1649">
        <v>0</v>
      </c>
      <c r="L14" s="1649"/>
      <c r="M14" s="1649">
        <v>0</v>
      </c>
      <c r="N14" s="1649"/>
      <c r="O14" s="1649">
        <v>0</v>
      </c>
      <c r="P14" s="1649"/>
      <c r="Q14" s="1543">
        <f t="shared" si="0"/>
        <v>43</v>
      </c>
      <c r="R14" s="1544"/>
    </row>
    <row r="15" spans="3:37" ht="30" customHeight="1" x14ac:dyDescent="0.2">
      <c r="C15" s="726" t="s">
        <v>289</v>
      </c>
      <c r="D15" s="667" t="s">
        <v>167</v>
      </c>
      <c r="E15" s="1648">
        <v>94</v>
      </c>
      <c r="F15" s="1649"/>
      <c r="G15" s="1649">
        <v>10</v>
      </c>
      <c r="H15" s="1649"/>
      <c r="I15" s="1649">
        <v>4</v>
      </c>
      <c r="J15" s="1649"/>
      <c r="K15" s="1649">
        <v>0</v>
      </c>
      <c r="L15" s="1649"/>
      <c r="M15" s="1649">
        <v>0</v>
      </c>
      <c r="N15" s="1649"/>
      <c r="O15" s="1649">
        <v>4</v>
      </c>
      <c r="P15" s="1649"/>
      <c r="Q15" s="1543">
        <f t="shared" si="0"/>
        <v>112</v>
      </c>
      <c r="R15" s="1544"/>
    </row>
    <row r="16" spans="3:37" ht="30" customHeight="1" x14ac:dyDescent="0.2">
      <c r="C16" s="726" t="s">
        <v>10</v>
      </c>
      <c r="D16" s="667" t="s">
        <v>11</v>
      </c>
      <c r="E16" s="1648">
        <v>24</v>
      </c>
      <c r="F16" s="1649"/>
      <c r="G16" s="1649">
        <v>1</v>
      </c>
      <c r="H16" s="1649"/>
      <c r="I16" s="1649">
        <v>0</v>
      </c>
      <c r="J16" s="1649"/>
      <c r="K16" s="1649">
        <v>0</v>
      </c>
      <c r="L16" s="1649"/>
      <c r="M16" s="1649">
        <v>0</v>
      </c>
      <c r="N16" s="1649"/>
      <c r="O16" s="1649">
        <v>0</v>
      </c>
      <c r="P16" s="1649"/>
      <c r="Q16" s="1543">
        <f t="shared" si="0"/>
        <v>25</v>
      </c>
      <c r="R16" s="1544"/>
    </row>
    <row r="17" spans="3:27" ht="30" customHeight="1" x14ac:dyDescent="0.2">
      <c r="C17" s="726" t="s">
        <v>12</v>
      </c>
      <c r="D17" s="667" t="s">
        <v>132</v>
      </c>
      <c r="E17" s="1648">
        <v>4</v>
      </c>
      <c r="F17" s="1649"/>
      <c r="G17" s="1649">
        <v>0</v>
      </c>
      <c r="H17" s="1649"/>
      <c r="I17" s="1649">
        <v>0</v>
      </c>
      <c r="J17" s="1649"/>
      <c r="K17" s="1649">
        <v>0</v>
      </c>
      <c r="L17" s="1649"/>
      <c r="M17" s="1649">
        <v>0</v>
      </c>
      <c r="N17" s="1649"/>
      <c r="O17" s="1649">
        <v>0</v>
      </c>
      <c r="P17" s="1649"/>
      <c r="Q17" s="1543">
        <f t="shared" si="0"/>
        <v>4</v>
      </c>
      <c r="R17" s="1544"/>
    </row>
    <row r="18" spans="3:27" ht="30" customHeight="1" x14ac:dyDescent="0.2">
      <c r="C18" s="726" t="s">
        <v>13</v>
      </c>
      <c r="D18" s="667" t="s">
        <v>168</v>
      </c>
      <c r="E18" s="1648">
        <v>7</v>
      </c>
      <c r="F18" s="1649"/>
      <c r="G18" s="1649">
        <v>3</v>
      </c>
      <c r="H18" s="1649"/>
      <c r="I18" s="1649">
        <v>1</v>
      </c>
      <c r="J18" s="1649"/>
      <c r="K18" s="1649">
        <v>0</v>
      </c>
      <c r="L18" s="1649"/>
      <c r="M18" s="1649">
        <v>0</v>
      </c>
      <c r="N18" s="1649"/>
      <c r="O18" s="1649">
        <v>0</v>
      </c>
      <c r="P18" s="1649"/>
      <c r="Q18" s="1543">
        <f t="shared" si="0"/>
        <v>11</v>
      </c>
      <c r="R18" s="1544"/>
    </row>
    <row r="19" spans="3:27" ht="30" customHeight="1" x14ac:dyDescent="0.2">
      <c r="C19" s="726" t="s">
        <v>14</v>
      </c>
      <c r="D19" s="667" t="s">
        <v>279</v>
      </c>
      <c r="E19" s="1648">
        <v>1</v>
      </c>
      <c r="F19" s="1649"/>
      <c r="G19" s="1649">
        <v>0</v>
      </c>
      <c r="H19" s="1649"/>
      <c r="I19" s="1649">
        <v>0</v>
      </c>
      <c r="J19" s="1649"/>
      <c r="K19" s="1649">
        <v>0</v>
      </c>
      <c r="L19" s="1649"/>
      <c r="M19" s="1649">
        <v>0</v>
      </c>
      <c r="N19" s="1649"/>
      <c r="O19" s="1649">
        <v>0</v>
      </c>
      <c r="P19" s="1649"/>
      <c r="Q19" s="1543">
        <f t="shared" si="0"/>
        <v>1</v>
      </c>
      <c r="R19" s="1544"/>
    </row>
    <row r="20" spans="3:27" ht="30" customHeight="1" x14ac:dyDescent="0.2">
      <c r="C20" s="726" t="s">
        <v>15</v>
      </c>
      <c r="D20" s="667" t="s">
        <v>71</v>
      </c>
      <c r="E20" s="1648">
        <v>7</v>
      </c>
      <c r="F20" s="1649"/>
      <c r="G20" s="1649">
        <v>4</v>
      </c>
      <c r="H20" s="1649"/>
      <c r="I20" s="1649">
        <v>1</v>
      </c>
      <c r="J20" s="1649"/>
      <c r="K20" s="1649">
        <v>0</v>
      </c>
      <c r="L20" s="1649"/>
      <c r="M20" s="1649">
        <v>0</v>
      </c>
      <c r="N20" s="1649"/>
      <c r="O20" s="1649">
        <v>0</v>
      </c>
      <c r="P20" s="1649"/>
      <c r="Q20" s="1543">
        <f t="shared" si="0"/>
        <v>12</v>
      </c>
      <c r="R20" s="1544"/>
    </row>
    <row r="21" spans="3:27" ht="30" customHeight="1" x14ac:dyDescent="0.2">
      <c r="C21" s="726" t="s">
        <v>17</v>
      </c>
      <c r="D21" s="667" t="s">
        <v>133</v>
      </c>
      <c r="E21" s="1648">
        <v>3</v>
      </c>
      <c r="F21" s="1649"/>
      <c r="G21" s="1649">
        <v>1</v>
      </c>
      <c r="H21" s="1649"/>
      <c r="I21" s="1649">
        <v>0</v>
      </c>
      <c r="J21" s="1649"/>
      <c r="K21" s="1649">
        <v>0</v>
      </c>
      <c r="L21" s="1649"/>
      <c r="M21" s="1649">
        <v>0</v>
      </c>
      <c r="N21" s="1649"/>
      <c r="O21" s="1649">
        <v>0</v>
      </c>
      <c r="P21" s="1649"/>
      <c r="Q21" s="1543">
        <f t="shared" si="0"/>
        <v>4</v>
      </c>
      <c r="R21" s="1544"/>
    </row>
    <row r="22" spans="3:27" ht="30" customHeight="1" x14ac:dyDescent="0.2">
      <c r="C22" s="726" t="s">
        <v>18</v>
      </c>
      <c r="D22" s="667" t="s">
        <v>290</v>
      </c>
      <c r="E22" s="1648">
        <v>3</v>
      </c>
      <c r="F22" s="1649"/>
      <c r="G22" s="1649">
        <v>1</v>
      </c>
      <c r="H22" s="1649"/>
      <c r="I22" s="1649">
        <v>0</v>
      </c>
      <c r="J22" s="1649"/>
      <c r="K22" s="1649">
        <v>0</v>
      </c>
      <c r="L22" s="1649"/>
      <c r="M22" s="1649">
        <v>0</v>
      </c>
      <c r="N22" s="1649"/>
      <c r="O22" s="1649">
        <v>0</v>
      </c>
      <c r="P22" s="1649"/>
      <c r="Q22" s="1543">
        <f t="shared" si="0"/>
        <v>4</v>
      </c>
      <c r="R22" s="1544"/>
    </row>
    <row r="23" spans="3:27" ht="30" customHeight="1" x14ac:dyDescent="0.2">
      <c r="C23" s="726" t="s">
        <v>19</v>
      </c>
      <c r="D23" s="667" t="s">
        <v>171</v>
      </c>
      <c r="E23" s="1648">
        <v>10</v>
      </c>
      <c r="F23" s="1649"/>
      <c r="G23" s="1649">
        <v>9</v>
      </c>
      <c r="H23" s="1649"/>
      <c r="I23" s="1649">
        <v>0</v>
      </c>
      <c r="J23" s="1649"/>
      <c r="K23" s="1649">
        <v>0</v>
      </c>
      <c r="L23" s="1649"/>
      <c r="M23" s="1649">
        <v>0</v>
      </c>
      <c r="N23" s="1649"/>
      <c r="O23" s="1649">
        <v>0</v>
      </c>
      <c r="P23" s="1649"/>
      <c r="Q23" s="1543">
        <f t="shared" si="0"/>
        <v>19</v>
      </c>
      <c r="R23" s="1544"/>
    </row>
    <row r="24" spans="3:27" ht="30" customHeight="1" x14ac:dyDescent="0.2">
      <c r="C24" s="726" t="s">
        <v>20</v>
      </c>
      <c r="D24" s="667" t="s">
        <v>72</v>
      </c>
      <c r="E24" s="1648">
        <v>17</v>
      </c>
      <c r="F24" s="1649"/>
      <c r="G24" s="1649">
        <v>0</v>
      </c>
      <c r="H24" s="1649"/>
      <c r="I24" s="1649">
        <v>0</v>
      </c>
      <c r="J24" s="1649"/>
      <c r="K24" s="1649">
        <v>0</v>
      </c>
      <c r="L24" s="1649"/>
      <c r="M24" s="1649">
        <v>0</v>
      </c>
      <c r="N24" s="1649"/>
      <c r="O24" s="1649">
        <v>0</v>
      </c>
      <c r="P24" s="1649"/>
      <c r="Q24" s="1543">
        <f t="shared" si="0"/>
        <v>17</v>
      </c>
      <c r="R24" s="1544"/>
    </row>
    <row r="25" spans="3:27" ht="30" customHeight="1" x14ac:dyDescent="0.2">
      <c r="C25" s="726" t="s">
        <v>21</v>
      </c>
      <c r="D25" s="667" t="s">
        <v>73</v>
      </c>
      <c r="E25" s="1648">
        <v>4</v>
      </c>
      <c r="F25" s="1649"/>
      <c r="G25" s="1649">
        <v>2</v>
      </c>
      <c r="H25" s="1649"/>
      <c r="I25" s="1649">
        <v>0</v>
      </c>
      <c r="J25" s="1649"/>
      <c r="K25" s="1649">
        <v>0</v>
      </c>
      <c r="L25" s="1649"/>
      <c r="M25" s="1649">
        <v>0</v>
      </c>
      <c r="N25" s="1649"/>
      <c r="O25" s="1649">
        <v>0</v>
      </c>
      <c r="P25" s="1649"/>
      <c r="Q25" s="1543">
        <f t="shared" si="0"/>
        <v>6</v>
      </c>
      <c r="R25" s="1544"/>
    </row>
    <row r="26" spans="3:27" ht="30" customHeight="1" x14ac:dyDescent="0.2">
      <c r="C26" s="726" t="s">
        <v>22</v>
      </c>
      <c r="D26" s="667" t="s">
        <v>301</v>
      </c>
      <c r="E26" s="1648">
        <v>23</v>
      </c>
      <c r="F26" s="1649"/>
      <c r="G26" s="1649">
        <v>2</v>
      </c>
      <c r="H26" s="1649"/>
      <c r="I26" s="1649">
        <v>0</v>
      </c>
      <c r="J26" s="1649"/>
      <c r="K26" s="1649">
        <v>0</v>
      </c>
      <c r="L26" s="1649"/>
      <c r="M26" s="1649">
        <v>0</v>
      </c>
      <c r="N26" s="1649"/>
      <c r="O26" s="1649">
        <v>0</v>
      </c>
      <c r="P26" s="1649"/>
      <c r="Q26" s="1543">
        <f t="shared" si="0"/>
        <v>25</v>
      </c>
      <c r="R26" s="1544"/>
    </row>
    <row r="27" spans="3:27" s="35" customFormat="1" ht="29.25" customHeight="1" x14ac:dyDescent="0.2">
      <c r="C27" s="1650" t="s">
        <v>23</v>
      </c>
      <c r="D27" s="1650"/>
      <c r="E27" s="1545">
        <f>SUM(E12:E26)</f>
        <v>249</v>
      </c>
      <c r="F27" s="1545"/>
      <c r="G27" s="1545">
        <f>SUM(G12:G26)</f>
        <v>39</v>
      </c>
      <c r="H27" s="1545"/>
      <c r="I27" s="1545">
        <f>SUM(I12:I26)</f>
        <v>6</v>
      </c>
      <c r="J27" s="1545"/>
      <c r="K27" s="1545">
        <f>SUM(K12:K26)</f>
        <v>0</v>
      </c>
      <c r="L27" s="1545"/>
      <c r="M27" s="1545">
        <f>SUM(M12:M26)</f>
        <v>0</v>
      </c>
      <c r="N27" s="1545"/>
      <c r="O27" s="1545">
        <f>SUM(O12:O26)</f>
        <v>4</v>
      </c>
      <c r="P27" s="1545"/>
      <c r="Q27" s="1545">
        <f>SUM(Q12:Q26)</f>
        <v>298</v>
      </c>
      <c r="R27" s="1545"/>
    </row>
    <row r="28" spans="3:27" s="564" customFormat="1" ht="16.5" customHeight="1" x14ac:dyDescent="0.2">
      <c r="C28" s="570"/>
      <c r="D28" s="619"/>
      <c r="E28" s="620"/>
      <c r="F28" s="620"/>
      <c r="G28" s="620"/>
      <c r="H28" s="620"/>
      <c r="I28" s="620"/>
      <c r="J28" s="620"/>
      <c r="K28" s="620"/>
      <c r="L28" s="620"/>
      <c r="M28" s="620"/>
      <c r="N28" s="620"/>
      <c r="O28" s="620"/>
      <c r="P28" s="620"/>
      <c r="Q28" s="620"/>
      <c r="R28" s="562"/>
    </row>
    <row r="29" spans="3:27" s="29" customFormat="1" ht="17.25" customHeight="1" x14ac:dyDescent="0.2">
      <c r="C29" s="432" t="s">
        <v>1422</v>
      </c>
      <c r="D29" s="585"/>
      <c r="E29" s="153"/>
      <c r="F29" s="153"/>
      <c r="G29" s="153"/>
      <c r="H29" s="153"/>
      <c r="I29" s="44"/>
      <c r="J29" s="44"/>
      <c r="K29" s="44"/>
      <c r="L29" s="44"/>
      <c r="M29" s="44"/>
      <c r="N29" s="44"/>
      <c r="O29" s="44"/>
      <c r="Q29" s="153"/>
      <c r="T29" s="67"/>
      <c r="AA29" s="44"/>
    </row>
    <row r="30" spans="3:27" s="29" customFormat="1" ht="17.25" customHeight="1" x14ac:dyDescent="0.2">
      <c r="C30" s="553" t="s">
        <v>1433</v>
      </c>
    </row>
    <row r="31" spans="3:27" s="29" customFormat="1" ht="17.25" customHeight="1" x14ac:dyDescent="0.2">
      <c r="C31" s="553" t="s">
        <v>1434</v>
      </c>
    </row>
    <row r="32" spans="3:27" s="29" customFormat="1" ht="17.25" customHeight="1" x14ac:dyDescent="0.2">
      <c r="C32" s="67" t="s">
        <v>1428</v>
      </c>
    </row>
    <row r="33" spans="3:3" ht="17.25" customHeight="1" x14ac:dyDescent="0.2">
      <c r="C33" s="99" t="s">
        <v>1436</v>
      </c>
    </row>
    <row r="34" spans="3:3" ht="18" x14ac:dyDescent="0.2">
      <c r="C34" s="385"/>
    </row>
  </sheetData>
  <mergeCells count="127">
    <mergeCell ref="C27:D27"/>
    <mergeCell ref="Q11:R11"/>
    <mergeCell ref="G26:H26"/>
    <mergeCell ref="I26:J26"/>
    <mergeCell ref="K26:L26"/>
    <mergeCell ref="M26:N26"/>
    <mergeCell ref="O26:P26"/>
    <mergeCell ref="G25:H25"/>
    <mergeCell ref="I25:J25"/>
    <mergeCell ref="K25:L25"/>
    <mergeCell ref="M25:N25"/>
    <mergeCell ref="O25:P25"/>
    <mergeCell ref="G24:H24"/>
    <mergeCell ref="I24:J24"/>
    <mergeCell ref="K24:L24"/>
    <mergeCell ref="M24:N24"/>
    <mergeCell ref="O24:P24"/>
    <mergeCell ref="G23:H23"/>
    <mergeCell ref="I23:J23"/>
    <mergeCell ref="K23:L23"/>
    <mergeCell ref="M23:N23"/>
    <mergeCell ref="O23:P23"/>
    <mergeCell ref="G22:H22"/>
    <mergeCell ref="I22:J22"/>
    <mergeCell ref="K22:L22"/>
    <mergeCell ref="M22:N22"/>
    <mergeCell ref="O22:P22"/>
    <mergeCell ref="G21:H21"/>
    <mergeCell ref="I21:J21"/>
    <mergeCell ref="K21:L21"/>
    <mergeCell ref="M21:N21"/>
    <mergeCell ref="O21:P21"/>
    <mergeCell ref="G20:H20"/>
    <mergeCell ref="I20:J20"/>
    <mergeCell ref="K20:L20"/>
    <mergeCell ref="M20:N20"/>
    <mergeCell ref="O20:P20"/>
    <mergeCell ref="M17:N17"/>
    <mergeCell ref="O17:P17"/>
    <mergeCell ref="G16:H16"/>
    <mergeCell ref="I16:J16"/>
    <mergeCell ref="K16:L16"/>
    <mergeCell ref="M16:N16"/>
    <mergeCell ref="O16:P16"/>
    <mergeCell ref="G19:H19"/>
    <mergeCell ref="I19:J19"/>
    <mergeCell ref="K19:L19"/>
    <mergeCell ref="M19:N19"/>
    <mergeCell ref="O19:P19"/>
    <mergeCell ref="G18:H18"/>
    <mergeCell ref="I18:J18"/>
    <mergeCell ref="K18:L18"/>
    <mergeCell ref="M18:N18"/>
    <mergeCell ref="O18:P18"/>
    <mergeCell ref="G15:H15"/>
    <mergeCell ref="I15:J15"/>
    <mergeCell ref="K15:L15"/>
    <mergeCell ref="M15:N15"/>
    <mergeCell ref="O15:P15"/>
    <mergeCell ref="O27:P27"/>
    <mergeCell ref="G12:H12"/>
    <mergeCell ref="I12:J12"/>
    <mergeCell ref="K12:L12"/>
    <mergeCell ref="M12:N12"/>
    <mergeCell ref="O12:P12"/>
    <mergeCell ref="G13:H13"/>
    <mergeCell ref="I13:J13"/>
    <mergeCell ref="K13:L13"/>
    <mergeCell ref="M13:N13"/>
    <mergeCell ref="O13:P13"/>
    <mergeCell ref="G14:H14"/>
    <mergeCell ref="I14:J14"/>
    <mergeCell ref="K14:L14"/>
    <mergeCell ref="M14:N14"/>
    <mergeCell ref="O14:P14"/>
    <mergeCell ref="G17:H17"/>
    <mergeCell ref="I17:J17"/>
    <mergeCell ref="K17:L17"/>
    <mergeCell ref="E27:F27"/>
    <mergeCell ref="G27:H27"/>
    <mergeCell ref="I27:J27"/>
    <mergeCell ref="K27:L27"/>
    <mergeCell ref="M27:N27"/>
    <mergeCell ref="Q27:R27"/>
    <mergeCell ref="E12:F12"/>
    <mergeCell ref="E13:F13"/>
    <mergeCell ref="E14:F14"/>
    <mergeCell ref="E15:F15"/>
    <mergeCell ref="E16:F16"/>
    <mergeCell ref="E17:F17"/>
    <mergeCell ref="E18:F18"/>
    <mergeCell ref="E19:F19"/>
    <mergeCell ref="E20:F20"/>
    <mergeCell ref="E21:F21"/>
    <mergeCell ref="E22:F22"/>
    <mergeCell ref="E23:F23"/>
    <mergeCell ref="E24:F24"/>
    <mergeCell ref="E25:F25"/>
    <mergeCell ref="E26:F26"/>
    <mergeCell ref="Q22:R22"/>
    <mergeCell ref="Q23:R23"/>
    <mergeCell ref="Q24:R24"/>
    <mergeCell ref="Q25:R25"/>
    <mergeCell ref="Q26:R26"/>
    <mergeCell ref="Q17:R17"/>
    <mergeCell ref="Q18:R18"/>
    <mergeCell ref="Q19:R19"/>
    <mergeCell ref="Q20:R20"/>
    <mergeCell ref="Q21:R21"/>
    <mergeCell ref="Q12:R12"/>
    <mergeCell ref="Q13:R13"/>
    <mergeCell ref="Q14:R14"/>
    <mergeCell ref="Q15:R15"/>
    <mergeCell ref="Q16:R16"/>
    <mergeCell ref="K9:L10"/>
    <mergeCell ref="C3:R3"/>
    <mergeCell ref="Q7:R10"/>
    <mergeCell ref="C7:D10"/>
    <mergeCell ref="E8:F10"/>
    <mergeCell ref="G8:H10"/>
    <mergeCell ref="C5:R5"/>
    <mergeCell ref="C6:R6"/>
    <mergeCell ref="M9:N10"/>
    <mergeCell ref="O9:P10"/>
    <mergeCell ref="E7:P7"/>
    <mergeCell ref="K8:P8"/>
    <mergeCell ref="I8:J10"/>
  </mergeCells>
  <phoneticPr fontId="16" type="noConversion"/>
  <printOptions horizontalCentered="1" verticalCentered="1"/>
  <pageMargins left="0" right="0" top="0" bottom="0" header="0" footer="0"/>
  <pageSetup paperSize="9" scale="60" orientation="landscape" r:id="rId1"/>
  <headerFooter alignWithMargins="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tabColor rgb="FFC00000"/>
  </sheetPr>
  <dimension ref="B2:U31"/>
  <sheetViews>
    <sheetView showGridLines="0" view="pageBreakPreview" zoomScale="60" zoomScaleNormal="73" zoomScalePageLayoutView="73" workbookViewId="0">
      <selection activeCell="AD10" sqref="AD10"/>
    </sheetView>
  </sheetViews>
  <sheetFormatPr baseColWidth="10" defaultColWidth="11.42578125" defaultRowHeight="12.75" x14ac:dyDescent="0.2"/>
  <cols>
    <col min="1" max="1" width="5.7109375" style="2" customWidth="1"/>
    <col min="2" max="2" width="4.7109375" style="89" customWidth="1"/>
    <col min="3" max="3" width="68.140625" style="2" customWidth="1"/>
    <col min="4" max="4" width="11.42578125" style="2" customWidth="1"/>
    <col min="5" max="5" width="5.7109375" style="2" customWidth="1"/>
    <col min="6" max="6" width="12" style="2" customWidth="1"/>
    <col min="7" max="7" width="5.7109375" style="2" customWidth="1"/>
    <col min="8" max="8" width="11.28515625" style="2" customWidth="1"/>
    <col min="9" max="9" width="5.7109375" style="2" customWidth="1"/>
    <col min="10" max="10" width="9" style="2" customWidth="1"/>
    <col min="11" max="11" width="5" style="2" customWidth="1"/>
    <col min="12" max="12" width="12.7109375" style="2" customWidth="1"/>
    <col min="13" max="13" width="5.7109375" style="2" customWidth="1"/>
    <col min="14" max="14" width="12.7109375" style="2" customWidth="1"/>
    <col min="15" max="15" width="5.7109375" style="2" customWidth="1"/>
    <col min="16" max="16" width="12.7109375" style="2" customWidth="1"/>
    <col min="17" max="17" width="5.7109375" style="2" customWidth="1"/>
    <col min="18" max="18" width="11.42578125" style="2" customWidth="1"/>
    <col min="19" max="19" width="4.7109375" style="2" customWidth="1"/>
    <col min="20" max="16384" width="11.42578125" style="2"/>
  </cols>
  <sheetData>
    <row r="2" spans="2:19" s="3" customFormat="1" ht="35.1" customHeight="1" x14ac:dyDescent="0.2">
      <c r="B2" s="1497" t="s">
        <v>1165</v>
      </c>
      <c r="C2" s="1497"/>
      <c r="D2" s="1497"/>
      <c r="E2" s="1497"/>
      <c r="F2" s="1497"/>
      <c r="G2" s="1497"/>
      <c r="H2" s="1497"/>
      <c r="I2" s="1497"/>
      <c r="J2" s="1497"/>
      <c r="K2" s="1497"/>
      <c r="L2" s="1497"/>
      <c r="M2" s="1497"/>
      <c r="N2" s="1497"/>
      <c r="O2" s="1497"/>
      <c r="P2" s="1497"/>
      <c r="Q2" s="1497"/>
      <c r="R2" s="1497"/>
      <c r="S2" s="1497"/>
    </row>
    <row r="3" spans="2:19" s="3" customFormat="1" ht="20.25" x14ac:dyDescent="0.2">
      <c r="B3" s="1542" t="s">
        <v>336</v>
      </c>
      <c r="C3" s="1542"/>
      <c r="D3" s="386"/>
      <c r="E3" s="386"/>
      <c r="F3" s="386"/>
      <c r="G3" s="386"/>
      <c r="H3" s="386"/>
      <c r="I3" s="386"/>
      <c r="J3" s="386"/>
      <c r="K3" s="386"/>
      <c r="L3" s="386"/>
      <c r="M3" s="386"/>
      <c r="N3" s="386"/>
      <c r="O3" s="386"/>
      <c r="P3" s="386"/>
      <c r="Q3" s="386"/>
      <c r="R3" s="230"/>
      <c r="S3" s="386"/>
    </row>
    <row r="4" spans="2:19" s="3" customFormat="1" ht="24" customHeight="1" x14ac:dyDescent="0.2">
      <c r="B4" s="1497" t="s">
        <v>134</v>
      </c>
      <c r="C4" s="1497"/>
      <c r="D4" s="1497"/>
      <c r="E4" s="1497"/>
      <c r="F4" s="1497"/>
      <c r="G4" s="1497"/>
      <c r="H4" s="1497"/>
      <c r="I4" s="1497"/>
      <c r="J4" s="1497"/>
      <c r="K4" s="1497"/>
      <c r="L4" s="1497"/>
      <c r="M4" s="1497"/>
      <c r="N4" s="1497"/>
      <c r="O4" s="1497"/>
      <c r="P4" s="1497"/>
      <c r="Q4" s="1497"/>
      <c r="R4" s="1497"/>
      <c r="S4" s="1497"/>
    </row>
    <row r="5" spans="2:19" s="4" customFormat="1" ht="35.1" customHeight="1" x14ac:dyDescent="0.2">
      <c r="B5" s="1498">
        <v>2019</v>
      </c>
      <c r="C5" s="1498"/>
      <c r="D5" s="1498"/>
      <c r="E5" s="1498"/>
      <c r="F5" s="1498"/>
      <c r="G5" s="1498"/>
      <c r="H5" s="1498"/>
      <c r="I5" s="1498"/>
      <c r="J5" s="1498"/>
      <c r="K5" s="1498"/>
      <c r="L5" s="1498"/>
      <c r="M5" s="1498"/>
      <c r="N5" s="1498"/>
      <c r="O5" s="1498"/>
      <c r="P5" s="1498"/>
      <c r="Q5" s="1498"/>
      <c r="R5" s="1498"/>
      <c r="S5" s="1498"/>
    </row>
    <row r="6" spans="2:19" ht="33" customHeight="1" thickBot="1" x14ac:dyDescent="0.25">
      <c r="B6" s="1492" t="s">
        <v>130</v>
      </c>
      <c r="C6" s="1492"/>
      <c r="D6" s="1530" t="s">
        <v>138</v>
      </c>
      <c r="E6" s="1645"/>
      <c r="F6" s="1645"/>
      <c r="G6" s="1645"/>
      <c r="H6" s="1645"/>
      <c r="I6" s="1645"/>
      <c r="J6" s="1645"/>
      <c r="K6" s="1645"/>
      <c r="L6" s="1645"/>
      <c r="M6" s="1645"/>
      <c r="N6" s="1645"/>
      <c r="O6" s="1645"/>
      <c r="P6" s="1645"/>
      <c r="Q6" s="1522"/>
      <c r="R6" s="1637" t="s">
        <v>260</v>
      </c>
      <c r="S6" s="1492"/>
    </row>
    <row r="7" spans="2:19" ht="21.75" customHeight="1" x14ac:dyDescent="0.2">
      <c r="B7" s="1492"/>
      <c r="C7" s="1492"/>
      <c r="D7" s="1633" t="s">
        <v>135</v>
      </c>
      <c r="E7" s="1638"/>
      <c r="F7" s="1633" t="s">
        <v>268</v>
      </c>
      <c r="G7" s="1638"/>
      <c r="H7" s="1633" t="s">
        <v>269</v>
      </c>
      <c r="I7" s="1638"/>
      <c r="J7" s="1633" t="s">
        <v>136</v>
      </c>
      <c r="K7" s="1638"/>
      <c r="L7" s="1633" t="s">
        <v>270</v>
      </c>
      <c r="M7" s="1638"/>
      <c r="N7" s="1633" t="s">
        <v>271</v>
      </c>
      <c r="O7" s="1638"/>
      <c r="P7" s="1633" t="s">
        <v>372</v>
      </c>
      <c r="Q7" s="1638"/>
      <c r="R7" s="1637"/>
      <c r="S7" s="1492"/>
    </row>
    <row r="8" spans="2:19" ht="15.75" customHeight="1" x14ac:dyDescent="0.2">
      <c r="B8" s="1492"/>
      <c r="C8" s="1492"/>
      <c r="D8" s="1639"/>
      <c r="E8" s="1640"/>
      <c r="F8" s="1639" t="s">
        <v>27</v>
      </c>
      <c r="G8" s="1640"/>
      <c r="H8" s="1639" t="s">
        <v>27</v>
      </c>
      <c r="I8" s="1640"/>
      <c r="J8" s="1639" t="s">
        <v>29</v>
      </c>
      <c r="K8" s="1640"/>
      <c r="L8" s="1639" t="s">
        <v>27</v>
      </c>
      <c r="M8" s="1640"/>
      <c r="N8" s="1639" t="s">
        <v>28</v>
      </c>
      <c r="O8" s="1640"/>
      <c r="P8" s="1639" t="s">
        <v>58</v>
      </c>
      <c r="Q8" s="1640"/>
      <c r="R8" s="1637"/>
      <c r="S8" s="1492"/>
    </row>
    <row r="9" spans="2:19" ht="15.75" customHeight="1" thickBot="1" x14ac:dyDescent="0.25">
      <c r="B9" s="1492"/>
      <c r="C9" s="1492"/>
      <c r="D9" s="1641"/>
      <c r="E9" s="1642"/>
      <c r="F9" s="1641"/>
      <c r="G9" s="1642"/>
      <c r="H9" s="1641"/>
      <c r="I9" s="1642"/>
      <c r="J9" s="1641"/>
      <c r="K9" s="1642"/>
      <c r="L9" s="1641"/>
      <c r="M9" s="1642"/>
      <c r="N9" s="1641"/>
      <c r="O9" s="1642"/>
      <c r="P9" s="1641"/>
      <c r="Q9" s="1642"/>
      <c r="R9" s="1637"/>
      <c r="S9" s="1492"/>
    </row>
    <row r="10" spans="2:19" ht="9" customHeight="1" x14ac:dyDescent="0.2">
      <c r="B10" s="738"/>
      <c r="C10" s="739"/>
      <c r="D10" s="737"/>
      <c r="E10" s="735"/>
      <c r="F10" s="735"/>
      <c r="G10" s="735"/>
      <c r="H10" s="735"/>
      <c r="I10" s="735"/>
      <c r="J10" s="735"/>
      <c r="K10" s="735"/>
      <c r="L10" s="735"/>
      <c r="M10" s="735"/>
      <c r="N10" s="735"/>
      <c r="O10" s="735"/>
      <c r="P10" s="735"/>
      <c r="Q10" s="735"/>
      <c r="R10" s="1651"/>
      <c r="S10" s="1652"/>
    </row>
    <row r="11" spans="2:19" ht="30" customHeight="1" x14ac:dyDescent="0.2">
      <c r="B11" s="726" t="s">
        <v>282</v>
      </c>
      <c r="C11" s="667" t="s">
        <v>242</v>
      </c>
      <c r="D11" s="687">
        <v>0</v>
      </c>
      <c r="E11" s="655"/>
      <c r="F11" s="655">
        <v>1</v>
      </c>
      <c r="G11" s="655"/>
      <c r="H11" s="655">
        <v>6</v>
      </c>
      <c r="I11" s="655"/>
      <c r="J11" s="655">
        <v>3</v>
      </c>
      <c r="K11" s="655"/>
      <c r="L11" s="438">
        <v>0</v>
      </c>
      <c r="M11" s="655"/>
      <c r="N11" s="438">
        <v>0</v>
      </c>
      <c r="O11" s="655"/>
      <c r="P11" s="438">
        <v>0</v>
      </c>
      <c r="Q11" s="672"/>
      <c r="R11" s="1543">
        <f t="shared" ref="R11:R22" si="0">SUM(D11:P11)</f>
        <v>10</v>
      </c>
      <c r="S11" s="1544"/>
    </row>
    <row r="12" spans="2:19" ht="30" customHeight="1" x14ac:dyDescent="0.2">
      <c r="B12" s="726" t="s">
        <v>284</v>
      </c>
      <c r="C12" s="667" t="s">
        <v>285</v>
      </c>
      <c r="D12" s="687">
        <v>0</v>
      </c>
      <c r="E12" s="655"/>
      <c r="F12" s="655">
        <v>0</v>
      </c>
      <c r="G12" s="655"/>
      <c r="H12" s="655">
        <v>1</v>
      </c>
      <c r="I12" s="655"/>
      <c r="J12" s="655">
        <v>4</v>
      </c>
      <c r="K12" s="655"/>
      <c r="L12" s="438">
        <v>0</v>
      </c>
      <c r="M12" s="655"/>
      <c r="N12" s="438">
        <v>0</v>
      </c>
      <c r="O12" s="655"/>
      <c r="P12" s="438">
        <v>0</v>
      </c>
      <c r="Q12" s="688"/>
      <c r="R12" s="1543">
        <f t="shared" si="0"/>
        <v>5</v>
      </c>
      <c r="S12" s="1544"/>
    </row>
    <row r="13" spans="2:19" ht="30" customHeight="1" x14ac:dyDescent="0.2">
      <c r="B13" s="726" t="s">
        <v>287</v>
      </c>
      <c r="C13" s="667" t="s">
        <v>131</v>
      </c>
      <c r="D13" s="687">
        <v>0</v>
      </c>
      <c r="E13" s="655"/>
      <c r="F13" s="655">
        <v>10</v>
      </c>
      <c r="G13" s="655"/>
      <c r="H13" s="655">
        <v>19</v>
      </c>
      <c r="I13" s="655"/>
      <c r="J13" s="655">
        <v>12</v>
      </c>
      <c r="K13" s="655"/>
      <c r="L13" s="438">
        <v>1</v>
      </c>
      <c r="M13" s="655"/>
      <c r="N13" s="438">
        <v>0</v>
      </c>
      <c r="O13" s="655"/>
      <c r="P13" s="438">
        <v>1</v>
      </c>
      <c r="Q13" s="688"/>
      <c r="R13" s="1543">
        <f t="shared" si="0"/>
        <v>43</v>
      </c>
      <c r="S13" s="1544"/>
    </row>
    <row r="14" spans="2:19" ht="30" customHeight="1" x14ac:dyDescent="0.2">
      <c r="B14" s="726" t="s">
        <v>289</v>
      </c>
      <c r="C14" s="667" t="s">
        <v>167</v>
      </c>
      <c r="D14" s="687">
        <v>0</v>
      </c>
      <c r="E14" s="655"/>
      <c r="F14" s="655">
        <v>13</v>
      </c>
      <c r="G14" s="655"/>
      <c r="H14" s="655">
        <v>72</v>
      </c>
      <c r="I14" s="655"/>
      <c r="J14" s="655">
        <v>19</v>
      </c>
      <c r="K14" s="655"/>
      <c r="L14" s="438">
        <v>3</v>
      </c>
      <c r="M14" s="655"/>
      <c r="N14" s="438">
        <v>5</v>
      </c>
      <c r="O14" s="655"/>
      <c r="P14" s="438">
        <v>0</v>
      </c>
      <c r="Q14" s="688"/>
      <c r="R14" s="1543">
        <f t="shared" si="0"/>
        <v>112</v>
      </c>
      <c r="S14" s="1544"/>
    </row>
    <row r="15" spans="2:19" ht="30" customHeight="1" x14ac:dyDescent="0.2">
      <c r="B15" s="726" t="s">
        <v>10</v>
      </c>
      <c r="C15" s="667" t="s">
        <v>11</v>
      </c>
      <c r="D15" s="687">
        <v>0</v>
      </c>
      <c r="E15" s="655"/>
      <c r="F15" s="655">
        <v>5</v>
      </c>
      <c r="G15" s="655"/>
      <c r="H15" s="655">
        <v>1</v>
      </c>
      <c r="I15" s="655"/>
      <c r="J15" s="655">
        <v>16</v>
      </c>
      <c r="K15" s="655"/>
      <c r="L15" s="438">
        <v>2</v>
      </c>
      <c r="M15" s="655"/>
      <c r="N15" s="438">
        <v>0</v>
      </c>
      <c r="O15" s="655"/>
      <c r="P15" s="438">
        <v>1</v>
      </c>
      <c r="Q15" s="672"/>
      <c r="R15" s="1543">
        <f t="shared" si="0"/>
        <v>25</v>
      </c>
      <c r="S15" s="1544"/>
    </row>
    <row r="16" spans="2:19" ht="30" customHeight="1" x14ac:dyDescent="0.2">
      <c r="B16" s="726" t="s">
        <v>12</v>
      </c>
      <c r="C16" s="667" t="s">
        <v>132</v>
      </c>
      <c r="D16" s="687">
        <v>0</v>
      </c>
      <c r="E16" s="655"/>
      <c r="F16" s="655">
        <v>1</v>
      </c>
      <c r="G16" s="655"/>
      <c r="H16" s="655">
        <v>0</v>
      </c>
      <c r="I16" s="655"/>
      <c r="J16" s="655">
        <v>0</v>
      </c>
      <c r="K16" s="655"/>
      <c r="L16" s="438">
        <v>0</v>
      </c>
      <c r="M16" s="655"/>
      <c r="N16" s="438">
        <v>3</v>
      </c>
      <c r="O16" s="655"/>
      <c r="P16" s="438">
        <v>0</v>
      </c>
      <c r="Q16" s="672"/>
      <c r="R16" s="1543">
        <f t="shared" si="0"/>
        <v>4</v>
      </c>
      <c r="S16" s="1544"/>
    </row>
    <row r="17" spans="2:21" ht="30" customHeight="1" x14ac:dyDescent="0.2">
      <c r="B17" s="726" t="s">
        <v>13</v>
      </c>
      <c r="C17" s="667" t="s">
        <v>168</v>
      </c>
      <c r="D17" s="687">
        <v>0</v>
      </c>
      <c r="E17" s="655"/>
      <c r="F17" s="655">
        <v>5</v>
      </c>
      <c r="G17" s="655"/>
      <c r="H17" s="655">
        <v>3</v>
      </c>
      <c r="I17" s="655"/>
      <c r="J17" s="655">
        <v>2</v>
      </c>
      <c r="K17" s="655"/>
      <c r="L17" s="438">
        <v>1</v>
      </c>
      <c r="M17" s="655"/>
      <c r="N17" s="438">
        <v>0</v>
      </c>
      <c r="O17" s="655"/>
      <c r="P17" s="438">
        <v>0</v>
      </c>
      <c r="Q17" s="688"/>
      <c r="R17" s="1543">
        <f t="shared" si="0"/>
        <v>11</v>
      </c>
      <c r="S17" s="1544"/>
    </row>
    <row r="18" spans="2:21" ht="30" customHeight="1" x14ac:dyDescent="0.2">
      <c r="B18" s="726" t="s">
        <v>14</v>
      </c>
      <c r="C18" s="667" t="s">
        <v>279</v>
      </c>
      <c r="D18" s="687">
        <v>0</v>
      </c>
      <c r="E18" s="655"/>
      <c r="F18" s="655">
        <v>0</v>
      </c>
      <c r="G18" s="655"/>
      <c r="H18" s="655">
        <v>1</v>
      </c>
      <c r="I18" s="655"/>
      <c r="J18" s="655">
        <v>0</v>
      </c>
      <c r="K18" s="655"/>
      <c r="L18" s="438">
        <v>0</v>
      </c>
      <c r="M18" s="655"/>
      <c r="N18" s="438">
        <v>0</v>
      </c>
      <c r="O18" s="655"/>
      <c r="P18" s="438">
        <v>0</v>
      </c>
      <c r="Q18" s="672"/>
      <c r="R18" s="1543">
        <f t="shared" si="0"/>
        <v>1</v>
      </c>
      <c r="S18" s="1544"/>
    </row>
    <row r="19" spans="2:21" ht="30" customHeight="1" x14ac:dyDescent="0.2">
      <c r="B19" s="726" t="s">
        <v>15</v>
      </c>
      <c r="C19" s="667" t="s">
        <v>16</v>
      </c>
      <c r="D19" s="687">
        <v>0</v>
      </c>
      <c r="E19" s="655"/>
      <c r="F19" s="655">
        <v>8</v>
      </c>
      <c r="G19" s="655"/>
      <c r="H19" s="655">
        <v>1</v>
      </c>
      <c r="I19" s="655"/>
      <c r="J19" s="655">
        <v>3</v>
      </c>
      <c r="K19" s="655"/>
      <c r="L19" s="438">
        <v>0</v>
      </c>
      <c r="M19" s="655"/>
      <c r="N19" s="438">
        <v>0</v>
      </c>
      <c r="O19" s="655"/>
      <c r="P19" s="438">
        <v>0</v>
      </c>
      <c r="Q19" s="672"/>
      <c r="R19" s="1543">
        <f t="shared" si="0"/>
        <v>12</v>
      </c>
      <c r="S19" s="1544"/>
    </row>
    <row r="20" spans="2:21" ht="30" customHeight="1" x14ac:dyDescent="0.2">
      <c r="B20" s="726" t="s">
        <v>17</v>
      </c>
      <c r="C20" s="667" t="s">
        <v>133</v>
      </c>
      <c r="D20" s="687">
        <v>0</v>
      </c>
      <c r="E20" s="655"/>
      <c r="F20" s="655">
        <v>2</v>
      </c>
      <c r="G20" s="655"/>
      <c r="H20" s="655">
        <v>0</v>
      </c>
      <c r="I20" s="655"/>
      <c r="J20" s="655">
        <v>0</v>
      </c>
      <c r="K20" s="655"/>
      <c r="L20" s="438">
        <v>2</v>
      </c>
      <c r="M20" s="655"/>
      <c r="N20" s="438">
        <v>0</v>
      </c>
      <c r="O20" s="655"/>
      <c r="P20" s="438">
        <v>0</v>
      </c>
      <c r="Q20" s="672"/>
      <c r="R20" s="1543">
        <f t="shared" si="0"/>
        <v>4</v>
      </c>
      <c r="S20" s="1544"/>
    </row>
    <row r="21" spans="2:21" ht="30" customHeight="1" x14ac:dyDescent="0.2">
      <c r="B21" s="726" t="s">
        <v>18</v>
      </c>
      <c r="C21" s="667" t="s">
        <v>290</v>
      </c>
      <c r="D21" s="687">
        <v>0</v>
      </c>
      <c r="E21" s="655"/>
      <c r="F21" s="655">
        <v>2</v>
      </c>
      <c r="G21" s="655"/>
      <c r="H21" s="655">
        <v>2</v>
      </c>
      <c r="I21" s="655"/>
      <c r="J21" s="655">
        <v>0</v>
      </c>
      <c r="K21" s="655"/>
      <c r="L21" s="438">
        <v>0</v>
      </c>
      <c r="M21" s="655"/>
      <c r="N21" s="438">
        <v>0</v>
      </c>
      <c r="O21" s="655"/>
      <c r="P21" s="438">
        <v>0</v>
      </c>
      <c r="Q21" s="672"/>
      <c r="R21" s="1543">
        <f t="shared" si="0"/>
        <v>4</v>
      </c>
      <c r="S21" s="1544"/>
    </row>
    <row r="22" spans="2:21" ht="30" customHeight="1" x14ac:dyDescent="0.2">
      <c r="B22" s="726" t="s">
        <v>19</v>
      </c>
      <c r="C22" s="667" t="s">
        <v>171</v>
      </c>
      <c r="D22" s="687">
        <v>0</v>
      </c>
      <c r="E22" s="655"/>
      <c r="F22" s="655">
        <v>7</v>
      </c>
      <c r="G22" s="655"/>
      <c r="H22" s="655">
        <v>7</v>
      </c>
      <c r="I22" s="655"/>
      <c r="J22" s="655">
        <v>5</v>
      </c>
      <c r="K22" s="655"/>
      <c r="L22" s="438">
        <v>0</v>
      </c>
      <c r="M22" s="655"/>
      <c r="N22" s="438">
        <v>0</v>
      </c>
      <c r="O22" s="655"/>
      <c r="P22" s="438">
        <v>0</v>
      </c>
      <c r="Q22" s="672"/>
      <c r="R22" s="1543">
        <f t="shared" si="0"/>
        <v>19</v>
      </c>
      <c r="S22" s="1544"/>
    </row>
    <row r="23" spans="2:21" ht="30" customHeight="1" x14ac:dyDescent="0.2">
      <c r="B23" s="726" t="s">
        <v>20</v>
      </c>
      <c r="C23" s="667" t="s">
        <v>274</v>
      </c>
      <c r="D23" s="687">
        <v>0</v>
      </c>
      <c r="E23" s="655"/>
      <c r="F23" s="655">
        <v>6</v>
      </c>
      <c r="G23" s="655"/>
      <c r="H23" s="655">
        <v>2</v>
      </c>
      <c r="I23" s="655"/>
      <c r="J23" s="655">
        <v>3</v>
      </c>
      <c r="K23" s="655"/>
      <c r="L23" s="438">
        <v>6</v>
      </c>
      <c r="M23" s="655"/>
      <c r="N23" s="438">
        <v>0</v>
      </c>
      <c r="O23" s="655"/>
      <c r="P23" s="438">
        <v>0</v>
      </c>
      <c r="Q23" s="672"/>
      <c r="R23" s="1543">
        <f>SUM(D23:P23)</f>
        <v>17</v>
      </c>
      <c r="S23" s="1544"/>
    </row>
    <row r="24" spans="2:21" s="35" customFormat="1" ht="30" customHeight="1" x14ac:dyDescent="0.2">
      <c r="B24" s="726" t="s">
        <v>21</v>
      </c>
      <c r="C24" s="667" t="s">
        <v>73</v>
      </c>
      <c r="D24" s="687">
        <v>0</v>
      </c>
      <c r="E24" s="655"/>
      <c r="F24" s="655">
        <v>3</v>
      </c>
      <c r="G24" s="655"/>
      <c r="H24" s="655">
        <v>1</v>
      </c>
      <c r="I24" s="655"/>
      <c r="J24" s="655">
        <v>1</v>
      </c>
      <c r="K24" s="655"/>
      <c r="L24" s="438">
        <v>0</v>
      </c>
      <c r="M24" s="655"/>
      <c r="N24" s="438">
        <v>0</v>
      </c>
      <c r="O24" s="655"/>
      <c r="P24" s="438">
        <v>1</v>
      </c>
      <c r="Q24" s="689"/>
      <c r="R24" s="1543">
        <f>SUM(D24:Q24)</f>
        <v>6</v>
      </c>
      <c r="S24" s="1544"/>
    </row>
    <row r="25" spans="2:21" ht="30" customHeight="1" x14ac:dyDescent="0.2">
      <c r="B25" s="726" t="s">
        <v>22</v>
      </c>
      <c r="C25" s="667" t="s">
        <v>301</v>
      </c>
      <c r="D25" s="687">
        <v>0</v>
      </c>
      <c r="E25" s="655"/>
      <c r="F25" s="655">
        <v>4</v>
      </c>
      <c r="G25" s="655"/>
      <c r="H25" s="655">
        <v>10</v>
      </c>
      <c r="I25" s="655"/>
      <c r="J25" s="655">
        <v>6</v>
      </c>
      <c r="K25" s="655"/>
      <c r="L25" s="438">
        <v>4</v>
      </c>
      <c r="M25" s="655"/>
      <c r="N25" s="438">
        <v>1</v>
      </c>
      <c r="O25" s="655"/>
      <c r="P25" s="438">
        <v>0</v>
      </c>
      <c r="Q25" s="690"/>
      <c r="R25" s="1543">
        <f>SUM(D25:Q25)</f>
        <v>25</v>
      </c>
      <c r="S25" s="1544"/>
    </row>
    <row r="26" spans="2:21" s="35" customFormat="1" ht="32.25" customHeight="1" x14ac:dyDescent="0.2">
      <c r="B26" s="1492" t="s">
        <v>260</v>
      </c>
      <c r="C26" s="1492"/>
      <c r="D26" s="740">
        <f>SUM(D11:D25)</f>
        <v>0</v>
      </c>
      <c r="E26" s="740"/>
      <c r="F26" s="740">
        <f>SUM(F11:F25)</f>
        <v>67</v>
      </c>
      <c r="G26" s="740"/>
      <c r="H26" s="740">
        <f>SUM(H11:H25)</f>
        <v>126</v>
      </c>
      <c r="I26" s="740"/>
      <c r="J26" s="740">
        <f>SUM(J11:J25)</f>
        <v>74</v>
      </c>
      <c r="K26" s="740"/>
      <c r="L26" s="740">
        <f>SUM(L11:L25)</f>
        <v>19</v>
      </c>
      <c r="M26" s="740"/>
      <c r="N26" s="740">
        <f>SUM(N11:N25)</f>
        <v>9</v>
      </c>
      <c r="O26" s="740"/>
      <c r="P26" s="740">
        <f>SUM(P11:P25)</f>
        <v>3</v>
      </c>
      <c r="Q26" s="740"/>
      <c r="R26" s="740">
        <f>SUM(R11:R25)</f>
        <v>298</v>
      </c>
      <c r="S26" s="741"/>
      <c r="T26" s="53"/>
      <c r="U26" s="53"/>
    </row>
    <row r="27" spans="2:21" s="564" customFormat="1" ht="20.25" customHeight="1" x14ac:dyDescent="0.2">
      <c r="B27" s="540"/>
      <c r="C27" s="540"/>
      <c r="D27" s="563"/>
      <c r="E27" s="563"/>
      <c r="F27" s="563"/>
      <c r="G27" s="563"/>
      <c r="H27" s="563"/>
      <c r="I27" s="563"/>
      <c r="J27" s="563"/>
      <c r="K27" s="563"/>
      <c r="L27" s="563"/>
      <c r="M27" s="563"/>
      <c r="N27" s="563"/>
      <c r="O27" s="563"/>
      <c r="P27" s="563"/>
      <c r="Q27" s="563"/>
      <c r="R27" s="563"/>
      <c r="S27" s="621"/>
      <c r="T27" s="605"/>
      <c r="U27" s="605"/>
    </row>
    <row r="28" spans="2:21" s="153" customFormat="1" ht="18" customHeight="1" x14ac:dyDescent="0.2">
      <c r="B28" s="432" t="s">
        <v>1422</v>
      </c>
      <c r="G28" s="44"/>
      <c r="H28" s="44"/>
      <c r="I28" s="44"/>
      <c r="J28" s="44"/>
      <c r="K28" s="44"/>
      <c r="L28" s="44"/>
      <c r="M28" s="44"/>
      <c r="N28" s="44"/>
      <c r="O28" s="44"/>
      <c r="P28" s="44"/>
      <c r="Q28" s="44"/>
      <c r="R28" s="44"/>
    </row>
    <row r="29" spans="2:21" s="29" customFormat="1" ht="18" customHeight="1" x14ac:dyDescent="0.2">
      <c r="B29" s="553" t="s">
        <v>1433</v>
      </c>
      <c r="C29" s="1"/>
      <c r="D29" s="44"/>
      <c r="E29" s="44"/>
      <c r="F29" s="44"/>
      <c r="R29" s="622"/>
    </row>
    <row r="30" spans="2:21" s="29" customFormat="1" ht="18" customHeight="1" x14ac:dyDescent="0.2">
      <c r="B30" s="553" t="s">
        <v>1434</v>
      </c>
      <c r="C30" s="67"/>
      <c r="D30" s="67"/>
      <c r="E30" s="67"/>
      <c r="R30" s="67"/>
    </row>
    <row r="31" spans="2:21" s="29" customFormat="1" ht="18" customHeight="1" x14ac:dyDescent="0.2">
      <c r="B31" s="67" t="s">
        <v>1428</v>
      </c>
      <c r="R31" s="67"/>
    </row>
  </sheetData>
  <mergeCells count="31">
    <mergeCell ref="R22:S22"/>
    <mergeCell ref="R23:S23"/>
    <mergeCell ref="R24:S24"/>
    <mergeCell ref="R25:S25"/>
    <mergeCell ref="R10:S10"/>
    <mergeCell ref="R17:S17"/>
    <mergeCell ref="R18:S18"/>
    <mergeCell ref="R19:S19"/>
    <mergeCell ref="R20:S20"/>
    <mergeCell ref="R21:S21"/>
    <mergeCell ref="R12:S12"/>
    <mergeCell ref="R13:S13"/>
    <mergeCell ref="R14:S14"/>
    <mergeCell ref="R15:S15"/>
    <mergeCell ref="R16:S16"/>
    <mergeCell ref="B26:C26"/>
    <mergeCell ref="B6:C9"/>
    <mergeCell ref="B2:S2"/>
    <mergeCell ref="B4:S4"/>
    <mergeCell ref="B5:S5"/>
    <mergeCell ref="N7:O9"/>
    <mergeCell ref="P7:Q9"/>
    <mergeCell ref="D6:Q6"/>
    <mergeCell ref="R6:S9"/>
    <mergeCell ref="D7:E9"/>
    <mergeCell ref="F7:G9"/>
    <mergeCell ref="H7:I9"/>
    <mergeCell ref="J7:K9"/>
    <mergeCell ref="L7:M9"/>
    <mergeCell ref="B3:C3"/>
    <mergeCell ref="R11:S11"/>
  </mergeCells>
  <phoneticPr fontId="16" type="noConversion"/>
  <printOptions horizontalCentered="1" verticalCentered="1"/>
  <pageMargins left="0" right="0" top="0" bottom="0" header="0" footer="0"/>
  <pageSetup paperSize="9" scale="58" orientation="landscape" r:id="rId1"/>
  <headerFooter alignWithMargins="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tabColor rgb="FFC00000"/>
  </sheetPr>
  <dimension ref="B3:AA70"/>
  <sheetViews>
    <sheetView showGridLines="0" view="pageBreakPreview" topLeftCell="A6" zoomScale="78" zoomScaleNormal="78" zoomScaleSheetLayoutView="78" zoomScalePageLayoutView="78" workbookViewId="0">
      <selection activeCell="AD10" sqref="AD10"/>
    </sheetView>
  </sheetViews>
  <sheetFormatPr baseColWidth="10" defaultColWidth="11.42578125" defaultRowHeight="12.75" x14ac:dyDescent="0.2"/>
  <cols>
    <col min="1" max="1" width="4.85546875" style="2" customWidth="1"/>
    <col min="2" max="2" width="3" style="2" customWidth="1"/>
    <col min="3" max="3" width="53.42578125" style="2" customWidth="1"/>
    <col min="4" max="4" width="17.7109375" style="2" customWidth="1"/>
    <col min="5" max="5" width="5.7109375" style="2" customWidth="1"/>
    <col min="6" max="6" width="17.140625" style="2" customWidth="1"/>
    <col min="7" max="7" width="5.85546875" style="2" customWidth="1"/>
    <col min="8" max="8" width="10.42578125" style="2" customWidth="1"/>
    <col min="9" max="9" width="5.85546875" style="2" customWidth="1"/>
    <col min="10" max="10" width="15.42578125" style="2" customWidth="1"/>
    <col min="11" max="11" width="5.85546875" style="2" customWidth="1"/>
    <col min="12" max="12" width="18.42578125" style="2" customWidth="1"/>
    <col min="13" max="13" width="5.7109375" style="2" customWidth="1"/>
    <col min="14" max="14" width="19.28515625" style="2" customWidth="1"/>
    <col min="15" max="15" width="5.7109375" style="2" customWidth="1"/>
    <col min="16" max="16" width="15.28515625" style="2" customWidth="1"/>
    <col min="17" max="18" width="5.42578125" style="2" customWidth="1"/>
    <col min="19" max="19" width="15.42578125" style="2" customWidth="1"/>
    <col min="20" max="16384" width="11.42578125" style="2"/>
  </cols>
  <sheetData>
    <row r="3" spans="2:27" ht="18" x14ac:dyDescent="0.2">
      <c r="B3" s="1485" t="s">
        <v>1166</v>
      </c>
      <c r="C3" s="1485"/>
      <c r="D3" s="1485"/>
      <c r="E3" s="1485"/>
      <c r="F3" s="1485"/>
      <c r="G3" s="1485"/>
      <c r="H3" s="1485"/>
      <c r="I3" s="1485"/>
      <c r="J3" s="1485"/>
      <c r="K3" s="1485"/>
      <c r="L3" s="1485"/>
      <c r="M3" s="1485"/>
      <c r="N3" s="1485"/>
      <c r="O3" s="1485"/>
      <c r="P3" s="1485"/>
      <c r="Q3" s="1485"/>
      <c r="R3" s="182"/>
    </row>
    <row r="4" spans="2:27" s="3" customFormat="1" ht="18" x14ac:dyDescent="0.2">
      <c r="B4" s="1659" t="s">
        <v>336</v>
      </c>
      <c r="C4" s="1659"/>
      <c r="D4" s="28"/>
      <c r="E4" s="28"/>
      <c r="F4" s="59"/>
      <c r="G4" s="59"/>
      <c r="H4" s="59"/>
      <c r="I4" s="59"/>
      <c r="J4" s="59"/>
      <c r="K4" s="59"/>
      <c r="L4" s="28"/>
      <c r="M4" s="59"/>
      <c r="N4" s="7"/>
      <c r="O4" s="7"/>
      <c r="P4" s="7"/>
      <c r="Q4" s="7"/>
      <c r="R4" s="7"/>
    </row>
    <row r="5" spans="2:27" s="3" customFormat="1" ht="18" x14ac:dyDescent="0.2">
      <c r="B5" s="1485" t="s">
        <v>137</v>
      </c>
      <c r="C5" s="1485"/>
      <c r="D5" s="1485"/>
      <c r="E5" s="1485"/>
      <c r="F5" s="1485"/>
      <c r="G5" s="1485"/>
      <c r="H5" s="1485"/>
      <c r="I5" s="1485"/>
      <c r="J5" s="1485"/>
      <c r="K5" s="1485"/>
      <c r="L5" s="1485"/>
      <c r="M5" s="1485"/>
      <c r="N5" s="1485"/>
      <c r="O5" s="1485"/>
      <c r="P5" s="1485"/>
      <c r="Q5" s="1485"/>
      <c r="R5" s="182"/>
    </row>
    <row r="6" spans="2:27" s="4" customFormat="1" ht="35.1" customHeight="1" x14ac:dyDescent="0.2">
      <c r="B6" s="1493">
        <v>2019</v>
      </c>
      <c r="C6" s="1493"/>
      <c r="D6" s="1493"/>
      <c r="E6" s="1493"/>
      <c r="F6" s="1493"/>
      <c r="G6" s="1493"/>
      <c r="H6" s="1493"/>
      <c r="I6" s="1493"/>
      <c r="J6" s="1493"/>
      <c r="K6" s="1493"/>
      <c r="L6" s="1493"/>
      <c r="M6" s="1493"/>
      <c r="N6" s="1493"/>
      <c r="O6" s="1493"/>
      <c r="P6" s="1493"/>
      <c r="Q6" s="1493"/>
      <c r="R6" s="182"/>
    </row>
    <row r="7" spans="2:27" ht="30.75" customHeight="1" thickBot="1" x14ac:dyDescent="0.25">
      <c r="B7" s="1600" t="s">
        <v>326</v>
      </c>
      <c r="C7" s="1600"/>
      <c r="D7" s="1653" t="s">
        <v>143</v>
      </c>
      <c r="E7" s="1653"/>
      <c r="F7" s="1653"/>
      <c r="G7" s="1653"/>
      <c r="H7" s="1653"/>
      <c r="I7" s="1653"/>
      <c r="J7" s="1653"/>
      <c r="K7" s="1653"/>
      <c r="L7" s="1653"/>
      <c r="M7" s="1653"/>
      <c r="N7" s="1653"/>
      <c r="O7" s="1653"/>
      <c r="P7" s="1653" t="s">
        <v>260</v>
      </c>
      <c r="Q7" s="1654"/>
      <c r="R7" s="182"/>
    </row>
    <row r="8" spans="2:27" ht="30" customHeight="1" thickBot="1" x14ac:dyDescent="0.25">
      <c r="B8" s="1660"/>
      <c r="C8" s="1660"/>
      <c r="D8" s="1520" t="s">
        <v>140</v>
      </c>
      <c r="E8" s="1520"/>
      <c r="F8" s="1520" t="s">
        <v>141</v>
      </c>
      <c r="G8" s="1520"/>
      <c r="H8" s="1520" t="s">
        <v>266</v>
      </c>
      <c r="I8" s="1520"/>
      <c r="J8" s="1525" t="s">
        <v>24</v>
      </c>
      <c r="K8" s="1525"/>
      <c r="L8" s="1525"/>
      <c r="M8" s="1525"/>
      <c r="N8" s="1525"/>
      <c r="O8" s="1525"/>
      <c r="P8" s="1655"/>
      <c r="Q8" s="1656"/>
      <c r="R8" s="182"/>
      <c r="V8" s="99"/>
    </row>
    <row r="9" spans="2:27" ht="15.75" customHeight="1" thickBot="1" x14ac:dyDescent="0.25">
      <c r="B9" s="1660"/>
      <c r="C9" s="1660"/>
      <c r="D9" s="1520"/>
      <c r="E9" s="1520"/>
      <c r="F9" s="1520"/>
      <c r="G9" s="1520"/>
      <c r="H9" s="1520"/>
      <c r="I9" s="1520"/>
      <c r="J9" s="1520" t="s">
        <v>267</v>
      </c>
      <c r="K9" s="1520"/>
      <c r="L9" s="1520" t="s">
        <v>299</v>
      </c>
      <c r="M9" s="1520"/>
      <c r="N9" s="1520" t="s">
        <v>426</v>
      </c>
      <c r="O9" s="1520"/>
      <c r="P9" s="1655"/>
      <c r="Q9" s="1656"/>
      <c r="R9" s="182"/>
      <c r="V9" s="99"/>
      <c r="W9" s="67"/>
      <c r="X9" s="67"/>
      <c r="Y9" s="67"/>
      <c r="Z9" s="67"/>
      <c r="AA9" s="67"/>
    </row>
    <row r="10" spans="2:27" ht="15.75" customHeight="1" thickBot="1" x14ac:dyDescent="0.25">
      <c r="B10" s="1660"/>
      <c r="C10" s="1660"/>
      <c r="D10" s="1520"/>
      <c r="E10" s="1520"/>
      <c r="F10" s="1520"/>
      <c r="G10" s="1520"/>
      <c r="H10" s="1520"/>
      <c r="I10" s="1520"/>
      <c r="J10" s="1520"/>
      <c r="K10" s="1520"/>
      <c r="L10" s="1520"/>
      <c r="M10" s="1520"/>
      <c r="N10" s="1520"/>
      <c r="O10" s="1520"/>
      <c r="P10" s="1655"/>
      <c r="Q10" s="1656"/>
      <c r="R10" s="182"/>
      <c r="V10" s="99"/>
    </row>
    <row r="11" spans="2:27" ht="20.25" customHeight="1" thickBot="1" x14ac:dyDescent="0.25">
      <c r="B11" s="1661"/>
      <c r="C11" s="1661"/>
      <c r="D11" s="1521"/>
      <c r="E11" s="1521"/>
      <c r="F11" s="1521"/>
      <c r="G11" s="1521"/>
      <c r="H11" s="1521"/>
      <c r="I11" s="1521"/>
      <c r="J11" s="1521"/>
      <c r="K11" s="1521"/>
      <c r="L11" s="1521"/>
      <c r="M11" s="1521"/>
      <c r="N11" s="1521"/>
      <c r="O11" s="1521"/>
      <c r="P11" s="1657"/>
      <c r="Q11" s="1658"/>
      <c r="R11" s="182"/>
      <c r="S11" s="128"/>
      <c r="T11" s="128"/>
      <c r="U11" s="128"/>
      <c r="V11" s="99"/>
    </row>
    <row r="12" spans="2:27" ht="12.75" customHeight="1" x14ac:dyDescent="0.2">
      <c r="B12" s="734"/>
      <c r="C12" s="734"/>
      <c r="D12" s="758"/>
      <c r="E12" s="747"/>
      <c r="F12" s="747"/>
      <c r="G12" s="747"/>
      <c r="H12" s="747"/>
      <c r="I12" s="747"/>
      <c r="J12" s="748"/>
      <c r="K12" s="748"/>
      <c r="L12" s="748"/>
      <c r="M12" s="748"/>
      <c r="N12" s="748"/>
      <c r="O12" s="748"/>
      <c r="P12" s="761"/>
      <c r="Q12" s="749"/>
    </row>
    <row r="13" spans="2:27" ht="15.75" x14ac:dyDescent="0.2">
      <c r="B13" s="743" t="s">
        <v>135</v>
      </c>
      <c r="C13" s="743"/>
      <c r="D13" s="759">
        <v>0</v>
      </c>
      <c r="E13" s="438"/>
      <c r="F13" s="438">
        <v>0</v>
      </c>
      <c r="G13" s="438"/>
      <c r="H13" s="655">
        <v>0</v>
      </c>
      <c r="I13" s="655"/>
      <c r="J13" s="549">
        <v>0</v>
      </c>
      <c r="K13" s="742"/>
      <c r="L13" s="549">
        <v>0</v>
      </c>
      <c r="M13" s="742"/>
      <c r="N13" s="549">
        <v>0</v>
      </c>
      <c r="O13" s="742"/>
      <c r="P13" s="1578">
        <f>SUM(D13:O13)</f>
        <v>0</v>
      </c>
      <c r="Q13" s="1579"/>
      <c r="R13" s="116"/>
    </row>
    <row r="14" spans="2:27" ht="35.1" customHeight="1" x14ac:dyDescent="0.2">
      <c r="B14" s="743" t="s">
        <v>30</v>
      </c>
      <c r="C14" s="743"/>
      <c r="D14" s="759">
        <v>52</v>
      </c>
      <c r="E14" s="438"/>
      <c r="F14" s="438">
        <v>13</v>
      </c>
      <c r="G14" s="438"/>
      <c r="H14" s="655">
        <v>1</v>
      </c>
      <c r="I14" s="655"/>
      <c r="J14" s="549">
        <v>0</v>
      </c>
      <c r="K14" s="742"/>
      <c r="L14" s="549">
        <v>0</v>
      </c>
      <c r="M14" s="742"/>
      <c r="N14" s="549">
        <v>1</v>
      </c>
      <c r="O14" s="742"/>
      <c r="P14" s="1578">
        <f t="shared" ref="P14:P18" si="0">SUM(D14:O14)</f>
        <v>67</v>
      </c>
      <c r="Q14" s="1579"/>
      <c r="R14" s="116"/>
    </row>
    <row r="15" spans="2:27" ht="35.1" customHeight="1" x14ac:dyDescent="0.2">
      <c r="B15" s="743" t="s">
        <v>31</v>
      </c>
      <c r="C15" s="743"/>
      <c r="D15" s="759">
        <v>104</v>
      </c>
      <c r="E15" s="438"/>
      <c r="F15" s="438">
        <v>16</v>
      </c>
      <c r="G15" s="438"/>
      <c r="H15" s="655">
        <v>4</v>
      </c>
      <c r="I15" s="655"/>
      <c r="J15" s="549">
        <v>0</v>
      </c>
      <c r="K15" s="742"/>
      <c r="L15" s="549">
        <v>0</v>
      </c>
      <c r="M15" s="742"/>
      <c r="N15" s="549">
        <v>2</v>
      </c>
      <c r="O15" s="742"/>
      <c r="P15" s="1578">
        <f t="shared" si="0"/>
        <v>126</v>
      </c>
      <c r="Q15" s="1579"/>
      <c r="R15" s="116"/>
    </row>
    <row r="16" spans="2:27" ht="35.1" customHeight="1" x14ac:dyDescent="0.2">
      <c r="B16" s="743" t="s">
        <v>139</v>
      </c>
      <c r="C16" s="743"/>
      <c r="D16" s="759">
        <v>62</v>
      </c>
      <c r="E16" s="438"/>
      <c r="F16" s="438">
        <v>10</v>
      </c>
      <c r="G16" s="438"/>
      <c r="H16" s="655">
        <v>1</v>
      </c>
      <c r="I16" s="655"/>
      <c r="J16" s="549">
        <v>0</v>
      </c>
      <c r="K16" s="742"/>
      <c r="L16" s="549">
        <v>0</v>
      </c>
      <c r="M16" s="742"/>
      <c r="N16" s="549">
        <v>1</v>
      </c>
      <c r="O16" s="742"/>
      <c r="P16" s="1578">
        <f t="shared" si="0"/>
        <v>74</v>
      </c>
      <c r="Q16" s="1579"/>
      <c r="R16" s="116"/>
    </row>
    <row r="17" spans="2:23" ht="35.1" customHeight="1" x14ac:dyDescent="0.2">
      <c r="B17" s="743" t="s">
        <v>32</v>
      </c>
      <c r="C17" s="743"/>
      <c r="D17" s="759">
        <v>19</v>
      </c>
      <c r="E17" s="438"/>
      <c r="F17" s="438">
        <v>0</v>
      </c>
      <c r="G17" s="438"/>
      <c r="H17" s="655">
        <v>0</v>
      </c>
      <c r="I17" s="655"/>
      <c r="J17" s="549">
        <v>0</v>
      </c>
      <c r="K17" s="742"/>
      <c r="L17" s="549">
        <v>0</v>
      </c>
      <c r="M17" s="742"/>
      <c r="N17" s="549">
        <v>0</v>
      </c>
      <c r="O17" s="742"/>
      <c r="P17" s="1578">
        <f t="shared" si="0"/>
        <v>19</v>
      </c>
      <c r="Q17" s="1579"/>
      <c r="R17" s="116"/>
    </row>
    <row r="18" spans="2:23" ht="35.1" customHeight="1" x14ac:dyDescent="0.2">
      <c r="B18" s="743" t="s">
        <v>33</v>
      </c>
      <c r="C18" s="743"/>
      <c r="D18" s="759">
        <v>9</v>
      </c>
      <c r="E18" s="438"/>
      <c r="F18" s="438">
        <v>0</v>
      </c>
      <c r="G18" s="438"/>
      <c r="H18" s="655">
        <v>0</v>
      </c>
      <c r="I18" s="655"/>
      <c r="J18" s="549">
        <v>0</v>
      </c>
      <c r="K18" s="742"/>
      <c r="L18" s="549">
        <v>0</v>
      </c>
      <c r="M18" s="742"/>
      <c r="N18" s="549">
        <v>0</v>
      </c>
      <c r="O18" s="742"/>
      <c r="P18" s="1578">
        <f t="shared" si="0"/>
        <v>9</v>
      </c>
      <c r="Q18" s="1579"/>
      <c r="R18" s="116"/>
    </row>
    <row r="19" spans="2:23" ht="28.5" customHeight="1" x14ac:dyDescent="0.2">
      <c r="B19" s="743" t="s">
        <v>173</v>
      </c>
      <c r="C19" s="743"/>
      <c r="D19" s="759">
        <v>3</v>
      </c>
      <c r="E19" s="438"/>
      <c r="F19" s="438">
        <v>0</v>
      </c>
      <c r="G19" s="438"/>
      <c r="H19" s="655">
        <v>0</v>
      </c>
      <c r="I19" s="655"/>
      <c r="J19" s="549">
        <v>0</v>
      </c>
      <c r="K19" s="742"/>
      <c r="L19" s="549">
        <v>0</v>
      </c>
      <c r="M19" s="742"/>
      <c r="N19" s="549">
        <v>0</v>
      </c>
      <c r="O19" s="742"/>
      <c r="P19" s="1578">
        <f>SUM(D19:O19)</f>
        <v>3</v>
      </c>
      <c r="Q19" s="1579"/>
      <c r="R19" s="116"/>
      <c r="S19" s="300" t="s">
        <v>140</v>
      </c>
      <c r="T19" s="300" t="s">
        <v>141</v>
      </c>
      <c r="U19" s="300" t="s">
        <v>266</v>
      </c>
      <c r="V19" s="300" t="s">
        <v>24</v>
      </c>
      <c r="W19" s="231"/>
    </row>
    <row r="20" spans="2:23" ht="14.25" customHeight="1" thickBot="1" x14ac:dyDescent="0.25">
      <c r="B20" s="744"/>
      <c r="C20" s="734"/>
      <c r="D20" s="760"/>
      <c r="E20" s="755"/>
      <c r="F20" s="755"/>
      <c r="G20" s="755"/>
      <c r="H20" s="755"/>
      <c r="I20" s="755"/>
      <c r="J20" s="756"/>
      <c r="K20" s="757"/>
      <c r="L20" s="756"/>
      <c r="M20" s="757"/>
      <c r="N20" s="756"/>
      <c r="O20" s="756"/>
      <c r="P20" s="1662"/>
      <c r="Q20" s="1663"/>
      <c r="R20" s="116"/>
      <c r="S20" s="282">
        <v>249</v>
      </c>
      <c r="T20" s="282">
        <v>39</v>
      </c>
      <c r="U20" s="282">
        <v>6</v>
      </c>
      <c r="V20" s="282">
        <v>4</v>
      </c>
      <c r="W20" s="300">
        <f>SUM(S20:V20)</f>
        <v>298</v>
      </c>
    </row>
    <row r="21" spans="2:23" s="35" customFormat="1" ht="36.75" customHeight="1" x14ac:dyDescent="0.2">
      <c r="B21" s="745"/>
      <c r="C21" s="746" t="s">
        <v>23</v>
      </c>
      <c r="D21" s="1664">
        <f>SUM(D13:D20)</f>
        <v>249</v>
      </c>
      <c r="E21" s="1664"/>
      <c r="F21" s="1664">
        <f>SUM(F12:F20)</f>
        <v>39</v>
      </c>
      <c r="G21" s="1664"/>
      <c r="H21" s="1664">
        <f>SUM(H12:H20)</f>
        <v>6</v>
      </c>
      <c r="I21" s="1664"/>
      <c r="J21" s="1664">
        <f>SUM(J13:J19)</f>
        <v>0</v>
      </c>
      <c r="K21" s="1664"/>
      <c r="L21" s="1664">
        <f>SUM(L13:L19)</f>
        <v>0</v>
      </c>
      <c r="M21" s="1664"/>
      <c r="N21" s="1664">
        <f>SUM(N13:N20)</f>
        <v>4</v>
      </c>
      <c r="O21" s="1664"/>
      <c r="P21" s="1664">
        <f>SUM(P13:P20)</f>
        <v>298</v>
      </c>
      <c r="Q21" s="1664"/>
      <c r="R21" s="188"/>
      <c r="S21" s="300"/>
      <c r="T21" s="300"/>
      <c r="U21" s="300"/>
      <c r="V21" s="300"/>
      <c r="W21" s="300"/>
    </row>
    <row r="22" spans="2:23" s="35" customFormat="1" ht="36.75" customHeight="1" x14ac:dyDescent="0.2">
      <c r="B22" s="94"/>
      <c r="C22" s="118"/>
      <c r="D22" s="73"/>
      <c r="E22" s="73"/>
      <c r="F22" s="73"/>
      <c r="G22" s="73"/>
      <c r="H22" s="73"/>
      <c r="I22" s="73"/>
      <c r="J22" s="73"/>
      <c r="K22" s="73"/>
      <c r="L22" s="73"/>
      <c r="M22" s="66"/>
      <c r="N22" s="477"/>
      <c r="S22" s="236"/>
      <c r="T22" s="236"/>
      <c r="U22" s="236"/>
      <c r="V22" s="236"/>
      <c r="W22" s="236"/>
    </row>
    <row r="23" spans="2:23" ht="20.100000000000001" customHeight="1" x14ac:dyDescent="0.2">
      <c r="F23" s="24"/>
      <c r="G23" s="24"/>
      <c r="H23" s="24"/>
      <c r="I23" s="54"/>
      <c r="J23" s="54"/>
      <c r="K23" s="54"/>
      <c r="S23" s="231"/>
      <c r="T23" s="231"/>
      <c r="U23" s="231"/>
      <c r="V23" s="231"/>
      <c r="W23" s="231"/>
    </row>
    <row r="24" spans="2:23" ht="24.95" customHeight="1" x14ac:dyDescent="0.2">
      <c r="S24" s="301" t="s">
        <v>135</v>
      </c>
      <c r="T24" s="231"/>
      <c r="U24" s="231"/>
      <c r="V24" s="231"/>
      <c r="W24" s="231"/>
    </row>
    <row r="25" spans="2:23" ht="24.95" customHeight="1" x14ac:dyDescent="0.2">
      <c r="S25" s="301" t="s">
        <v>30</v>
      </c>
      <c r="T25" s="232"/>
      <c r="U25" s="232"/>
      <c r="V25" s="231"/>
      <c r="W25" s="231"/>
    </row>
    <row r="26" spans="2:23" ht="24.95" customHeight="1" x14ac:dyDescent="0.2">
      <c r="S26" s="301" t="s">
        <v>31</v>
      </c>
      <c r="T26" s="232"/>
      <c r="U26" s="301"/>
      <c r="V26" s="231"/>
      <c r="W26" s="231"/>
    </row>
    <row r="27" spans="2:23" ht="24.95" customHeight="1" x14ac:dyDescent="0.2">
      <c r="S27" s="301" t="s">
        <v>139</v>
      </c>
      <c r="T27" s="232"/>
      <c r="U27" s="301"/>
      <c r="V27" s="231"/>
      <c r="W27" s="231"/>
    </row>
    <row r="28" spans="2:23" ht="24.95" customHeight="1" x14ac:dyDescent="0.2">
      <c r="S28" s="301" t="s">
        <v>32</v>
      </c>
      <c r="T28" s="232"/>
      <c r="U28" s="301"/>
      <c r="V28" s="231"/>
      <c r="W28" s="231"/>
    </row>
    <row r="29" spans="2:23" ht="24.95" customHeight="1" x14ac:dyDescent="0.2">
      <c r="S29" s="301" t="s">
        <v>33</v>
      </c>
      <c r="T29" s="232"/>
      <c r="U29" s="301"/>
      <c r="V29" s="231"/>
      <c r="W29" s="231"/>
    </row>
    <row r="30" spans="2:23" ht="24.95" customHeight="1" x14ac:dyDescent="0.2">
      <c r="S30" s="301" t="s">
        <v>173</v>
      </c>
      <c r="T30" s="232"/>
      <c r="U30" s="301"/>
      <c r="V30" s="231"/>
      <c r="W30" s="231"/>
    </row>
    <row r="31" spans="2:23" s="35" customFormat="1" ht="24.95" customHeight="1" x14ac:dyDescent="0.2">
      <c r="B31" s="2"/>
      <c r="C31" s="2"/>
      <c r="D31" s="2"/>
      <c r="E31" s="2"/>
      <c r="F31" s="2"/>
      <c r="G31" s="2"/>
      <c r="H31" s="2"/>
      <c r="I31" s="2"/>
      <c r="J31" s="2"/>
      <c r="K31" s="2"/>
      <c r="L31" s="2"/>
      <c r="M31" s="2"/>
      <c r="N31" s="2"/>
      <c r="O31" s="2"/>
      <c r="T31" s="298"/>
      <c r="U31" s="297"/>
    </row>
    <row r="32" spans="2:23" s="35" customFormat="1" ht="24.95" customHeight="1" x14ac:dyDescent="0.2">
      <c r="C32" s="37"/>
      <c r="D32" s="44"/>
      <c r="E32" s="44"/>
      <c r="F32" s="44"/>
      <c r="G32" s="44"/>
      <c r="H32" s="44"/>
      <c r="I32" s="44"/>
      <c r="J32" s="44"/>
      <c r="K32" s="44"/>
      <c r="L32" s="44"/>
      <c r="M32" s="44"/>
      <c r="N32" s="44"/>
      <c r="O32" s="44"/>
      <c r="T32" s="298"/>
      <c r="U32" s="297"/>
    </row>
    <row r="33" spans="2:21" ht="24.95" customHeight="1" x14ac:dyDescent="0.2">
      <c r="C33" s="45"/>
      <c r="D33" s="45"/>
      <c r="E33" s="45"/>
      <c r="T33" s="296"/>
      <c r="U33" s="296"/>
    </row>
    <row r="34" spans="2:21" ht="24.95" customHeight="1" x14ac:dyDescent="0.2">
      <c r="C34" s="45"/>
      <c r="D34" s="45"/>
      <c r="E34" s="45"/>
      <c r="T34" s="296"/>
      <c r="U34" s="296"/>
    </row>
    <row r="35" spans="2:21" ht="24.95" customHeight="1" x14ac:dyDescent="0.2">
      <c r="C35" s="46"/>
      <c r="D35" s="46"/>
      <c r="E35" s="46"/>
      <c r="T35" s="296"/>
      <c r="U35" s="296"/>
    </row>
    <row r="36" spans="2:21" ht="24.95" customHeight="1" x14ac:dyDescent="0.2">
      <c r="T36" s="296"/>
      <c r="U36" s="296"/>
    </row>
    <row r="37" spans="2:21" ht="24.95" customHeight="1" x14ac:dyDescent="0.2">
      <c r="T37" s="296"/>
      <c r="U37" s="296"/>
    </row>
    <row r="38" spans="2:21" ht="24.95" customHeight="1" x14ac:dyDescent="0.2">
      <c r="T38" s="296"/>
      <c r="U38" s="296"/>
    </row>
    <row r="39" spans="2:21" ht="24.95" customHeight="1" x14ac:dyDescent="0.2">
      <c r="T39" s="296"/>
      <c r="U39" s="296"/>
    </row>
    <row r="40" spans="2:21" ht="24.95" customHeight="1" x14ac:dyDescent="0.2">
      <c r="T40" s="296"/>
      <c r="U40" s="296"/>
    </row>
    <row r="41" spans="2:21" ht="18.75" customHeight="1" x14ac:dyDescent="0.25">
      <c r="B41" s="514"/>
      <c r="C41" s="432" t="s">
        <v>1422</v>
      </c>
      <c r="D41" s="514"/>
      <c r="E41" s="514"/>
      <c r="F41" s="514"/>
      <c r="G41" s="514"/>
      <c r="H41" s="514"/>
      <c r="I41" s="514"/>
      <c r="J41" s="514"/>
      <c r="K41" s="514"/>
      <c r="T41" s="296"/>
      <c r="U41" s="296"/>
    </row>
    <row r="42" spans="2:21" ht="18.75" customHeight="1" x14ac:dyDescent="0.25">
      <c r="B42" s="514"/>
      <c r="C42" s="553" t="s">
        <v>1433</v>
      </c>
      <c r="D42" s="514"/>
      <c r="E42" s="514"/>
      <c r="F42" s="514"/>
      <c r="G42" s="514"/>
      <c r="H42" s="514"/>
      <c r="I42" s="514"/>
      <c r="J42" s="514"/>
      <c r="K42" s="514"/>
      <c r="T42" s="296"/>
      <c r="U42" s="296"/>
    </row>
    <row r="43" spans="2:21" ht="18.75" customHeight="1" x14ac:dyDescent="0.25">
      <c r="B43" s="490"/>
      <c r="C43" s="553" t="s">
        <v>1434</v>
      </c>
      <c r="D43" s="490"/>
      <c r="E43" s="490"/>
      <c r="F43" s="490"/>
      <c r="G43" s="490"/>
      <c r="H43" s="490"/>
      <c r="I43" s="490"/>
      <c r="J43" s="490"/>
      <c r="K43" s="490"/>
      <c r="T43" s="296"/>
      <c r="U43" s="296"/>
    </row>
    <row r="44" spans="2:21" ht="18.75" customHeight="1" x14ac:dyDescent="0.25">
      <c r="B44" s="490"/>
      <c r="C44" s="67" t="s">
        <v>1428</v>
      </c>
      <c r="D44" s="490"/>
      <c r="E44" s="490"/>
      <c r="F44" s="490"/>
      <c r="G44" s="490"/>
      <c r="H44" s="490"/>
      <c r="I44" s="490"/>
      <c r="J44" s="490"/>
      <c r="K44" s="490"/>
      <c r="T44" s="296"/>
      <c r="U44" s="296"/>
    </row>
    <row r="45" spans="2:21" ht="18.75" customHeight="1" x14ac:dyDescent="0.2">
      <c r="B45" s="492"/>
      <c r="C45" s="99" t="s">
        <v>1436</v>
      </c>
      <c r="D45" s="492"/>
      <c r="E45" s="492"/>
      <c r="F45" s="492"/>
      <c r="G45" s="492"/>
      <c r="H45" s="492"/>
      <c r="I45" s="7"/>
      <c r="J45" s="7"/>
      <c r="K45" s="7"/>
      <c r="T45" s="296"/>
      <c r="U45" s="296"/>
    </row>
    <row r="46" spans="2:21" ht="24.95" customHeight="1" x14ac:dyDescent="0.2">
      <c r="T46" s="232"/>
      <c r="U46" s="296"/>
    </row>
    <row r="47" spans="2:21" ht="24.95" customHeight="1" x14ac:dyDescent="0.2">
      <c r="T47" s="232"/>
      <c r="U47" s="296"/>
    </row>
    <row r="48" spans="2:21" ht="24.95" customHeight="1" x14ac:dyDescent="0.2">
      <c r="T48" s="232"/>
      <c r="U48" s="296"/>
    </row>
    <row r="49" spans="2:21" ht="24.95" customHeight="1" x14ac:dyDescent="0.2">
      <c r="T49" s="232"/>
      <c r="U49" s="296"/>
    </row>
    <row r="50" spans="2:21" ht="24.95" customHeight="1" x14ac:dyDescent="0.2">
      <c r="T50" s="232"/>
      <c r="U50" s="296"/>
    </row>
    <row r="51" spans="2:21" ht="24.95" customHeight="1" x14ac:dyDescent="0.2">
      <c r="T51" s="232"/>
      <c r="U51" s="296"/>
    </row>
    <row r="52" spans="2:21" ht="24.95" customHeight="1" x14ac:dyDescent="0.2">
      <c r="S52" s="299"/>
      <c r="T52" s="232"/>
      <c r="U52" s="296"/>
    </row>
    <row r="53" spans="2:21" ht="24.95" customHeight="1" x14ac:dyDescent="0.2">
      <c r="S53" s="232"/>
      <c r="T53" s="232"/>
      <c r="U53" s="296"/>
    </row>
    <row r="54" spans="2:21" ht="24.95" customHeight="1" x14ac:dyDescent="0.2">
      <c r="S54" s="231"/>
      <c r="T54" s="231"/>
    </row>
    <row r="55" spans="2:21" ht="24.95" customHeight="1" x14ac:dyDescent="0.2">
      <c r="S55" s="231"/>
      <c r="T55" s="231"/>
    </row>
    <row r="56" spans="2:21" ht="24.95" customHeight="1" x14ac:dyDescent="0.2">
      <c r="S56" s="231"/>
      <c r="T56" s="231"/>
    </row>
    <row r="57" spans="2:21" ht="24.95" customHeight="1" x14ac:dyDescent="0.2"/>
    <row r="58" spans="2:21" ht="24.95" customHeight="1" x14ac:dyDescent="0.2"/>
    <row r="59" spans="2:21" ht="24.95" customHeight="1" x14ac:dyDescent="0.2"/>
    <row r="60" spans="2:21" ht="24.95" customHeight="1" x14ac:dyDescent="0.2"/>
    <row r="61" spans="2:21" ht="24.95" customHeight="1" x14ac:dyDescent="0.2">
      <c r="B61" s="2" t="s">
        <v>79</v>
      </c>
    </row>
    <row r="62" spans="2:21" ht="24.95" customHeight="1" x14ac:dyDescent="0.2"/>
    <row r="63" spans="2:21" ht="24.95" customHeight="1" x14ac:dyDescent="0.2"/>
    <row r="64" spans="2:21" ht="24.95" customHeight="1" x14ac:dyDescent="0.2"/>
    <row r="65" spans="2:14" ht="27" customHeight="1" x14ac:dyDescent="0.35">
      <c r="B65" s="139"/>
      <c r="C65" s="139"/>
      <c r="D65" s="139"/>
      <c r="E65" s="139"/>
      <c r="F65" s="139"/>
      <c r="G65" s="139"/>
      <c r="H65" s="139"/>
      <c r="I65" s="139"/>
      <c r="J65" s="139"/>
      <c r="K65" s="139"/>
      <c r="L65" s="139"/>
      <c r="M65" s="141"/>
      <c r="N65" s="139"/>
    </row>
    <row r="70" spans="2:14" x14ac:dyDescent="0.2">
      <c r="C70" s="25"/>
    </row>
  </sheetData>
  <mergeCells count="29">
    <mergeCell ref="P18:Q18"/>
    <mergeCell ref="P19:Q19"/>
    <mergeCell ref="P20:Q20"/>
    <mergeCell ref="P21:Q21"/>
    <mergeCell ref="D21:E21"/>
    <mergeCell ref="F21:G21"/>
    <mergeCell ref="H21:I21"/>
    <mergeCell ref="J21:K21"/>
    <mergeCell ref="L21:M21"/>
    <mergeCell ref="N21:O21"/>
    <mergeCell ref="P13:Q13"/>
    <mergeCell ref="P14:Q14"/>
    <mergeCell ref="P15:Q15"/>
    <mergeCell ref="P16:Q16"/>
    <mergeCell ref="P17:Q17"/>
    <mergeCell ref="P7:Q11"/>
    <mergeCell ref="B3:Q3"/>
    <mergeCell ref="B5:Q5"/>
    <mergeCell ref="B6:Q6"/>
    <mergeCell ref="H8:I11"/>
    <mergeCell ref="J9:K11"/>
    <mergeCell ref="B4:C4"/>
    <mergeCell ref="B7:C11"/>
    <mergeCell ref="D8:E11"/>
    <mergeCell ref="D7:O7"/>
    <mergeCell ref="J8:O8"/>
    <mergeCell ref="L9:M11"/>
    <mergeCell ref="N9:O11"/>
    <mergeCell ref="F8:G11"/>
  </mergeCells>
  <phoneticPr fontId="16" type="noConversion"/>
  <printOptions horizontalCentered="1" verticalCentered="1"/>
  <pageMargins left="0" right="0" top="0" bottom="0" header="0" footer="0"/>
  <pageSetup paperSize="9" scale="50" orientation="landscape" r:id="rId1"/>
  <headerFooter alignWithMargins="0"/>
  <rowBreaks count="1" manualBreakCount="1">
    <brk id="50" min="1" max="20" man="1"/>
  </rowBreaks>
  <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tabColor rgb="FFC00000"/>
  </sheetPr>
  <dimension ref="B3:S82"/>
  <sheetViews>
    <sheetView showGridLines="0" view="pageBreakPreview" zoomScale="71" zoomScaleNormal="80" zoomScaleSheetLayoutView="71" zoomScalePageLayoutView="80" workbookViewId="0">
      <selection activeCell="AD10" sqref="AD10"/>
    </sheetView>
  </sheetViews>
  <sheetFormatPr baseColWidth="10" defaultColWidth="11.42578125" defaultRowHeight="12.75" x14ac:dyDescent="0.2"/>
  <cols>
    <col min="1" max="1" width="3" style="2" customWidth="1"/>
    <col min="2" max="2" width="38.42578125" style="2" customWidth="1"/>
    <col min="3" max="3" width="11.7109375" style="2" customWidth="1"/>
    <col min="4" max="4" width="6.42578125" style="2" customWidth="1"/>
    <col min="5" max="5" width="9.42578125" style="2" customWidth="1"/>
    <col min="6" max="6" width="8.28515625" style="2" customWidth="1"/>
    <col min="7" max="7" width="10.7109375" style="2" customWidth="1"/>
    <col min="8" max="8" width="6.28515625" style="2" customWidth="1"/>
    <col min="9" max="9" width="9.42578125" style="2" customWidth="1"/>
    <col min="10" max="10" width="5.42578125" style="2" customWidth="1"/>
    <col min="11" max="11" width="10.85546875" style="2" customWidth="1"/>
    <col min="12" max="12" width="6.42578125" style="2" customWidth="1"/>
    <col min="13" max="13" width="10.42578125" style="2" customWidth="1"/>
    <col min="14" max="14" width="7.42578125" style="2" customWidth="1"/>
    <col min="15" max="15" width="11" style="2" customWidth="1"/>
    <col min="16" max="16" width="7.7109375" style="2" customWidth="1"/>
    <col min="17" max="17" width="7.28515625" style="2" customWidth="1"/>
    <col min="18" max="18" width="3.28515625" style="2" customWidth="1"/>
    <col min="19" max="19" width="10.42578125" style="2" customWidth="1"/>
    <col min="20" max="16384" width="11.42578125" style="2"/>
  </cols>
  <sheetData>
    <row r="3" spans="2:18" s="3" customFormat="1" ht="18" x14ac:dyDescent="0.2">
      <c r="B3" s="1485" t="s">
        <v>1167</v>
      </c>
      <c r="C3" s="1485"/>
      <c r="D3" s="1485"/>
      <c r="E3" s="1485"/>
      <c r="F3" s="1485"/>
      <c r="G3" s="1485"/>
      <c r="H3" s="1485"/>
      <c r="I3" s="1485"/>
      <c r="J3" s="1485"/>
      <c r="K3" s="1485"/>
      <c r="L3" s="1485"/>
      <c r="M3" s="1485"/>
      <c r="N3" s="1485"/>
      <c r="O3" s="1485"/>
      <c r="P3" s="1485"/>
      <c r="Q3" s="1485"/>
      <c r="R3" s="1485"/>
    </row>
    <row r="4" spans="2:18" s="3" customFormat="1" ht="18" x14ac:dyDescent="0.2">
      <c r="B4" s="81" t="s">
        <v>336</v>
      </c>
      <c r="C4" s="59"/>
      <c r="D4" s="59"/>
      <c r="E4" s="59"/>
      <c r="F4" s="59"/>
      <c r="G4" s="59"/>
      <c r="H4" s="59"/>
      <c r="I4" s="59"/>
      <c r="J4" s="59"/>
      <c r="K4" s="59"/>
      <c r="L4" s="59"/>
      <c r="M4" s="59"/>
      <c r="N4" s="59"/>
      <c r="O4" s="59"/>
      <c r="P4" s="59"/>
      <c r="Q4" s="59"/>
      <c r="R4" s="59"/>
    </row>
    <row r="5" spans="2:18" s="3" customFormat="1" ht="41.25" customHeight="1" x14ac:dyDescent="0.2">
      <c r="B5" s="1670" t="s">
        <v>462</v>
      </c>
      <c r="C5" s="1670"/>
      <c r="D5" s="1670"/>
      <c r="E5" s="1670"/>
      <c r="F5" s="1670"/>
      <c r="G5" s="1670"/>
      <c r="H5" s="1670"/>
      <c r="I5" s="1670"/>
      <c r="J5" s="1670"/>
      <c r="K5" s="1670"/>
      <c r="L5" s="1670"/>
      <c r="M5" s="1670"/>
      <c r="N5" s="1670"/>
      <c r="O5" s="1670"/>
      <c r="P5" s="1670"/>
      <c r="Q5" s="1670"/>
      <c r="R5" s="1670"/>
    </row>
    <row r="6" spans="2:18" s="3" customFormat="1" ht="30" customHeight="1" x14ac:dyDescent="0.2">
      <c r="B6" s="1493">
        <v>2019</v>
      </c>
      <c r="C6" s="1493"/>
      <c r="D6" s="1493"/>
      <c r="E6" s="1493"/>
      <c r="F6" s="1493"/>
      <c r="G6" s="1493"/>
      <c r="H6" s="1493"/>
      <c r="I6" s="1493"/>
      <c r="J6" s="1493"/>
      <c r="K6" s="1493"/>
      <c r="L6" s="1493"/>
      <c r="M6" s="1493"/>
      <c r="N6" s="1493"/>
      <c r="O6" s="1493"/>
      <c r="P6" s="1493"/>
      <c r="Q6" s="1493"/>
      <c r="R6" s="1493"/>
    </row>
    <row r="7" spans="2:18" ht="30.75" customHeight="1" thickBot="1" x14ac:dyDescent="0.25">
      <c r="B7" s="1671" t="s">
        <v>334</v>
      </c>
      <c r="C7" s="1671" t="s">
        <v>78</v>
      </c>
      <c r="D7" s="1671"/>
      <c r="E7" s="1672" t="s">
        <v>145</v>
      </c>
      <c r="F7" s="1672"/>
      <c r="G7" s="1672"/>
      <c r="H7" s="1672"/>
      <c r="I7" s="1672"/>
      <c r="J7" s="1672"/>
      <c r="K7" s="1672"/>
      <c r="L7" s="1672"/>
      <c r="M7" s="1672"/>
      <c r="N7" s="1672"/>
      <c r="O7" s="1672"/>
      <c r="P7" s="1672"/>
      <c r="Q7" s="1673" t="s">
        <v>260</v>
      </c>
      <c r="R7" s="1674"/>
    </row>
    <row r="8" spans="2:18" ht="26.25" customHeight="1" thickBot="1" x14ac:dyDescent="0.25">
      <c r="B8" s="1667"/>
      <c r="C8" s="1667"/>
      <c r="D8" s="1667"/>
      <c r="E8" s="1667" t="s">
        <v>140</v>
      </c>
      <c r="F8" s="1667"/>
      <c r="G8" s="1667" t="s">
        <v>141</v>
      </c>
      <c r="H8" s="1667"/>
      <c r="I8" s="1667" t="s">
        <v>266</v>
      </c>
      <c r="J8" s="1667"/>
      <c r="K8" s="1669" t="s">
        <v>24</v>
      </c>
      <c r="L8" s="1669"/>
      <c r="M8" s="1669"/>
      <c r="N8" s="1669"/>
      <c r="O8" s="1669"/>
      <c r="P8" s="1669"/>
      <c r="Q8" s="1675"/>
      <c r="R8" s="1676"/>
    </row>
    <row r="9" spans="2:18" ht="17.25" customHeight="1" thickBot="1" x14ac:dyDescent="0.25">
      <c r="B9" s="1667"/>
      <c r="C9" s="1667"/>
      <c r="D9" s="1667"/>
      <c r="E9" s="1667"/>
      <c r="F9" s="1667"/>
      <c r="G9" s="1667"/>
      <c r="H9" s="1667"/>
      <c r="I9" s="1667"/>
      <c r="J9" s="1667"/>
      <c r="K9" s="1667" t="s">
        <v>377</v>
      </c>
      <c r="L9" s="1667"/>
      <c r="M9" s="1667" t="s">
        <v>317</v>
      </c>
      <c r="N9" s="1667"/>
      <c r="O9" s="1667" t="s">
        <v>424</v>
      </c>
      <c r="P9" s="1667"/>
      <c r="Q9" s="1675"/>
      <c r="R9" s="1676"/>
    </row>
    <row r="10" spans="2:18" ht="36.75" customHeight="1" thickBot="1" x14ac:dyDescent="0.25">
      <c r="B10" s="1668"/>
      <c r="C10" s="1668"/>
      <c r="D10" s="1668"/>
      <c r="E10" s="1668"/>
      <c r="F10" s="1668"/>
      <c r="G10" s="1668"/>
      <c r="H10" s="1668"/>
      <c r="I10" s="1668"/>
      <c r="J10" s="1668"/>
      <c r="K10" s="1668"/>
      <c r="L10" s="1668"/>
      <c r="M10" s="1668"/>
      <c r="N10" s="1668"/>
      <c r="O10" s="1668"/>
      <c r="P10" s="1668"/>
      <c r="Q10" s="1677"/>
      <c r="R10" s="1678"/>
    </row>
    <row r="11" spans="2:18" ht="11.25" customHeight="1" x14ac:dyDescent="0.2">
      <c r="B11" s="667"/>
      <c r="C11" s="767"/>
      <c r="D11" s="768"/>
      <c r="E11" s="774"/>
      <c r="F11" s="768"/>
      <c r="G11" s="768" t="s">
        <v>79</v>
      </c>
      <c r="H11" s="768"/>
      <c r="I11" s="768"/>
      <c r="J11" s="768"/>
      <c r="K11" s="768"/>
      <c r="L11" s="768"/>
      <c r="M11" s="768"/>
      <c r="N11" s="768"/>
      <c r="O11" s="768"/>
      <c r="P11" s="775"/>
      <c r="Q11" s="769"/>
      <c r="R11" s="770"/>
    </row>
    <row r="12" spans="2:18" s="3" customFormat="1" ht="15.75" x14ac:dyDescent="0.2">
      <c r="B12" s="703" t="s">
        <v>883</v>
      </c>
      <c r="C12" s="771">
        <f>SUM(C13:C14)</f>
        <v>29</v>
      </c>
      <c r="D12" s="517"/>
      <c r="E12" s="776">
        <f>SUM(E13:E14)</f>
        <v>1</v>
      </c>
      <c r="F12" s="517"/>
      <c r="G12" s="517">
        <f>SUM(G13:G14)</f>
        <v>3</v>
      </c>
      <c r="H12" s="497"/>
      <c r="I12" s="517">
        <f>SUM(I13:I14)</f>
        <v>0</v>
      </c>
      <c r="J12" s="517"/>
      <c r="K12" s="517">
        <f>SUM(K13:K14)</f>
        <v>0</v>
      </c>
      <c r="L12" s="517"/>
      <c r="M12" s="517">
        <f>SUM(M13:M14)</f>
        <v>0</v>
      </c>
      <c r="N12" s="517"/>
      <c r="O12" s="517">
        <f>SUM(O13:O14)</f>
        <v>0</v>
      </c>
      <c r="P12" s="777"/>
      <c r="Q12" s="517">
        <f t="shared" ref="Q12:Q37" si="0">SUM(E12:P12)</f>
        <v>4</v>
      </c>
      <c r="R12" s="772"/>
    </row>
    <row r="13" spans="2:18" ht="15" x14ac:dyDescent="0.2">
      <c r="B13" s="763" t="s">
        <v>118</v>
      </c>
      <c r="C13" s="773">
        <v>27</v>
      </c>
      <c r="D13" s="518"/>
      <c r="E13" s="778">
        <v>1</v>
      </c>
      <c r="F13" s="518"/>
      <c r="G13" s="518">
        <v>3</v>
      </c>
      <c r="H13" s="497"/>
      <c r="I13" s="518">
        <v>0</v>
      </c>
      <c r="J13" s="518"/>
      <c r="K13" s="518">
        <v>0</v>
      </c>
      <c r="L13" s="518"/>
      <c r="M13" s="518">
        <v>0</v>
      </c>
      <c r="N13" s="518"/>
      <c r="O13" s="518">
        <v>0</v>
      </c>
      <c r="P13" s="779"/>
      <c r="Q13" s="517">
        <f t="shared" si="0"/>
        <v>4</v>
      </c>
      <c r="R13" s="772"/>
    </row>
    <row r="14" spans="2:18" ht="15" x14ac:dyDescent="0.2">
      <c r="B14" s="763" t="s">
        <v>115</v>
      </c>
      <c r="C14" s="773">
        <v>2</v>
      </c>
      <c r="D14" s="518"/>
      <c r="E14" s="778">
        <v>0</v>
      </c>
      <c r="F14" s="518"/>
      <c r="G14" s="518">
        <v>0</v>
      </c>
      <c r="H14" s="497"/>
      <c r="I14" s="518">
        <v>0</v>
      </c>
      <c r="J14" s="518"/>
      <c r="K14" s="518">
        <v>0</v>
      </c>
      <c r="L14" s="518"/>
      <c r="M14" s="518">
        <v>0</v>
      </c>
      <c r="N14" s="518"/>
      <c r="O14" s="518">
        <v>0</v>
      </c>
      <c r="P14" s="779"/>
      <c r="Q14" s="517">
        <f t="shared" si="0"/>
        <v>0</v>
      </c>
      <c r="R14" s="772"/>
    </row>
    <row r="15" spans="2:18" s="3" customFormat="1" ht="15.75" x14ac:dyDescent="0.2">
      <c r="B15" s="703" t="s">
        <v>303</v>
      </c>
      <c r="C15" s="771">
        <f>SUM(C16)</f>
        <v>2</v>
      </c>
      <c r="D15" s="517"/>
      <c r="E15" s="776">
        <f>SUM(E16)</f>
        <v>4</v>
      </c>
      <c r="F15" s="517"/>
      <c r="G15" s="517">
        <f>SUM(G16)</f>
        <v>0</v>
      </c>
      <c r="H15" s="497"/>
      <c r="I15" s="517">
        <f>SUM(I16)</f>
        <v>0</v>
      </c>
      <c r="J15" s="517"/>
      <c r="K15" s="517">
        <f>SUM(K16)</f>
        <v>0</v>
      </c>
      <c r="L15" s="517"/>
      <c r="M15" s="517">
        <f>SUM(M16)</f>
        <v>0</v>
      </c>
      <c r="N15" s="517"/>
      <c r="O15" s="517">
        <f>SUM(O16)</f>
        <v>0</v>
      </c>
      <c r="P15" s="777"/>
      <c r="Q15" s="517">
        <f t="shared" si="0"/>
        <v>4</v>
      </c>
      <c r="R15" s="772"/>
    </row>
    <row r="16" spans="2:18" ht="15" x14ac:dyDescent="0.2">
      <c r="B16" s="763" t="s">
        <v>165</v>
      </c>
      <c r="C16" s="773">
        <v>2</v>
      </c>
      <c r="D16" s="518"/>
      <c r="E16" s="778">
        <v>4</v>
      </c>
      <c r="F16" s="518"/>
      <c r="G16" s="518">
        <v>0</v>
      </c>
      <c r="H16" s="497"/>
      <c r="I16" s="518">
        <v>0</v>
      </c>
      <c r="J16" s="518"/>
      <c r="K16" s="518">
        <v>0</v>
      </c>
      <c r="L16" s="518"/>
      <c r="M16" s="518">
        <v>0</v>
      </c>
      <c r="N16" s="518"/>
      <c r="O16" s="518">
        <v>0</v>
      </c>
      <c r="P16" s="779"/>
      <c r="Q16" s="517">
        <f t="shared" si="0"/>
        <v>4</v>
      </c>
      <c r="R16" s="772"/>
    </row>
    <row r="17" spans="2:19" s="3" customFormat="1" ht="15.75" x14ac:dyDescent="0.2">
      <c r="B17" s="703" t="s">
        <v>35</v>
      </c>
      <c r="C17" s="771">
        <f>SUM(C18:C19)</f>
        <v>61</v>
      </c>
      <c r="D17" s="517"/>
      <c r="E17" s="776">
        <f>SUM(E18:E19)</f>
        <v>6</v>
      </c>
      <c r="F17" s="517"/>
      <c r="G17" s="517">
        <f>SUM(G18:G19)</f>
        <v>0</v>
      </c>
      <c r="H17" s="497"/>
      <c r="I17" s="517">
        <f>SUM(I18:I19)</f>
        <v>0</v>
      </c>
      <c r="J17" s="517"/>
      <c r="K17" s="517">
        <f>SUM(K18:K19)</f>
        <v>0</v>
      </c>
      <c r="L17" s="517"/>
      <c r="M17" s="517">
        <f>SUM(M18:M19)</f>
        <v>0</v>
      </c>
      <c r="N17" s="517"/>
      <c r="O17" s="517">
        <f>SUM(O18:O19)</f>
        <v>0</v>
      </c>
      <c r="P17" s="777"/>
      <c r="Q17" s="517">
        <f t="shared" si="0"/>
        <v>6</v>
      </c>
      <c r="R17" s="772"/>
    </row>
    <row r="18" spans="2:19" ht="15" x14ac:dyDescent="0.2">
      <c r="B18" s="763" t="s">
        <v>35</v>
      </c>
      <c r="C18" s="773">
        <v>61</v>
      </c>
      <c r="D18" s="518"/>
      <c r="E18" s="778">
        <v>4</v>
      </c>
      <c r="F18" s="518"/>
      <c r="G18" s="518">
        <v>0</v>
      </c>
      <c r="H18" s="497"/>
      <c r="I18" s="518">
        <v>0</v>
      </c>
      <c r="J18" s="518"/>
      <c r="K18" s="518">
        <v>0</v>
      </c>
      <c r="L18" s="518"/>
      <c r="M18" s="518">
        <v>0</v>
      </c>
      <c r="N18" s="518"/>
      <c r="O18" s="518">
        <v>0</v>
      </c>
      <c r="P18" s="779"/>
      <c r="Q18" s="517">
        <f t="shared" si="0"/>
        <v>4</v>
      </c>
      <c r="R18" s="772"/>
    </row>
    <row r="19" spans="2:19" ht="15" x14ac:dyDescent="0.2">
      <c r="B19" s="763" t="s">
        <v>1253</v>
      </c>
      <c r="C19" s="773">
        <v>0</v>
      </c>
      <c r="D19" s="518"/>
      <c r="E19" s="778">
        <v>2</v>
      </c>
      <c r="F19" s="518"/>
      <c r="G19" s="518">
        <v>0</v>
      </c>
      <c r="H19" s="497"/>
      <c r="I19" s="518">
        <v>0</v>
      </c>
      <c r="J19" s="518"/>
      <c r="K19" s="518">
        <v>0</v>
      </c>
      <c r="L19" s="518"/>
      <c r="M19" s="518">
        <v>0</v>
      </c>
      <c r="N19" s="518"/>
      <c r="O19" s="518">
        <v>0</v>
      </c>
      <c r="P19" s="779"/>
      <c r="Q19" s="517">
        <f t="shared" ref="Q19" si="1">SUM(E19:P19)</f>
        <v>2</v>
      </c>
      <c r="R19" s="772"/>
    </row>
    <row r="20" spans="2:19" s="3" customFormat="1" ht="15.75" x14ac:dyDescent="0.2">
      <c r="B20" s="703" t="s">
        <v>1255</v>
      </c>
      <c r="C20" s="771">
        <f>SUM(C21)</f>
        <v>9</v>
      </c>
      <c r="D20" s="517"/>
      <c r="E20" s="776">
        <f>SUM(E21)</f>
        <v>1</v>
      </c>
      <c r="F20" s="517"/>
      <c r="G20" s="517">
        <f>SUM(G21)</f>
        <v>3</v>
      </c>
      <c r="H20" s="497"/>
      <c r="I20" s="517">
        <f>SUM(I21)</f>
        <v>0</v>
      </c>
      <c r="J20" s="517"/>
      <c r="K20" s="517">
        <f>SUM(K21)</f>
        <v>0</v>
      </c>
      <c r="L20" s="517"/>
      <c r="M20" s="517">
        <f>SUM(M21)</f>
        <v>0</v>
      </c>
      <c r="N20" s="517"/>
      <c r="O20" s="517">
        <f>SUM(O21)</f>
        <v>0</v>
      </c>
      <c r="P20" s="777"/>
      <c r="Q20" s="517">
        <f t="shared" si="0"/>
        <v>4</v>
      </c>
      <c r="R20" s="772"/>
    </row>
    <row r="21" spans="2:19" ht="15" x14ac:dyDescent="0.2">
      <c r="B21" s="763" t="s">
        <v>1255</v>
      </c>
      <c r="C21" s="773">
        <v>9</v>
      </c>
      <c r="D21" s="518"/>
      <c r="E21" s="778">
        <v>1</v>
      </c>
      <c r="F21" s="518"/>
      <c r="G21" s="518">
        <v>3</v>
      </c>
      <c r="H21" s="497"/>
      <c r="I21" s="518">
        <v>0</v>
      </c>
      <c r="J21" s="518"/>
      <c r="K21" s="518">
        <v>0</v>
      </c>
      <c r="L21" s="518"/>
      <c r="M21" s="518">
        <v>0</v>
      </c>
      <c r="N21" s="518"/>
      <c r="O21" s="518">
        <v>0</v>
      </c>
      <c r="P21" s="779"/>
      <c r="Q21" s="517">
        <f t="shared" si="0"/>
        <v>4</v>
      </c>
      <c r="R21" s="772"/>
    </row>
    <row r="22" spans="2:19" s="3" customFormat="1" ht="15.75" x14ac:dyDescent="0.2">
      <c r="B22" s="703" t="s">
        <v>125</v>
      </c>
      <c r="C22" s="771">
        <f>SUM(C23:C23)</f>
        <v>7</v>
      </c>
      <c r="D22" s="517"/>
      <c r="E22" s="776">
        <f>SUM(E23:E23)</f>
        <v>2</v>
      </c>
      <c r="F22" s="517"/>
      <c r="G22" s="517">
        <f>SUM(G23:G23)</f>
        <v>0</v>
      </c>
      <c r="H22" s="517"/>
      <c r="I22" s="517">
        <f>SUM(I23:I23)</f>
        <v>0</v>
      </c>
      <c r="J22" s="517"/>
      <c r="K22" s="517">
        <f>SUM(K23:K23)</f>
        <v>0</v>
      </c>
      <c r="L22" s="517"/>
      <c r="M22" s="517">
        <f>SUM(M23:M23)</f>
        <v>0</v>
      </c>
      <c r="N22" s="517"/>
      <c r="O22" s="517">
        <f>SUM(O23:O23)</f>
        <v>0</v>
      </c>
      <c r="P22" s="777"/>
      <c r="Q22" s="517">
        <f t="shared" si="0"/>
        <v>2</v>
      </c>
      <c r="R22" s="772"/>
    </row>
    <row r="23" spans="2:19" ht="15" x14ac:dyDescent="0.2">
      <c r="B23" s="763" t="s">
        <v>125</v>
      </c>
      <c r="C23" s="773">
        <v>7</v>
      </c>
      <c r="D23" s="518"/>
      <c r="E23" s="778">
        <v>2</v>
      </c>
      <c r="F23" s="518"/>
      <c r="G23" s="518">
        <v>0</v>
      </c>
      <c r="H23" s="497"/>
      <c r="I23" s="518">
        <v>0</v>
      </c>
      <c r="J23" s="518"/>
      <c r="K23" s="518">
        <v>0</v>
      </c>
      <c r="L23" s="518"/>
      <c r="M23" s="518">
        <v>0</v>
      </c>
      <c r="N23" s="518"/>
      <c r="O23" s="518">
        <v>0</v>
      </c>
      <c r="P23" s="779"/>
      <c r="Q23" s="517">
        <f t="shared" si="0"/>
        <v>2</v>
      </c>
      <c r="R23" s="772"/>
    </row>
    <row r="24" spans="2:19" s="3" customFormat="1" ht="15.75" x14ac:dyDescent="0.2">
      <c r="B24" s="703" t="s">
        <v>304</v>
      </c>
      <c r="C24" s="771">
        <f>SUM(C25)</f>
        <v>1</v>
      </c>
      <c r="D24" s="517"/>
      <c r="E24" s="776">
        <f>SUM(E25)</f>
        <v>0</v>
      </c>
      <c r="F24" s="517"/>
      <c r="G24" s="517">
        <f>SUM(G25)</f>
        <v>0</v>
      </c>
      <c r="H24" s="497"/>
      <c r="I24" s="517">
        <f>SUM(I25)</f>
        <v>0</v>
      </c>
      <c r="J24" s="517"/>
      <c r="K24" s="517">
        <f>SUM(K25)</f>
        <v>0</v>
      </c>
      <c r="L24" s="517"/>
      <c r="M24" s="517">
        <f>SUM(M25)</f>
        <v>0</v>
      </c>
      <c r="N24" s="517"/>
      <c r="O24" s="517">
        <f>SUM(O25)</f>
        <v>0</v>
      </c>
      <c r="P24" s="777"/>
      <c r="Q24" s="517">
        <f t="shared" si="0"/>
        <v>0</v>
      </c>
      <c r="R24" s="772"/>
    </row>
    <row r="25" spans="2:19" ht="15" x14ac:dyDescent="0.2">
      <c r="B25" s="763" t="s">
        <v>124</v>
      </c>
      <c r="C25" s="773">
        <v>1</v>
      </c>
      <c r="D25" s="518"/>
      <c r="E25" s="778">
        <v>0</v>
      </c>
      <c r="F25" s="518"/>
      <c r="G25" s="518">
        <v>0</v>
      </c>
      <c r="H25" s="497"/>
      <c r="I25" s="518">
        <v>0</v>
      </c>
      <c r="J25" s="518"/>
      <c r="K25" s="518">
        <v>0</v>
      </c>
      <c r="L25" s="518"/>
      <c r="M25" s="518">
        <v>0</v>
      </c>
      <c r="N25" s="518"/>
      <c r="O25" s="518">
        <v>0</v>
      </c>
      <c r="P25" s="779"/>
      <c r="Q25" s="517">
        <f t="shared" si="0"/>
        <v>0</v>
      </c>
      <c r="R25" s="772"/>
    </row>
    <row r="26" spans="2:19" s="3" customFormat="1" ht="15.75" x14ac:dyDescent="0.2">
      <c r="B26" s="703" t="s">
        <v>305</v>
      </c>
      <c r="C26" s="771">
        <f>SUM(C27)</f>
        <v>2</v>
      </c>
      <c r="D26" s="517"/>
      <c r="E26" s="776">
        <f>SUM(E27)</f>
        <v>2</v>
      </c>
      <c r="F26" s="517"/>
      <c r="G26" s="517">
        <f>SUM(G27)</f>
        <v>1</v>
      </c>
      <c r="H26" s="497"/>
      <c r="I26" s="517">
        <f>SUM(I27)</f>
        <v>0</v>
      </c>
      <c r="J26" s="517"/>
      <c r="K26" s="517">
        <f>SUM(K27)</f>
        <v>0</v>
      </c>
      <c r="L26" s="517"/>
      <c r="M26" s="517">
        <f>SUM(M27)</f>
        <v>0</v>
      </c>
      <c r="N26" s="517"/>
      <c r="O26" s="517">
        <f>SUM(O27)</f>
        <v>0</v>
      </c>
      <c r="P26" s="777"/>
      <c r="Q26" s="517">
        <f t="shared" si="0"/>
        <v>3</v>
      </c>
      <c r="R26" s="772"/>
    </row>
    <row r="27" spans="2:19" ht="15" x14ac:dyDescent="0.2">
      <c r="B27" s="763" t="s">
        <v>305</v>
      </c>
      <c r="C27" s="773">
        <v>2</v>
      </c>
      <c r="D27" s="518"/>
      <c r="E27" s="778">
        <v>2</v>
      </c>
      <c r="F27" s="518"/>
      <c r="G27" s="518">
        <v>1</v>
      </c>
      <c r="H27" s="497"/>
      <c r="I27" s="518">
        <v>0</v>
      </c>
      <c r="J27" s="518"/>
      <c r="K27" s="518">
        <v>0</v>
      </c>
      <c r="L27" s="518"/>
      <c r="M27" s="518">
        <v>0</v>
      </c>
      <c r="N27" s="518"/>
      <c r="O27" s="518">
        <v>0</v>
      </c>
      <c r="P27" s="779"/>
      <c r="Q27" s="517">
        <f t="shared" si="0"/>
        <v>3</v>
      </c>
      <c r="R27" s="772"/>
    </row>
    <row r="28" spans="2:19" s="3" customFormat="1" ht="15.75" x14ac:dyDescent="0.2">
      <c r="B28" s="703" t="s">
        <v>112</v>
      </c>
      <c r="C28" s="771">
        <f>SUM(C29:C32)</f>
        <v>42</v>
      </c>
      <c r="D28" s="517"/>
      <c r="E28" s="776">
        <f>SUM(E29:E32)</f>
        <v>16</v>
      </c>
      <c r="F28" s="517"/>
      <c r="G28" s="517">
        <f>SUM(G29:G32)</f>
        <v>0</v>
      </c>
      <c r="H28" s="497"/>
      <c r="I28" s="517">
        <f>SUM(I29:I32)</f>
        <v>0</v>
      </c>
      <c r="J28" s="517"/>
      <c r="K28" s="517">
        <f>SUM(K29:K32)</f>
        <v>0</v>
      </c>
      <c r="L28" s="517"/>
      <c r="M28" s="517">
        <f>SUM(M29:M32)</f>
        <v>0</v>
      </c>
      <c r="N28" s="517"/>
      <c r="O28" s="517">
        <f>SUM(O29:O32)</f>
        <v>0</v>
      </c>
      <c r="P28" s="777"/>
      <c r="Q28" s="517">
        <f t="shared" si="0"/>
        <v>16</v>
      </c>
      <c r="R28" s="772"/>
    </row>
    <row r="29" spans="2:19" ht="15" x14ac:dyDescent="0.2">
      <c r="B29" s="763" t="s">
        <v>112</v>
      </c>
      <c r="C29" s="773">
        <v>21</v>
      </c>
      <c r="D29" s="518"/>
      <c r="E29" s="778">
        <v>6</v>
      </c>
      <c r="F29" s="518"/>
      <c r="G29" s="518">
        <v>0</v>
      </c>
      <c r="H29" s="497"/>
      <c r="I29" s="518">
        <v>0</v>
      </c>
      <c r="J29" s="518"/>
      <c r="K29" s="518">
        <v>0</v>
      </c>
      <c r="L29" s="518"/>
      <c r="M29" s="518">
        <v>0</v>
      </c>
      <c r="N29" s="518"/>
      <c r="O29" s="518">
        <v>0</v>
      </c>
      <c r="P29" s="779"/>
      <c r="Q29" s="517">
        <f t="shared" si="0"/>
        <v>6</v>
      </c>
      <c r="R29" s="772"/>
    </row>
    <row r="30" spans="2:19" ht="15" x14ac:dyDescent="0.2">
      <c r="B30" s="763" t="s">
        <v>306</v>
      </c>
      <c r="C30" s="773">
        <v>1</v>
      </c>
      <c r="D30" s="518"/>
      <c r="E30" s="778">
        <v>2</v>
      </c>
      <c r="F30" s="518"/>
      <c r="G30" s="518">
        <v>0</v>
      </c>
      <c r="H30" s="497"/>
      <c r="I30" s="518">
        <v>0</v>
      </c>
      <c r="J30" s="518"/>
      <c r="K30" s="518">
        <v>0</v>
      </c>
      <c r="L30" s="518"/>
      <c r="M30" s="518">
        <v>0</v>
      </c>
      <c r="N30" s="518"/>
      <c r="O30" s="518">
        <v>0</v>
      </c>
      <c r="P30" s="779"/>
      <c r="Q30" s="517">
        <f t="shared" si="0"/>
        <v>2</v>
      </c>
      <c r="R30" s="772"/>
    </row>
    <row r="31" spans="2:19" ht="15" x14ac:dyDescent="0.2">
      <c r="B31" s="763" t="s">
        <v>338</v>
      </c>
      <c r="C31" s="773">
        <v>9</v>
      </c>
      <c r="D31" s="518"/>
      <c r="E31" s="778">
        <v>3</v>
      </c>
      <c r="F31" s="518"/>
      <c r="G31" s="518">
        <v>0</v>
      </c>
      <c r="H31" s="497"/>
      <c r="I31" s="518">
        <v>0</v>
      </c>
      <c r="J31" s="518"/>
      <c r="K31" s="518">
        <v>0</v>
      </c>
      <c r="L31" s="518"/>
      <c r="M31" s="518">
        <v>0</v>
      </c>
      <c r="N31" s="518"/>
      <c r="O31" s="518">
        <v>0</v>
      </c>
      <c r="P31" s="779"/>
      <c r="Q31" s="517">
        <f t="shared" si="0"/>
        <v>3</v>
      </c>
      <c r="R31" s="772"/>
      <c r="S31" s="99"/>
    </row>
    <row r="32" spans="2:19" ht="15" x14ac:dyDescent="0.2">
      <c r="B32" s="763" t="s">
        <v>307</v>
      </c>
      <c r="C32" s="773">
        <v>11</v>
      </c>
      <c r="D32" s="518"/>
      <c r="E32" s="778">
        <v>5</v>
      </c>
      <c r="F32" s="518"/>
      <c r="G32" s="518">
        <v>0</v>
      </c>
      <c r="H32" s="497"/>
      <c r="I32" s="518">
        <v>0</v>
      </c>
      <c r="J32" s="518"/>
      <c r="K32" s="518">
        <v>0</v>
      </c>
      <c r="L32" s="518"/>
      <c r="M32" s="518">
        <v>0</v>
      </c>
      <c r="N32" s="518"/>
      <c r="O32" s="518">
        <v>0</v>
      </c>
      <c r="P32" s="779"/>
      <c r="Q32" s="517">
        <f t="shared" si="0"/>
        <v>5</v>
      </c>
      <c r="R32" s="772"/>
    </row>
    <row r="33" spans="2:19" s="3" customFormat="1" ht="15.75" x14ac:dyDescent="0.2">
      <c r="B33" s="703" t="s">
        <v>308</v>
      </c>
      <c r="C33" s="771">
        <f>SUM(C34:C38)</f>
        <v>28</v>
      </c>
      <c r="D33" s="517"/>
      <c r="E33" s="776">
        <f>SUM(E34:E38)</f>
        <v>7</v>
      </c>
      <c r="F33" s="517"/>
      <c r="G33" s="517">
        <f>SUM(G34:G38)</f>
        <v>0</v>
      </c>
      <c r="H33" s="497"/>
      <c r="I33" s="517">
        <f>SUM(I34:I38)</f>
        <v>0</v>
      </c>
      <c r="J33" s="517"/>
      <c r="K33" s="517">
        <f>SUM(K34:K38)</f>
        <v>0</v>
      </c>
      <c r="L33" s="517"/>
      <c r="M33" s="517">
        <f>SUM(M34:M38)</f>
        <v>0</v>
      </c>
      <c r="N33" s="517"/>
      <c r="O33" s="517">
        <f>SUM(O34:O38)</f>
        <v>0</v>
      </c>
      <c r="P33" s="777"/>
      <c r="Q33" s="517">
        <f t="shared" si="0"/>
        <v>7</v>
      </c>
      <c r="R33" s="772"/>
    </row>
    <row r="34" spans="2:19" ht="15" x14ac:dyDescent="0.2">
      <c r="B34" s="763" t="s">
        <v>309</v>
      </c>
      <c r="C34" s="773">
        <v>17</v>
      </c>
      <c r="D34" s="518"/>
      <c r="E34" s="778">
        <v>2</v>
      </c>
      <c r="F34" s="518"/>
      <c r="G34" s="518">
        <v>0</v>
      </c>
      <c r="H34" s="497"/>
      <c r="I34" s="518">
        <v>0</v>
      </c>
      <c r="J34" s="518"/>
      <c r="K34" s="518">
        <v>0</v>
      </c>
      <c r="L34" s="518"/>
      <c r="M34" s="518">
        <v>0</v>
      </c>
      <c r="N34" s="518"/>
      <c r="O34" s="518">
        <v>0</v>
      </c>
      <c r="P34" s="779"/>
      <c r="Q34" s="517">
        <f t="shared" si="0"/>
        <v>2</v>
      </c>
      <c r="R34" s="772"/>
    </row>
    <row r="35" spans="2:19" ht="15" x14ac:dyDescent="0.2">
      <c r="B35" s="763" t="s">
        <v>310</v>
      </c>
      <c r="C35" s="773">
        <v>5</v>
      </c>
      <c r="D35" s="518"/>
      <c r="E35" s="778">
        <v>2</v>
      </c>
      <c r="F35" s="518"/>
      <c r="G35" s="518">
        <v>0</v>
      </c>
      <c r="H35" s="497"/>
      <c r="I35" s="518">
        <v>0</v>
      </c>
      <c r="J35" s="518"/>
      <c r="K35" s="518">
        <v>0</v>
      </c>
      <c r="L35" s="518"/>
      <c r="M35" s="518">
        <v>0</v>
      </c>
      <c r="N35" s="518"/>
      <c r="O35" s="518">
        <v>0</v>
      </c>
      <c r="P35" s="779"/>
      <c r="Q35" s="517">
        <f t="shared" si="0"/>
        <v>2</v>
      </c>
      <c r="R35" s="772"/>
    </row>
    <row r="36" spans="2:19" ht="15" x14ac:dyDescent="0.2">
      <c r="B36" s="763" t="s">
        <v>353</v>
      </c>
      <c r="C36" s="773">
        <v>3</v>
      </c>
      <c r="D36" s="518"/>
      <c r="E36" s="778">
        <v>1</v>
      </c>
      <c r="F36" s="518"/>
      <c r="G36" s="518">
        <v>0</v>
      </c>
      <c r="H36" s="497"/>
      <c r="I36" s="518">
        <v>0</v>
      </c>
      <c r="J36" s="518"/>
      <c r="K36" s="518">
        <v>0</v>
      </c>
      <c r="L36" s="518"/>
      <c r="M36" s="518">
        <v>0</v>
      </c>
      <c r="N36" s="518"/>
      <c r="O36" s="518">
        <v>0</v>
      </c>
      <c r="P36" s="779"/>
      <c r="Q36" s="517">
        <f t="shared" si="0"/>
        <v>1</v>
      </c>
      <c r="R36" s="772"/>
    </row>
    <row r="37" spans="2:19" ht="15" x14ac:dyDescent="0.2">
      <c r="B37" s="763" t="s">
        <v>472</v>
      </c>
      <c r="C37" s="773">
        <v>2</v>
      </c>
      <c r="D37" s="518"/>
      <c r="E37" s="778">
        <v>0</v>
      </c>
      <c r="F37" s="518"/>
      <c r="G37" s="518">
        <v>0</v>
      </c>
      <c r="H37" s="497"/>
      <c r="I37" s="518">
        <v>0</v>
      </c>
      <c r="J37" s="518"/>
      <c r="K37" s="518">
        <v>0</v>
      </c>
      <c r="L37" s="518"/>
      <c r="M37" s="518">
        <v>0</v>
      </c>
      <c r="N37" s="518"/>
      <c r="O37" s="518">
        <v>0</v>
      </c>
      <c r="P37" s="779"/>
      <c r="Q37" s="517">
        <f t="shared" si="0"/>
        <v>0</v>
      </c>
      <c r="R37" s="772"/>
    </row>
    <row r="38" spans="2:19" ht="15" x14ac:dyDescent="0.2">
      <c r="B38" s="763" t="s">
        <v>339</v>
      </c>
      <c r="C38" s="773">
        <v>1</v>
      </c>
      <c r="D38" s="518"/>
      <c r="E38" s="778">
        <v>2</v>
      </c>
      <c r="F38" s="518"/>
      <c r="G38" s="518">
        <v>0</v>
      </c>
      <c r="H38" s="497"/>
      <c r="I38" s="518">
        <v>0</v>
      </c>
      <c r="J38" s="518"/>
      <c r="K38" s="518">
        <v>0</v>
      </c>
      <c r="L38" s="518"/>
      <c r="M38" s="518">
        <v>0</v>
      </c>
      <c r="N38" s="518"/>
      <c r="O38" s="518">
        <v>0</v>
      </c>
      <c r="P38" s="779"/>
      <c r="Q38" s="517">
        <f t="shared" ref="Q38:Q71" si="2">SUM(E38:P38)</f>
        <v>2</v>
      </c>
      <c r="R38" s="772"/>
    </row>
    <row r="39" spans="2:19" s="3" customFormat="1" ht="15.75" x14ac:dyDescent="0.2">
      <c r="B39" s="703" t="s">
        <v>311</v>
      </c>
      <c r="C39" s="771">
        <f>SUM(C40:C41)</f>
        <v>37</v>
      </c>
      <c r="D39" s="517"/>
      <c r="E39" s="776">
        <f>SUM(E40:E41)</f>
        <v>10</v>
      </c>
      <c r="F39" s="517"/>
      <c r="G39" s="517">
        <f>SUM(G40:G41)</f>
        <v>2</v>
      </c>
      <c r="H39" s="497"/>
      <c r="I39" s="517">
        <f>SUM(I40:I41)</f>
        <v>0</v>
      </c>
      <c r="J39" s="517"/>
      <c r="K39" s="517">
        <f>SUM(K40:K41)</f>
        <v>0</v>
      </c>
      <c r="L39" s="517"/>
      <c r="M39" s="517">
        <f>SUM(M40:M41)</f>
        <v>0</v>
      </c>
      <c r="N39" s="517"/>
      <c r="O39" s="517">
        <f>SUM(O40:O41)</f>
        <v>0</v>
      </c>
      <c r="P39" s="777"/>
      <c r="Q39" s="517">
        <f t="shared" si="2"/>
        <v>12</v>
      </c>
      <c r="R39" s="772"/>
    </row>
    <row r="40" spans="2:19" ht="15" x14ac:dyDescent="0.2">
      <c r="B40" s="763" t="s">
        <v>113</v>
      </c>
      <c r="C40" s="773">
        <v>34</v>
      </c>
      <c r="D40" s="518"/>
      <c r="E40" s="778">
        <v>9</v>
      </c>
      <c r="F40" s="518"/>
      <c r="G40" s="518">
        <v>2</v>
      </c>
      <c r="H40" s="497"/>
      <c r="I40" s="518">
        <v>0</v>
      </c>
      <c r="J40" s="518"/>
      <c r="K40" s="518">
        <v>0</v>
      </c>
      <c r="L40" s="518"/>
      <c r="M40" s="518">
        <v>0</v>
      </c>
      <c r="N40" s="518"/>
      <c r="O40" s="518">
        <v>0</v>
      </c>
      <c r="P40" s="779"/>
      <c r="Q40" s="517">
        <f t="shared" si="2"/>
        <v>11</v>
      </c>
      <c r="R40" s="772"/>
    </row>
    <row r="41" spans="2:19" ht="15" x14ac:dyDescent="0.2">
      <c r="B41" s="763" t="s">
        <v>630</v>
      </c>
      <c r="C41" s="773">
        <v>3</v>
      </c>
      <c r="D41" s="518"/>
      <c r="E41" s="778">
        <v>1</v>
      </c>
      <c r="F41" s="518"/>
      <c r="G41" s="518">
        <v>0</v>
      </c>
      <c r="H41" s="497"/>
      <c r="I41" s="518">
        <v>0</v>
      </c>
      <c r="J41" s="518"/>
      <c r="K41" s="518">
        <v>0</v>
      </c>
      <c r="L41" s="518"/>
      <c r="M41" s="518">
        <v>0</v>
      </c>
      <c r="N41" s="518"/>
      <c r="O41" s="518">
        <v>0</v>
      </c>
      <c r="P41" s="779"/>
      <c r="Q41" s="517">
        <f t="shared" si="2"/>
        <v>1</v>
      </c>
      <c r="R41" s="772"/>
    </row>
    <row r="42" spans="2:19" s="3" customFormat="1" ht="15.75" x14ac:dyDescent="0.2">
      <c r="B42" s="703" t="s">
        <v>312</v>
      </c>
      <c r="C42" s="771">
        <f>SUM(C43)</f>
        <v>14</v>
      </c>
      <c r="D42" s="517"/>
      <c r="E42" s="776">
        <f>SUM(E43)</f>
        <v>2</v>
      </c>
      <c r="F42" s="517"/>
      <c r="G42" s="517">
        <f>SUM(G43)</f>
        <v>0</v>
      </c>
      <c r="H42" s="497"/>
      <c r="I42" s="517">
        <f>SUM(I43)</f>
        <v>0</v>
      </c>
      <c r="J42" s="517"/>
      <c r="K42" s="517">
        <f>SUM(K43)</f>
        <v>0</v>
      </c>
      <c r="L42" s="517"/>
      <c r="M42" s="517">
        <f>SUM(M43)</f>
        <v>0</v>
      </c>
      <c r="N42" s="517"/>
      <c r="O42" s="517">
        <f>SUM(O43)</f>
        <v>0</v>
      </c>
      <c r="P42" s="777"/>
      <c r="Q42" s="517">
        <f t="shared" si="2"/>
        <v>2</v>
      </c>
      <c r="R42" s="772"/>
    </row>
    <row r="43" spans="2:19" s="99" customFormat="1" ht="15" x14ac:dyDescent="0.2">
      <c r="B43" s="763" t="s">
        <v>247</v>
      </c>
      <c r="C43" s="773">
        <v>14</v>
      </c>
      <c r="D43" s="518"/>
      <c r="E43" s="778">
        <v>2</v>
      </c>
      <c r="F43" s="518"/>
      <c r="G43" s="518">
        <v>0</v>
      </c>
      <c r="H43" s="497"/>
      <c r="I43" s="518">
        <v>0</v>
      </c>
      <c r="J43" s="518"/>
      <c r="K43" s="518">
        <v>0</v>
      </c>
      <c r="L43" s="518"/>
      <c r="M43" s="518">
        <v>0</v>
      </c>
      <c r="N43" s="518"/>
      <c r="O43" s="518">
        <v>0</v>
      </c>
      <c r="P43" s="779"/>
      <c r="Q43" s="517">
        <f t="shared" si="2"/>
        <v>2</v>
      </c>
      <c r="R43" s="772"/>
    </row>
    <row r="44" spans="2:19" s="3" customFormat="1" ht="15.75" x14ac:dyDescent="0.2">
      <c r="B44" s="703" t="s">
        <v>88</v>
      </c>
      <c r="C44" s="771">
        <f>SUM(C45)</f>
        <v>187</v>
      </c>
      <c r="D44" s="517"/>
      <c r="E44" s="776">
        <f>SUM(E45)</f>
        <v>147</v>
      </c>
      <c r="F44" s="517"/>
      <c r="G44" s="517">
        <f>SUM(G45)</f>
        <v>26</v>
      </c>
      <c r="H44" s="497"/>
      <c r="I44" s="517">
        <f>SUM(I45)</f>
        <v>6</v>
      </c>
      <c r="J44" s="517"/>
      <c r="K44" s="517">
        <f>SUM(K45)</f>
        <v>0</v>
      </c>
      <c r="L44" s="517"/>
      <c r="M44" s="517">
        <f>SUM(M45)</f>
        <v>0</v>
      </c>
      <c r="N44" s="517"/>
      <c r="O44" s="517">
        <f>SUM(O45)</f>
        <v>4</v>
      </c>
      <c r="P44" s="777"/>
      <c r="Q44" s="517">
        <f t="shared" si="2"/>
        <v>183</v>
      </c>
      <c r="R44" s="772"/>
    </row>
    <row r="45" spans="2:19" ht="15" x14ac:dyDescent="0.2">
      <c r="B45" s="763" t="s">
        <v>88</v>
      </c>
      <c r="C45" s="773">
        <v>187</v>
      </c>
      <c r="D45" s="518"/>
      <c r="E45" s="778">
        <v>147</v>
      </c>
      <c r="F45" s="518"/>
      <c r="G45" s="518">
        <v>26</v>
      </c>
      <c r="H45" s="497"/>
      <c r="I45" s="518">
        <v>6</v>
      </c>
      <c r="J45" s="518"/>
      <c r="K45" s="518">
        <v>0</v>
      </c>
      <c r="L45" s="518"/>
      <c r="M45" s="518">
        <v>0</v>
      </c>
      <c r="N45" s="518"/>
      <c r="O45" s="518">
        <v>4</v>
      </c>
      <c r="P45" s="779"/>
      <c r="Q45" s="517">
        <f t="shared" si="2"/>
        <v>183</v>
      </c>
      <c r="R45" s="772"/>
      <c r="S45" s="99"/>
    </row>
    <row r="46" spans="2:19" s="3" customFormat="1" ht="15.75" x14ac:dyDescent="0.2">
      <c r="B46" s="703" t="s">
        <v>36</v>
      </c>
      <c r="C46" s="771">
        <f>SUM(C47:C47)</f>
        <v>0</v>
      </c>
      <c r="D46" s="517"/>
      <c r="E46" s="776">
        <f>SUM(E47:E47)</f>
        <v>8</v>
      </c>
      <c r="F46" s="517"/>
      <c r="G46" s="517">
        <f>SUM(G47:G47)</f>
        <v>0</v>
      </c>
      <c r="H46" s="497"/>
      <c r="I46" s="517">
        <f>SUM(I47:I47)</f>
        <v>0</v>
      </c>
      <c r="J46" s="517"/>
      <c r="K46" s="517">
        <f>SUM(K47:K47)</f>
        <v>0</v>
      </c>
      <c r="L46" s="517"/>
      <c r="M46" s="517">
        <f>SUM(M47:M47)</f>
        <v>0</v>
      </c>
      <c r="N46" s="517"/>
      <c r="O46" s="517">
        <f>SUM(O47:O47)</f>
        <v>0</v>
      </c>
      <c r="P46" s="777"/>
      <c r="Q46" s="517">
        <f t="shared" si="2"/>
        <v>8</v>
      </c>
      <c r="R46" s="772"/>
    </row>
    <row r="47" spans="2:19" ht="15" x14ac:dyDescent="0.2">
      <c r="B47" s="763" t="s">
        <v>119</v>
      </c>
      <c r="C47" s="773">
        <v>0</v>
      </c>
      <c r="D47" s="518"/>
      <c r="E47" s="778">
        <v>8</v>
      </c>
      <c r="F47" s="518"/>
      <c r="G47" s="518">
        <v>0</v>
      </c>
      <c r="H47" s="497"/>
      <c r="I47" s="518">
        <v>0</v>
      </c>
      <c r="J47" s="518"/>
      <c r="K47" s="518">
        <v>0</v>
      </c>
      <c r="L47" s="518"/>
      <c r="M47" s="518">
        <v>0</v>
      </c>
      <c r="N47" s="518"/>
      <c r="O47" s="518">
        <v>0</v>
      </c>
      <c r="P47" s="779"/>
      <c r="Q47" s="517">
        <f t="shared" si="2"/>
        <v>8</v>
      </c>
      <c r="R47" s="772"/>
    </row>
    <row r="48" spans="2:19" s="3" customFormat="1" ht="15.75" x14ac:dyDescent="0.2">
      <c r="B48" s="703" t="s">
        <v>550</v>
      </c>
      <c r="C48" s="771">
        <f>SUM(C49:C50)</f>
        <v>18</v>
      </c>
      <c r="D48" s="517"/>
      <c r="E48" s="776">
        <f t="shared" ref="E48:O48" si="3">SUM(E49:E50)</f>
        <v>0</v>
      </c>
      <c r="F48" s="517"/>
      <c r="G48" s="517">
        <f t="shared" si="3"/>
        <v>0</v>
      </c>
      <c r="H48" s="517"/>
      <c r="I48" s="517">
        <f t="shared" si="3"/>
        <v>0</v>
      </c>
      <c r="J48" s="517"/>
      <c r="K48" s="517">
        <f t="shared" si="3"/>
        <v>0</v>
      </c>
      <c r="L48" s="517"/>
      <c r="M48" s="517">
        <f t="shared" si="3"/>
        <v>0</v>
      </c>
      <c r="N48" s="517"/>
      <c r="O48" s="517">
        <f t="shared" si="3"/>
        <v>0</v>
      </c>
      <c r="P48" s="777"/>
      <c r="Q48" s="517">
        <f>SUM(E48:P48)</f>
        <v>0</v>
      </c>
      <c r="R48" s="772"/>
    </row>
    <row r="49" spans="2:19" ht="15" x14ac:dyDescent="0.2">
      <c r="B49" s="763" t="s">
        <v>551</v>
      </c>
      <c r="C49" s="773">
        <v>17</v>
      </c>
      <c r="D49" s="518"/>
      <c r="E49" s="778">
        <v>0</v>
      </c>
      <c r="F49" s="518"/>
      <c r="G49" s="518">
        <v>0</v>
      </c>
      <c r="H49" s="497"/>
      <c r="I49" s="518">
        <v>0</v>
      </c>
      <c r="J49" s="518"/>
      <c r="K49" s="518">
        <v>0</v>
      </c>
      <c r="L49" s="518"/>
      <c r="M49" s="518">
        <v>0</v>
      </c>
      <c r="N49" s="518"/>
      <c r="O49" s="518">
        <v>0</v>
      </c>
      <c r="P49" s="779"/>
      <c r="Q49" s="517">
        <f t="shared" si="2"/>
        <v>0</v>
      </c>
      <c r="R49" s="772"/>
    </row>
    <row r="50" spans="2:19" ht="15" x14ac:dyDescent="0.2">
      <c r="B50" s="763" t="s">
        <v>1437</v>
      </c>
      <c r="C50" s="773">
        <v>1</v>
      </c>
      <c r="D50" s="518"/>
      <c r="E50" s="778">
        <v>0</v>
      </c>
      <c r="F50" s="518"/>
      <c r="G50" s="518">
        <v>0</v>
      </c>
      <c r="H50" s="497"/>
      <c r="I50" s="518">
        <v>0</v>
      </c>
      <c r="J50" s="518"/>
      <c r="K50" s="518">
        <v>0</v>
      </c>
      <c r="L50" s="518"/>
      <c r="M50" s="518">
        <v>0</v>
      </c>
      <c r="N50" s="518"/>
      <c r="O50" s="518">
        <v>0</v>
      </c>
      <c r="P50" s="779"/>
      <c r="Q50" s="517">
        <f t="shared" ref="Q50" si="4">SUM(E50:P50)</f>
        <v>0</v>
      </c>
      <c r="R50" s="772"/>
    </row>
    <row r="51" spans="2:19" s="3" customFormat="1" ht="15.75" x14ac:dyDescent="0.2">
      <c r="B51" s="703" t="s">
        <v>313</v>
      </c>
      <c r="C51" s="771">
        <f>SUM(C52:C53)</f>
        <v>11</v>
      </c>
      <c r="D51" s="517"/>
      <c r="E51" s="776">
        <f>SUM(E52:E53)</f>
        <v>4</v>
      </c>
      <c r="F51" s="517"/>
      <c r="G51" s="517">
        <f>SUM(G52:G53)</f>
        <v>0</v>
      </c>
      <c r="H51" s="497"/>
      <c r="I51" s="517">
        <f>SUM(I52:I53)</f>
        <v>0</v>
      </c>
      <c r="J51" s="517"/>
      <c r="K51" s="517">
        <f>SUM(K52:K53)</f>
        <v>0</v>
      </c>
      <c r="L51" s="517"/>
      <c r="M51" s="517">
        <f>SUM(M52:M53)</f>
        <v>0</v>
      </c>
      <c r="N51" s="517"/>
      <c r="O51" s="517">
        <f>SUM(O52:O53)</f>
        <v>0</v>
      </c>
      <c r="P51" s="777"/>
      <c r="Q51" s="517">
        <f t="shared" si="2"/>
        <v>4</v>
      </c>
      <c r="R51" s="772"/>
    </row>
    <row r="52" spans="2:19" ht="15" x14ac:dyDescent="0.2">
      <c r="B52" s="763" t="s">
        <v>313</v>
      </c>
      <c r="C52" s="773">
        <v>4</v>
      </c>
      <c r="D52" s="518"/>
      <c r="E52" s="778">
        <v>3</v>
      </c>
      <c r="F52" s="518"/>
      <c r="G52" s="518">
        <v>0</v>
      </c>
      <c r="H52" s="497"/>
      <c r="I52" s="518">
        <v>0</v>
      </c>
      <c r="J52" s="518"/>
      <c r="K52" s="518">
        <v>0</v>
      </c>
      <c r="L52" s="518"/>
      <c r="M52" s="518">
        <v>0</v>
      </c>
      <c r="N52" s="518"/>
      <c r="O52" s="518">
        <v>0</v>
      </c>
      <c r="P52" s="779"/>
      <c r="Q52" s="517">
        <f t="shared" si="2"/>
        <v>3</v>
      </c>
      <c r="R52" s="772"/>
    </row>
    <row r="53" spans="2:19" ht="15" x14ac:dyDescent="0.2">
      <c r="B53" s="763" t="s">
        <v>318</v>
      </c>
      <c r="C53" s="773">
        <v>7</v>
      </c>
      <c r="D53" s="518"/>
      <c r="E53" s="778">
        <v>1</v>
      </c>
      <c r="F53" s="518"/>
      <c r="G53" s="518">
        <v>0</v>
      </c>
      <c r="H53" s="497"/>
      <c r="I53" s="518">
        <v>0</v>
      </c>
      <c r="J53" s="518"/>
      <c r="K53" s="518">
        <v>0</v>
      </c>
      <c r="L53" s="518"/>
      <c r="M53" s="518">
        <v>0</v>
      </c>
      <c r="N53" s="518"/>
      <c r="O53" s="518">
        <v>0</v>
      </c>
      <c r="P53" s="779"/>
      <c r="Q53" s="517">
        <f t="shared" si="2"/>
        <v>1</v>
      </c>
      <c r="R53" s="772"/>
    </row>
    <row r="54" spans="2:19" s="3" customFormat="1" ht="15.75" x14ac:dyDescent="0.2">
      <c r="B54" s="703" t="s">
        <v>553</v>
      </c>
      <c r="C54" s="771">
        <f>SUM(C55)</f>
        <v>10</v>
      </c>
      <c r="D54" s="517"/>
      <c r="E54" s="776">
        <f>SUM(E55)</f>
        <v>12</v>
      </c>
      <c r="F54" s="517"/>
      <c r="G54" s="517">
        <f>SUM(G55)</f>
        <v>0</v>
      </c>
      <c r="H54" s="497"/>
      <c r="I54" s="517">
        <f>SUM(I55)</f>
        <v>0</v>
      </c>
      <c r="J54" s="517"/>
      <c r="K54" s="517">
        <f>SUM(K55)</f>
        <v>0</v>
      </c>
      <c r="L54" s="517"/>
      <c r="M54" s="517">
        <f>SUM(M55)</f>
        <v>0</v>
      </c>
      <c r="N54" s="517"/>
      <c r="O54" s="517">
        <f>SUM(O55)</f>
        <v>0</v>
      </c>
      <c r="P54" s="777"/>
      <c r="Q54" s="517">
        <f>SUM(Q55)</f>
        <v>12</v>
      </c>
      <c r="R54" s="772"/>
    </row>
    <row r="55" spans="2:19" ht="15" x14ac:dyDescent="0.2">
      <c r="B55" s="763" t="s">
        <v>554</v>
      </c>
      <c r="C55" s="773">
        <v>10</v>
      </c>
      <c r="D55" s="518"/>
      <c r="E55" s="778">
        <v>12</v>
      </c>
      <c r="F55" s="518"/>
      <c r="G55" s="518">
        <v>0</v>
      </c>
      <c r="H55" s="497"/>
      <c r="I55" s="518">
        <v>0</v>
      </c>
      <c r="J55" s="518"/>
      <c r="K55" s="518">
        <v>0</v>
      </c>
      <c r="L55" s="518"/>
      <c r="M55" s="518">
        <v>0</v>
      </c>
      <c r="N55" s="518"/>
      <c r="O55" s="518">
        <v>0</v>
      </c>
      <c r="P55" s="779"/>
      <c r="Q55" s="517">
        <f t="shared" ref="Q55" si="5">SUM(E55:P55)</f>
        <v>12</v>
      </c>
      <c r="R55" s="772"/>
    </row>
    <row r="56" spans="2:19" s="3" customFormat="1" ht="15.75" x14ac:dyDescent="0.2">
      <c r="B56" s="703" t="s">
        <v>314</v>
      </c>
      <c r="C56" s="771">
        <f>SUM(C57:C60)</f>
        <v>25</v>
      </c>
      <c r="D56" s="517"/>
      <c r="E56" s="776">
        <f>SUM(E57:E60)</f>
        <v>17</v>
      </c>
      <c r="F56" s="517"/>
      <c r="G56" s="517">
        <f>SUM(G57:G60)</f>
        <v>4</v>
      </c>
      <c r="H56" s="497"/>
      <c r="I56" s="517">
        <f>SUM(I57:I60)</f>
        <v>0</v>
      </c>
      <c r="J56" s="517"/>
      <c r="K56" s="517">
        <f>SUM(K57:K60)</f>
        <v>0</v>
      </c>
      <c r="L56" s="517"/>
      <c r="M56" s="517">
        <f>SUM(M57:M60)</f>
        <v>0</v>
      </c>
      <c r="N56" s="517"/>
      <c r="O56" s="517">
        <f>SUM(O57:O60)</f>
        <v>0</v>
      </c>
      <c r="P56" s="777"/>
      <c r="Q56" s="517">
        <f t="shared" si="2"/>
        <v>21</v>
      </c>
      <c r="R56" s="772"/>
    </row>
    <row r="57" spans="2:19" ht="15" x14ac:dyDescent="0.2">
      <c r="B57" s="763" t="s">
        <v>314</v>
      </c>
      <c r="C57" s="773">
        <v>6</v>
      </c>
      <c r="D57" s="518"/>
      <c r="E57" s="778">
        <v>4</v>
      </c>
      <c r="F57" s="518"/>
      <c r="G57" s="518">
        <v>1</v>
      </c>
      <c r="H57" s="497"/>
      <c r="I57" s="518">
        <v>0</v>
      </c>
      <c r="J57" s="518"/>
      <c r="K57" s="518">
        <v>0</v>
      </c>
      <c r="L57" s="518"/>
      <c r="M57" s="518">
        <v>0</v>
      </c>
      <c r="N57" s="518"/>
      <c r="O57" s="518">
        <v>0</v>
      </c>
      <c r="P57" s="779"/>
      <c r="Q57" s="517">
        <f t="shared" si="2"/>
        <v>5</v>
      </c>
      <c r="R57" s="772"/>
    </row>
    <row r="58" spans="2:19" ht="15" x14ac:dyDescent="0.2">
      <c r="B58" s="763" t="s">
        <v>122</v>
      </c>
      <c r="C58" s="773">
        <v>4</v>
      </c>
      <c r="D58" s="518"/>
      <c r="E58" s="778">
        <v>4</v>
      </c>
      <c r="F58" s="518"/>
      <c r="G58" s="518">
        <v>0</v>
      </c>
      <c r="H58" s="497"/>
      <c r="I58" s="518">
        <v>0</v>
      </c>
      <c r="J58" s="518"/>
      <c r="K58" s="518">
        <v>0</v>
      </c>
      <c r="L58" s="518"/>
      <c r="M58" s="518">
        <v>0</v>
      </c>
      <c r="N58" s="518"/>
      <c r="O58" s="518">
        <v>0</v>
      </c>
      <c r="P58" s="779"/>
      <c r="Q58" s="517">
        <f t="shared" si="2"/>
        <v>4</v>
      </c>
      <c r="R58" s="772"/>
    </row>
    <row r="59" spans="2:19" ht="15" x14ac:dyDescent="0.2">
      <c r="B59" s="763" t="s">
        <v>121</v>
      </c>
      <c r="C59" s="773">
        <v>5</v>
      </c>
      <c r="D59" s="518"/>
      <c r="E59" s="778">
        <v>0</v>
      </c>
      <c r="F59" s="518"/>
      <c r="G59" s="518">
        <v>1</v>
      </c>
      <c r="H59" s="497"/>
      <c r="I59" s="518">
        <v>0</v>
      </c>
      <c r="J59" s="518"/>
      <c r="K59" s="518">
        <v>0</v>
      </c>
      <c r="L59" s="518"/>
      <c r="M59" s="518">
        <v>0</v>
      </c>
      <c r="N59" s="518"/>
      <c r="O59" s="518">
        <v>0</v>
      </c>
      <c r="P59" s="779"/>
      <c r="Q59" s="517">
        <f t="shared" si="2"/>
        <v>1</v>
      </c>
      <c r="R59" s="772"/>
    </row>
    <row r="60" spans="2:19" ht="15" x14ac:dyDescent="0.2">
      <c r="B60" s="763" t="s">
        <v>120</v>
      </c>
      <c r="C60" s="773">
        <v>10</v>
      </c>
      <c r="D60" s="518"/>
      <c r="E60" s="778">
        <v>9</v>
      </c>
      <c r="F60" s="518"/>
      <c r="G60" s="518">
        <v>2</v>
      </c>
      <c r="H60" s="497"/>
      <c r="I60" s="518">
        <v>0</v>
      </c>
      <c r="J60" s="518"/>
      <c r="K60" s="518">
        <v>0</v>
      </c>
      <c r="L60" s="518"/>
      <c r="M60" s="518">
        <v>0</v>
      </c>
      <c r="N60" s="518"/>
      <c r="O60" s="518">
        <v>0</v>
      </c>
      <c r="P60" s="779"/>
      <c r="Q60" s="517">
        <f t="shared" si="2"/>
        <v>11</v>
      </c>
      <c r="R60" s="772"/>
      <c r="S60" s="99"/>
    </row>
    <row r="61" spans="2:19" s="3" customFormat="1" ht="15.75" x14ac:dyDescent="0.2">
      <c r="B61" s="703" t="s">
        <v>315</v>
      </c>
      <c r="C61" s="771">
        <f>SUM(C62:C62)</f>
        <v>10</v>
      </c>
      <c r="D61" s="517"/>
      <c r="E61" s="776">
        <f>SUM(E62:E62)</f>
        <v>1</v>
      </c>
      <c r="F61" s="517"/>
      <c r="G61" s="517">
        <f>SUM(G62:G62)</f>
        <v>0</v>
      </c>
      <c r="H61" s="497"/>
      <c r="I61" s="517">
        <f>SUM(I62:I62)</f>
        <v>0</v>
      </c>
      <c r="J61" s="517"/>
      <c r="K61" s="517">
        <f>SUM(K62:K62)</f>
        <v>0</v>
      </c>
      <c r="L61" s="517"/>
      <c r="M61" s="517">
        <f>SUM(M62:M62)</f>
        <v>0</v>
      </c>
      <c r="N61" s="517"/>
      <c r="O61" s="517">
        <f>SUM(O62:O62)</f>
        <v>0</v>
      </c>
      <c r="P61" s="777"/>
      <c r="Q61" s="517">
        <f t="shared" si="2"/>
        <v>1</v>
      </c>
      <c r="R61" s="772"/>
    </row>
    <row r="62" spans="2:19" ht="15" x14ac:dyDescent="0.2">
      <c r="B62" s="763" t="s">
        <v>315</v>
      </c>
      <c r="C62" s="773">
        <v>10</v>
      </c>
      <c r="D62" s="518"/>
      <c r="E62" s="778">
        <v>1</v>
      </c>
      <c r="F62" s="518"/>
      <c r="G62" s="518">
        <v>0</v>
      </c>
      <c r="H62" s="497"/>
      <c r="I62" s="518">
        <v>0</v>
      </c>
      <c r="J62" s="518"/>
      <c r="K62" s="518">
        <v>0</v>
      </c>
      <c r="L62" s="518"/>
      <c r="M62" s="518">
        <v>0</v>
      </c>
      <c r="N62" s="518"/>
      <c r="O62" s="518">
        <v>0</v>
      </c>
      <c r="P62" s="779"/>
      <c r="Q62" s="517">
        <f>SUM(E62:P62)</f>
        <v>1</v>
      </c>
      <c r="R62" s="772"/>
    </row>
    <row r="63" spans="2:19" s="3" customFormat="1" ht="15.75" x14ac:dyDescent="0.2">
      <c r="B63" s="703" t="s">
        <v>631</v>
      </c>
      <c r="C63" s="771">
        <f>SUM(C64:C67)</f>
        <v>8</v>
      </c>
      <c r="D63" s="517"/>
      <c r="E63" s="776">
        <f t="shared" ref="E63:O63" si="6">SUM(E64:E67)</f>
        <v>0</v>
      </c>
      <c r="F63" s="517"/>
      <c r="G63" s="517">
        <f t="shared" si="6"/>
        <v>0</v>
      </c>
      <c r="H63" s="517"/>
      <c r="I63" s="517">
        <f t="shared" si="6"/>
        <v>0</v>
      </c>
      <c r="J63" s="517"/>
      <c r="K63" s="517">
        <f t="shared" si="6"/>
        <v>0</v>
      </c>
      <c r="L63" s="517"/>
      <c r="M63" s="517">
        <f t="shared" si="6"/>
        <v>0</v>
      </c>
      <c r="N63" s="517"/>
      <c r="O63" s="517">
        <f t="shared" si="6"/>
        <v>0</v>
      </c>
      <c r="P63" s="777"/>
      <c r="Q63" s="517">
        <f t="shared" si="2"/>
        <v>0</v>
      </c>
      <c r="R63" s="772"/>
    </row>
    <row r="64" spans="2:19" ht="15" x14ac:dyDescent="0.2">
      <c r="B64" s="763" t="s">
        <v>1438</v>
      </c>
      <c r="C64" s="773">
        <v>2</v>
      </c>
      <c r="D64" s="518"/>
      <c r="E64" s="778">
        <v>0</v>
      </c>
      <c r="F64" s="518"/>
      <c r="G64" s="518">
        <v>0</v>
      </c>
      <c r="H64" s="497"/>
      <c r="I64" s="518">
        <v>0</v>
      </c>
      <c r="J64" s="518"/>
      <c r="K64" s="518">
        <v>0</v>
      </c>
      <c r="L64" s="518"/>
      <c r="M64" s="518">
        <v>0</v>
      </c>
      <c r="N64" s="518"/>
      <c r="O64" s="518">
        <v>0</v>
      </c>
      <c r="P64" s="779"/>
      <c r="Q64" s="517">
        <f t="shared" si="2"/>
        <v>0</v>
      </c>
      <c r="R64" s="772"/>
    </row>
    <row r="65" spans="2:19" ht="15" x14ac:dyDescent="0.2">
      <c r="B65" s="763" t="s">
        <v>1439</v>
      </c>
      <c r="C65" s="773">
        <v>2</v>
      </c>
      <c r="D65" s="518"/>
      <c r="E65" s="778">
        <v>0</v>
      </c>
      <c r="F65" s="518"/>
      <c r="G65" s="518">
        <v>0</v>
      </c>
      <c r="H65" s="497"/>
      <c r="I65" s="518">
        <v>0</v>
      </c>
      <c r="J65" s="518"/>
      <c r="K65" s="518">
        <v>0</v>
      </c>
      <c r="L65" s="518"/>
      <c r="M65" s="518">
        <v>0</v>
      </c>
      <c r="N65" s="518"/>
      <c r="O65" s="518">
        <v>0</v>
      </c>
      <c r="P65" s="779"/>
      <c r="Q65" s="517">
        <f t="shared" si="2"/>
        <v>0</v>
      </c>
      <c r="R65" s="772"/>
    </row>
    <row r="66" spans="2:19" ht="15" x14ac:dyDescent="0.2">
      <c r="B66" s="763" t="s">
        <v>1440</v>
      </c>
      <c r="C66" s="773">
        <v>2</v>
      </c>
      <c r="D66" s="517"/>
      <c r="E66" s="776">
        <f>SUM(E67)</f>
        <v>0</v>
      </c>
      <c r="F66" s="517"/>
      <c r="G66" s="517">
        <f>SUM(G67)</f>
        <v>0</v>
      </c>
      <c r="H66" s="497"/>
      <c r="I66" s="517">
        <f>SUM(I67)</f>
        <v>0</v>
      </c>
      <c r="J66" s="517"/>
      <c r="K66" s="517">
        <f>SUM(K67)</f>
        <v>0</v>
      </c>
      <c r="L66" s="517"/>
      <c r="M66" s="517">
        <f>SUM(M67)</f>
        <v>0</v>
      </c>
      <c r="N66" s="517"/>
      <c r="O66" s="517">
        <f>SUM(O67)</f>
        <v>0</v>
      </c>
      <c r="P66" s="777"/>
      <c r="Q66" s="517">
        <f t="shared" si="2"/>
        <v>0</v>
      </c>
      <c r="R66" s="772"/>
    </row>
    <row r="67" spans="2:19" ht="15" x14ac:dyDescent="0.2">
      <c r="B67" s="763" t="s">
        <v>632</v>
      </c>
      <c r="C67" s="773">
        <v>2</v>
      </c>
      <c r="D67" s="517"/>
      <c r="E67" s="780" t="s">
        <v>80</v>
      </c>
      <c r="F67" s="517"/>
      <c r="G67" s="517">
        <f>SUM(G68)</f>
        <v>0</v>
      </c>
      <c r="H67" s="497"/>
      <c r="I67" s="517">
        <f>SUM(I68)</f>
        <v>0</v>
      </c>
      <c r="J67" s="517"/>
      <c r="K67" s="517">
        <f>SUM(K68)</f>
        <v>0</v>
      </c>
      <c r="L67" s="517"/>
      <c r="M67" s="517">
        <f>SUM(M68)</f>
        <v>0</v>
      </c>
      <c r="N67" s="517"/>
      <c r="O67" s="517">
        <f>SUM(O68)</f>
        <v>0</v>
      </c>
      <c r="P67" s="779"/>
      <c r="Q67" s="517">
        <f t="shared" si="2"/>
        <v>0</v>
      </c>
      <c r="R67" s="772"/>
    </row>
    <row r="68" spans="2:19" s="3" customFormat="1" ht="15.75" x14ac:dyDescent="0.2">
      <c r="B68" s="703" t="s">
        <v>57</v>
      </c>
      <c r="C68" s="771">
        <f>SUM(C69)</f>
        <v>16</v>
      </c>
      <c r="D68" s="517"/>
      <c r="E68" s="776">
        <f>SUM(E69)</f>
        <v>7</v>
      </c>
      <c r="F68" s="517"/>
      <c r="G68" s="517">
        <f>SUM(G69)</f>
        <v>0</v>
      </c>
      <c r="H68" s="497"/>
      <c r="I68" s="517">
        <f>SUM(I69)</f>
        <v>0</v>
      </c>
      <c r="J68" s="517"/>
      <c r="K68" s="517">
        <f>SUM(K69)</f>
        <v>0</v>
      </c>
      <c r="L68" s="517"/>
      <c r="M68" s="517">
        <f>SUM(M69)</f>
        <v>0</v>
      </c>
      <c r="N68" s="517"/>
      <c r="O68" s="517">
        <f>SUM(O69)</f>
        <v>0</v>
      </c>
      <c r="P68" s="777"/>
      <c r="Q68" s="517">
        <f t="shared" si="2"/>
        <v>7</v>
      </c>
      <c r="R68" s="772"/>
    </row>
    <row r="69" spans="2:19" ht="15" x14ac:dyDescent="0.2">
      <c r="B69" s="763" t="s">
        <v>57</v>
      </c>
      <c r="C69" s="773">
        <v>16</v>
      </c>
      <c r="D69" s="518"/>
      <c r="E69" s="778">
        <v>7</v>
      </c>
      <c r="F69" s="518"/>
      <c r="G69" s="518">
        <v>0</v>
      </c>
      <c r="H69" s="497"/>
      <c r="I69" s="518">
        <v>0</v>
      </c>
      <c r="J69" s="518"/>
      <c r="K69" s="518">
        <v>0</v>
      </c>
      <c r="L69" s="518"/>
      <c r="M69" s="518">
        <v>0</v>
      </c>
      <c r="N69" s="518"/>
      <c r="O69" s="518">
        <v>0</v>
      </c>
      <c r="P69" s="779"/>
      <c r="Q69" s="517">
        <f t="shared" si="2"/>
        <v>7</v>
      </c>
      <c r="R69" s="772"/>
    </row>
    <row r="70" spans="2:19" s="3" customFormat="1" ht="15.75" x14ac:dyDescent="0.2">
      <c r="B70" s="703" t="s">
        <v>633</v>
      </c>
      <c r="C70" s="771">
        <f>SUM(C71)</f>
        <v>6</v>
      </c>
      <c r="D70" s="517"/>
      <c r="E70" s="776">
        <f>SUM(E71)</f>
        <v>0</v>
      </c>
      <c r="F70" s="517"/>
      <c r="G70" s="517">
        <f>SUM(G71)</f>
        <v>0</v>
      </c>
      <c r="H70" s="497"/>
      <c r="I70" s="517">
        <f>SUM(I71)</f>
        <v>0</v>
      </c>
      <c r="J70" s="517"/>
      <c r="K70" s="517">
        <f>SUM(K71)</f>
        <v>0</v>
      </c>
      <c r="L70" s="517"/>
      <c r="M70" s="517">
        <f>SUM(M71)</f>
        <v>0</v>
      </c>
      <c r="N70" s="517"/>
      <c r="O70" s="517">
        <f>SUM(O71)</f>
        <v>0</v>
      </c>
      <c r="P70" s="777"/>
      <c r="Q70" s="517">
        <f t="shared" si="2"/>
        <v>0</v>
      </c>
      <c r="R70" s="772"/>
    </row>
    <row r="71" spans="2:19" ht="15" x14ac:dyDescent="0.2">
      <c r="B71" s="763" t="s">
        <v>633</v>
      </c>
      <c r="C71" s="773">
        <v>6</v>
      </c>
      <c r="D71" s="518"/>
      <c r="E71" s="778">
        <v>0</v>
      </c>
      <c r="F71" s="518"/>
      <c r="G71" s="518">
        <v>0</v>
      </c>
      <c r="H71" s="497"/>
      <c r="I71" s="518">
        <v>0</v>
      </c>
      <c r="J71" s="518"/>
      <c r="K71" s="518">
        <v>0</v>
      </c>
      <c r="L71" s="518"/>
      <c r="M71" s="518">
        <v>0</v>
      </c>
      <c r="N71" s="518"/>
      <c r="O71" s="518">
        <v>0</v>
      </c>
      <c r="P71" s="779"/>
      <c r="Q71" s="517">
        <f t="shared" si="2"/>
        <v>0</v>
      </c>
      <c r="R71" s="772"/>
    </row>
    <row r="72" spans="2:19" s="3" customFormat="1" ht="15.75" x14ac:dyDescent="0.2">
      <c r="B72" s="703" t="s">
        <v>316</v>
      </c>
      <c r="C72" s="771">
        <f>SUM(C73:C73)</f>
        <v>4</v>
      </c>
      <c r="D72" s="517"/>
      <c r="E72" s="776">
        <f>SUM(E73:E73)</f>
        <v>2</v>
      </c>
      <c r="F72" s="517"/>
      <c r="G72" s="517">
        <f>SUM(G73:G73)</f>
        <v>0</v>
      </c>
      <c r="H72" s="497"/>
      <c r="I72" s="517">
        <f>SUM(I73:I73)</f>
        <v>0</v>
      </c>
      <c r="J72" s="517"/>
      <c r="K72" s="517">
        <f>SUM(K73:K73)</f>
        <v>0</v>
      </c>
      <c r="L72" s="517"/>
      <c r="M72" s="517">
        <f>SUM(M73:M73)</f>
        <v>0</v>
      </c>
      <c r="N72" s="517"/>
      <c r="O72" s="517">
        <f>SUM(O73:O73)</f>
        <v>0</v>
      </c>
      <c r="P72" s="777"/>
      <c r="Q72" s="517">
        <f t="shared" ref="Q72" si="7">SUM(E72:P72)</f>
        <v>2</v>
      </c>
      <c r="R72" s="772"/>
    </row>
    <row r="73" spans="2:19" ht="15" x14ac:dyDescent="0.2">
      <c r="B73" s="763" t="s">
        <v>123</v>
      </c>
      <c r="C73" s="773">
        <v>4</v>
      </c>
      <c r="D73" s="518"/>
      <c r="E73" s="778">
        <v>2</v>
      </c>
      <c r="F73" s="518"/>
      <c r="G73" s="518">
        <v>0</v>
      </c>
      <c r="H73" s="497"/>
      <c r="I73" s="518">
        <v>0</v>
      </c>
      <c r="J73" s="518"/>
      <c r="K73" s="518">
        <v>0</v>
      </c>
      <c r="L73" s="518"/>
      <c r="M73" s="518">
        <v>0</v>
      </c>
      <c r="N73" s="518"/>
      <c r="O73" s="518">
        <v>0</v>
      </c>
      <c r="P73" s="779"/>
      <c r="Q73" s="517">
        <f t="shared" ref="Q73" si="8">SUM(E73:P73)</f>
        <v>2</v>
      </c>
      <c r="R73" s="772"/>
    </row>
    <row r="74" spans="2:19" s="110" customFormat="1" ht="10.5" customHeight="1" thickBot="1" x14ac:dyDescent="0.25">
      <c r="B74" s="764"/>
      <c r="C74" s="781"/>
      <c r="D74" s="765"/>
      <c r="E74" s="782"/>
      <c r="F74" s="765"/>
      <c r="G74" s="765"/>
      <c r="H74" s="766"/>
      <c r="I74" s="765"/>
      <c r="J74" s="765"/>
      <c r="K74" s="765"/>
      <c r="L74" s="765"/>
      <c r="M74" s="765"/>
      <c r="N74" s="765"/>
      <c r="O74" s="765"/>
      <c r="P74" s="783"/>
      <c r="Q74" s="517"/>
      <c r="R74" s="784"/>
    </row>
    <row r="75" spans="2:19" s="3" customFormat="1" ht="38.25" customHeight="1" x14ac:dyDescent="0.2">
      <c r="B75" s="785" t="s">
        <v>260</v>
      </c>
      <c r="C75" s="787">
        <f>SUM(C12+C15+C17+C20+C22+C24+C26+C28+C33+C39+C42+C44+C48+C51+C54+C56+C61+C63+C68+C70+C72)</f>
        <v>527</v>
      </c>
      <c r="D75" s="788"/>
      <c r="E75" s="786">
        <f>SUM(E12+E15+E17+E20+E22+E24+E26+E28+E33+E39+E42+E44+E46+E48+E51+E54+E56+E61+E63+E68+E70+E72)</f>
        <v>249</v>
      </c>
      <c r="F75" s="786"/>
      <c r="G75" s="786">
        <f t="shared" ref="G75:O75" si="9">SUM(G12+G15+G17+G20+G22+G24+G26+G28+G33+G39+G42+G44+G48+G51+G54+G56+G61+G63+G68+G70+G72)</f>
        <v>39</v>
      </c>
      <c r="H75" s="786"/>
      <c r="I75" s="786">
        <f t="shared" si="9"/>
        <v>6</v>
      </c>
      <c r="J75" s="786"/>
      <c r="K75" s="786">
        <f t="shared" si="9"/>
        <v>0</v>
      </c>
      <c r="L75" s="786"/>
      <c r="M75" s="786">
        <f t="shared" si="9"/>
        <v>0</v>
      </c>
      <c r="N75" s="786"/>
      <c r="O75" s="786">
        <f t="shared" si="9"/>
        <v>4</v>
      </c>
      <c r="P75" s="786"/>
      <c r="Q75" s="789">
        <f>SUM(Q12+Q15+Q17+Q20+Q22+Q24+Q26+Q28+Q33+Q39+Q42+Q44+Q46+Q48+Q51+Q54+Q56+Q61+Q63+Q68+Q70+Q72)</f>
        <v>298</v>
      </c>
      <c r="R75" s="786"/>
      <c r="S75" s="116"/>
    </row>
    <row r="76" spans="2:19" s="578" customFormat="1" ht="12.75" customHeight="1" x14ac:dyDescent="0.2">
      <c r="B76" s="540"/>
      <c r="C76" s="623"/>
      <c r="D76" s="623"/>
      <c r="E76" s="623"/>
      <c r="F76" s="623"/>
      <c r="G76" s="623"/>
      <c r="H76" s="623"/>
      <c r="I76" s="623"/>
      <c r="J76" s="623"/>
      <c r="K76" s="623"/>
      <c r="L76" s="623"/>
      <c r="M76" s="623"/>
      <c r="N76" s="623"/>
      <c r="O76" s="623"/>
      <c r="P76" s="623"/>
      <c r="Q76" s="623"/>
      <c r="R76" s="623"/>
      <c r="S76" s="624"/>
    </row>
    <row r="77" spans="2:19" s="99" customFormat="1" ht="19.5" customHeight="1" x14ac:dyDescent="0.2">
      <c r="B77" s="432" t="s">
        <v>1422</v>
      </c>
      <c r="C77" s="625"/>
      <c r="D77" s="625"/>
      <c r="E77" s="625"/>
      <c r="F77" s="625"/>
      <c r="G77" s="625"/>
      <c r="H77" s="625"/>
      <c r="I77" s="625"/>
      <c r="J77" s="625"/>
      <c r="K77" s="625"/>
      <c r="P77" s="15"/>
    </row>
    <row r="78" spans="2:19" s="99" customFormat="1" ht="19.5" customHeight="1" x14ac:dyDescent="0.2">
      <c r="B78" s="553" t="s">
        <v>1433</v>
      </c>
      <c r="C78" s="521"/>
      <c r="D78" s="521"/>
      <c r="E78" s="521"/>
      <c r="F78" s="521"/>
      <c r="G78" s="521"/>
      <c r="H78" s="521"/>
      <c r="I78" s="521"/>
      <c r="J78" s="521"/>
      <c r="K78" s="521"/>
      <c r="P78" s="15"/>
    </row>
    <row r="79" spans="2:19" s="99" customFormat="1" ht="19.5" customHeight="1" x14ac:dyDescent="0.2">
      <c r="B79" s="553" t="s">
        <v>1434</v>
      </c>
      <c r="C79" s="521"/>
      <c r="D79" s="521"/>
      <c r="E79" s="521"/>
      <c r="F79" s="521"/>
      <c r="G79" s="521"/>
      <c r="H79" s="521"/>
      <c r="I79" s="521"/>
      <c r="J79" s="521"/>
      <c r="K79" s="521"/>
      <c r="P79" s="15"/>
    </row>
    <row r="80" spans="2:19" s="99" customFormat="1" ht="19.5" customHeight="1" x14ac:dyDescent="0.2">
      <c r="B80" s="67" t="s">
        <v>1428</v>
      </c>
      <c r="C80" s="521"/>
      <c r="D80" s="521"/>
      <c r="E80" s="521"/>
      <c r="F80" s="521"/>
      <c r="G80" s="521"/>
      <c r="H80" s="521"/>
      <c r="I80" s="521"/>
      <c r="J80" s="521"/>
      <c r="K80" s="521"/>
      <c r="P80" s="15"/>
    </row>
    <row r="81" spans="2:18" s="99" customFormat="1" ht="19.5" customHeight="1" x14ac:dyDescent="0.2">
      <c r="B81" s="99" t="s">
        <v>1436</v>
      </c>
      <c r="C81" s="521"/>
      <c r="D81" s="521"/>
      <c r="E81" s="521"/>
      <c r="F81" s="521"/>
      <c r="G81" s="521"/>
      <c r="H81" s="521"/>
      <c r="I81" s="521"/>
      <c r="J81" s="521"/>
      <c r="K81" s="521"/>
      <c r="P81" s="15"/>
    </row>
    <row r="82" spans="2:18" s="99" customFormat="1" ht="18" customHeight="1" x14ac:dyDescent="0.2">
      <c r="B82" s="1659"/>
      <c r="C82" s="1659"/>
      <c r="D82" s="1659"/>
      <c r="E82" s="1659"/>
      <c r="F82" s="1659"/>
      <c r="G82" s="1659"/>
      <c r="H82" s="1659"/>
      <c r="I82" s="7"/>
      <c r="J82" s="7"/>
      <c r="K82" s="7"/>
      <c r="Q82" s="1665"/>
      <c r="R82" s="1666"/>
    </row>
  </sheetData>
  <mergeCells count="16">
    <mergeCell ref="B3:R3"/>
    <mergeCell ref="B5:R5"/>
    <mergeCell ref="B6:R6"/>
    <mergeCell ref="B7:B10"/>
    <mergeCell ref="C7:D10"/>
    <mergeCell ref="E7:P7"/>
    <mergeCell ref="Q7:R10"/>
    <mergeCell ref="E8:F10"/>
    <mergeCell ref="M9:N10"/>
    <mergeCell ref="Q82:R82"/>
    <mergeCell ref="G8:H10"/>
    <mergeCell ref="O9:P10"/>
    <mergeCell ref="K8:P8"/>
    <mergeCell ref="I8:J10"/>
    <mergeCell ref="K9:L10"/>
    <mergeCell ref="B82:H82"/>
  </mergeCells>
  <phoneticPr fontId="16" type="noConversion"/>
  <printOptions horizontalCentered="1" verticalCentered="1"/>
  <pageMargins left="0" right="0" top="0" bottom="0" header="0" footer="0"/>
  <pageSetup paperSize="9" scale="52" orientation="portrait" r:id="rId1"/>
  <headerFooter alignWithMargins="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tabColor rgb="FFC00000"/>
  </sheetPr>
  <dimension ref="B2:BF68"/>
  <sheetViews>
    <sheetView showGridLines="0" view="pageBreakPreview" topLeftCell="B1" zoomScale="89" zoomScaleNormal="70" zoomScaleSheetLayoutView="89" zoomScalePageLayoutView="70" workbookViewId="0">
      <selection activeCell="AD10" sqref="AD10"/>
    </sheetView>
  </sheetViews>
  <sheetFormatPr baseColWidth="10" defaultColWidth="11.42578125" defaultRowHeight="12.75" x14ac:dyDescent="0.2"/>
  <cols>
    <col min="1" max="1" width="14.85546875" style="2" customWidth="1"/>
    <col min="2" max="2" width="32.7109375" style="2" customWidth="1"/>
    <col min="3" max="3" width="6.7109375" style="2" customWidth="1"/>
    <col min="4" max="4" width="1.42578125" style="2" customWidth="1"/>
    <col min="5" max="5" width="13.7109375" style="2" customWidth="1"/>
    <col min="6" max="8" width="11.42578125" style="2"/>
    <col min="9" max="9" width="13" style="2" customWidth="1"/>
    <col min="10" max="10" width="11.42578125" style="2"/>
    <col min="11" max="11" width="14.85546875" style="2" customWidth="1"/>
    <col min="12" max="13" width="11.42578125" style="2"/>
    <col min="14" max="14" width="3.140625" style="2" customWidth="1"/>
    <col min="15" max="16384" width="11.42578125" style="2"/>
  </cols>
  <sheetData>
    <row r="2" spans="2:41" s="3" customFormat="1" ht="18" x14ac:dyDescent="0.2">
      <c r="B2" s="1485" t="s">
        <v>1194</v>
      </c>
      <c r="C2" s="1485"/>
      <c r="D2" s="1485"/>
      <c r="E2" s="1485"/>
      <c r="F2" s="1485"/>
      <c r="G2" s="1485"/>
      <c r="H2" s="1485"/>
      <c r="I2" s="1485"/>
      <c r="J2" s="1485"/>
      <c r="K2" s="1485"/>
      <c r="L2" s="1485"/>
      <c r="M2" s="1485"/>
      <c r="N2" s="1485"/>
    </row>
    <row r="3" spans="2:41" s="3" customFormat="1" ht="18" x14ac:dyDescent="0.2">
      <c r="B3" s="1659" t="s">
        <v>336</v>
      </c>
      <c r="C3" s="1659"/>
      <c r="D3" s="1659"/>
      <c r="E3" s="1659"/>
      <c r="F3" s="1659"/>
      <c r="G3" s="1659"/>
      <c r="H3" s="1659"/>
      <c r="I3" s="1659"/>
      <c r="J3" s="1659"/>
      <c r="K3" s="1659"/>
      <c r="L3" s="1659"/>
      <c r="M3" s="1659"/>
      <c r="N3" s="1659"/>
    </row>
    <row r="4" spans="2:41" s="3" customFormat="1" ht="18" x14ac:dyDescent="0.2">
      <c r="B4" s="1485" t="s">
        <v>625</v>
      </c>
      <c r="C4" s="1485"/>
      <c r="D4" s="1485"/>
      <c r="E4" s="1485"/>
      <c r="F4" s="1485"/>
      <c r="G4" s="1485"/>
      <c r="H4" s="1485"/>
      <c r="I4" s="1485"/>
      <c r="J4" s="1485"/>
      <c r="K4" s="1485"/>
      <c r="L4" s="1485"/>
      <c r="M4" s="1485"/>
      <c r="N4" s="1485"/>
    </row>
    <row r="5" spans="2:41" s="3" customFormat="1" ht="18" x14ac:dyDescent="0.2">
      <c r="B5" s="1485">
        <v>2019</v>
      </c>
      <c r="C5" s="1485"/>
      <c r="D5" s="1485"/>
      <c r="E5" s="1485"/>
      <c r="F5" s="1485"/>
      <c r="G5" s="1485"/>
      <c r="H5" s="1485"/>
      <c r="I5" s="1485"/>
      <c r="J5" s="1485"/>
      <c r="K5" s="1485"/>
      <c r="L5" s="1485"/>
      <c r="M5" s="1485"/>
      <c r="N5" s="1485"/>
      <c r="Q5" s="165"/>
      <c r="R5" s="166"/>
      <c r="S5" s="163" t="s">
        <v>336</v>
      </c>
      <c r="T5" s="167"/>
      <c r="U5" s="166"/>
      <c r="V5" s="166"/>
      <c r="W5" s="167"/>
      <c r="X5" s="163"/>
      <c r="Y5" s="23"/>
      <c r="Z5" s="6"/>
      <c r="AA5" s="5"/>
      <c r="AC5" s="6"/>
      <c r="AD5" s="5"/>
      <c r="AE5" s="5"/>
      <c r="AF5" s="5"/>
      <c r="AG5" s="5"/>
      <c r="AH5" s="5"/>
      <c r="AI5" s="5"/>
      <c r="AJ5" s="5"/>
      <c r="AK5" s="5"/>
      <c r="AL5" s="6"/>
      <c r="AM5" s="5"/>
      <c r="AN5" s="5"/>
    </row>
    <row r="6" spans="2:41" ht="41.25" customHeight="1" x14ac:dyDescent="0.2">
      <c r="O6" s="99"/>
      <c r="P6" s="283"/>
      <c r="Q6" s="283"/>
      <c r="R6" s="283"/>
      <c r="S6" s="283"/>
      <c r="T6" s="284" t="s">
        <v>144</v>
      </c>
      <c r="U6" s="284" t="s">
        <v>141</v>
      </c>
      <c r="V6" s="285" t="s">
        <v>34</v>
      </c>
      <c r="W6" s="284" t="s">
        <v>24</v>
      </c>
      <c r="X6" s="283"/>
      <c r="Y6" s="283"/>
      <c r="Z6" s="283"/>
      <c r="AA6" s="283"/>
      <c r="AB6" s="283"/>
      <c r="AC6" s="286"/>
      <c r="AD6" s="172"/>
      <c r="AE6" s="172"/>
      <c r="AF6" s="172"/>
      <c r="AG6" s="172"/>
      <c r="AH6" s="172"/>
      <c r="AI6" s="172"/>
      <c r="AJ6" s="22"/>
      <c r="AK6" s="22"/>
      <c r="AL6" s="8"/>
      <c r="AM6" s="8"/>
      <c r="AN6" s="8"/>
    </row>
    <row r="7" spans="2:41" ht="15" customHeight="1" x14ac:dyDescent="0.2">
      <c r="O7" s="99"/>
      <c r="P7" s="283"/>
      <c r="Q7" s="283"/>
      <c r="R7" s="283"/>
      <c r="S7" s="288"/>
      <c r="T7" s="288">
        <v>249</v>
      </c>
      <c r="U7" s="288">
        <v>39</v>
      </c>
      <c r="V7" s="288">
        <v>6</v>
      </c>
      <c r="W7" s="288">
        <v>4</v>
      </c>
      <c r="X7" s="288">
        <f>SUM(T7:W7)</f>
        <v>298</v>
      </c>
      <c r="Y7" s="288"/>
      <c r="Z7" s="283"/>
      <c r="AA7" s="288"/>
      <c r="AB7" s="288"/>
      <c r="AC7" s="287"/>
      <c r="AD7" s="171"/>
      <c r="AE7" s="173"/>
      <c r="AF7" s="173"/>
      <c r="AG7" s="174"/>
      <c r="AH7" s="173"/>
      <c r="AI7" s="173"/>
      <c r="AJ7" s="35"/>
      <c r="AK7" s="35"/>
      <c r="AL7" s="60"/>
      <c r="AM7" s="58"/>
      <c r="AO7" s="35"/>
    </row>
    <row r="8" spans="2:41" ht="15" customHeight="1" x14ac:dyDescent="0.2">
      <c r="O8" s="99"/>
      <c r="P8" s="283"/>
      <c r="Q8" s="283"/>
      <c r="R8" s="283"/>
      <c r="S8" s="283"/>
      <c r="T8" s="283"/>
      <c r="U8" s="283"/>
      <c r="V8" s="283"/>
      <c r="W8" s="283"/>
      <c r="X8" s="283"/>
      <c r="Y8" s="283"/>
      <c r="Z8" s="283"/>
      <c r="AA8" s="283"/>
      <c r="AB8" s="283"/>
      <c r="AC8" s="283"/>
      <c r="AD8" s="171"/>
      <c r="AE8" s="171"/>
      <c r="AF8" s="171"/>
      <c r="AG8" s="171"/>
      <c r="AH8" s="171"/>
      <c r="AI8" s="171"/>
    </row>
    <row r="9" spans="2:41" ht="15" customHeight="1" x14ac:dyDescent="0.2">
      <c r="O9" s="99"/>
      <c r="P9" s="283"/>
      <c r="Q9" s="283" t="s">
        <v>35</v>
      </c>
      <c r="R9" s="283">
        <v>6</v>
      </c>
      <c r="S9" s="283"/>
      <c r="T9" s="283"/>
      <c r="U9" s="283"/>
      <c r="V9" s="283"/>
      <c r="W9" s="283"/>
      <c r="X9" s="283"/>
      <c r="Y9" s="283"/>
      <c r="Z9" s="283"/>
      <c r="AA9" s="283"/>
      <c r="AB9" s="283"/>
      <c r="AC9" s="283"/>
      <c r="AD9" s="171"/>
      <c r="AE9" s="171"/>
      <c r="AF9" s="171"/>
      <c r="AG9" s="171"/>
      <c r="AH9" s="171"/>
      <c r="AI9" s="171"/>
    </row>
    <row r="10" spans="2:41" ht="15" customHeight="1" x14ac:dyDescent="0.2">
      <c r="O10" s="99"/>
      <c r="P10" s="283"/>
      <c r="Q10" s="283" t="s">
        <v>308</v>
      </c>
      <c r="R10" s="289">
        <v>7</v>
      </c>
      <c r="S10" s="283"/>
      <c r="T10" s="283" t="s">
        <v>356</v>
      </c>
      <c r="U10" s="283">
        <v>2</v>
      </c>
      <c r="V10" s="283"/>
      <c r="W10" s="283"/>
      <c r="X10" s="283"/>
      <c r="Y10" s="283"/>
      <c r="Z10" s="283"/>
      <c r="AA10" s="283"/>
      <c r="AB10" s="283"/>
      <c r="AC10" s="283"/>
      <c r="AD10" s="171"/>
      <c r="AE10" s="171"/>
      <c r="AF10" s="171"/>
      <c r="AG10" s="171"/>
      <c r="AH10" s="171"/>
      <c r="AI10" s="171"/>
    </row>
    <row r="11" spans="2:41" ht="15" customHeight="1" x14ac:dyDescent="0.2">
      <c r="O11" s="99"/>
      <c r="P11" s="283"/>
      <c r="Q11" s="283" t="s">
        <v>1518</v>
      </c>
      <c r="R11" s="289">
        <v>12</v>
      </c>
      <c r="S11" s="283"/>
      <c r="T11" s="283" t="s">
        <v>1078</v>
      </c>
      <c r="U11" s="283">
        <v>1</v>
      </c>
      <c r="V11" s="283"/>
      <c r="W11" s="283"/>
      <c r="X11" s="283"/>
      <c r="Y11" s="283"/>
      <c r="Z11" s="283"/>
      <c r="AA11" s="283"/>
      <c r="AB11" s="283"/>
      <c r="AC11" s="283"/>
      <c r="AD11" s="171"/>
      <c r="AE11" s="171"/>
      <c r="AF11" s="171"/>
      <c r="AG11" s="171"/>
      <c r="AH11" s="171"/>
      <c r="AI11" s="171"/>
    </row>
    <row r="12" spans="2:41" ht="15" customHeight="1" x14ac:dyDescent="0.2">
      <c r="O12" s="99"/>
      <c r="P12" s="283"/>
      <c r="Q12" s="283" t="s">
        <v>88</v>
      </c>
      <c r="R12" s="283">
        <v>183</v>
      </c>
      <c r="S12" s="283"/>
      <c r="T12" s="302" t="s">
        <v>125</v>
      </c>
      <c r="U12" s="289">
        <v>2</v>
      </c>
      <c r="V12" s="283"/>
      <c r="W12" s="283"/>
      <c r="X12" s="283"/>
      <c r="Y12" s="283"/>
      <c r="Z12" s="283"/>
      <c r="AA12" s="283"/>
      <c r="AB12" s="283"/>
      <c r="AC12" s="283"/>
      <c r="AD12" s="171"/>
      <c r="AE12" s="171"/>
      <c r="AF12" s="171"/>
      <c r="AG12" s="171"/>
      <c r="AH12" s="171"/>
      <c r="AI12" s="171"/>
    </row>
    <row r="13" spans="2:41" ht="15" customHeight="1" x14ac:dyDescent="0.2">
      <c r="O13" s="99"/>
      <c r="P13" s="283"/>
      <c r="Q13" s="99" t="s">
        <v>1442</v>
      </c>
      <c r="R13" s="289">
        <v>8</v>
      </c>
      <c r="S13" s="283"/>
      <c r="T13" s="283" t="s">
        <v>355</v>
      </c>
      <c r="U13" s="289">
        <v>4</v>
      </c>
      <c r="V13" s="283"/>
      <c r="W13" s="283"/>
      <c r="X13" s="283"/>
      <c r="Y13" s="283"/>
      <c r="Z13" s="283"/>
      <c r="AA13" s="283"/>
      <c r="AB13" s="283"/>
      <c r="AC13" s="283"/>
      <c r="AD13" s="171"/>
      <c r="AE13" s="171"/>
      <c r="AF13" s="171"/>
      <c r="AG13" s="171"/>
      <c r="AH13" s="171"/>
      <c r="AI13" s="171"/>
    </row>
    <row r="14" spans="2:41" ht="15" customHeight="1" x14ac:dyDescent="0.2">
      <c r="O14" s="99"/>
      <c r="P14" s="283"/>
      <c r="Q14" s="283" t="s">
        <v>553</v>
      </c>
      <c r="R14" s="283">
        <v>12</v>
      </c>
      <c r="S14" s="283"/>
      <c r="T14" s="283" t="s">
        <v>1441</v>
      </c>
      <c r="U14" s="289">
        <v>4</v>
      </c>
      <c r="V14" s="283"/>
      <c r="W14" s="283"/>
      <c r="X14" s="283"/>
      <c r="Y14" s="283"/>
      <c r="Z14" s="283"/>
      <c r="AA14" s="283"/>
      <c r="AB14" s="283"/>
      <c r="AC14" s="283"/>
      <c r="AD14" s="171"/>
      <c r="AE14" s="171"/>
      <c r="AF14" s="171"/>
      <c r="AG14" s="171"/>
      <c r="AH14" s="171"/>
      <c r="AI14" s="171"/>
    </row>
    <row r="15" spans="2:41" ht="15" customHeight="1" x14ac:dyDescent="0.2">
      <c r="O15" s="99"/>
      <c r="P15" s="283"/>
      <c r="Q15" s="283" t="s">
        <v>77</v>
      </c>
      <c r="R15" s="283">
        <v>21</v>
      </c>
      <c r="S15" s="283"/>
      <c r="T15" s="283" t="s">
        <v>165</v>
      </c>
      <c r="U15" s="283">
        <v>4</v>
      </c>
      <c r="V15" s="283"/>
      <c r="W15" s="283"/>
      <c r="X15" s="283"/>
      <c r="Y15" s="283"/>
      <c r="Z15" s="283"/>
      <c r="AA15" s="283"/>
      <c r="AB15" s="283"/>
      <c r="AC15" s="283"/>
      <c r="AD15" s="171"/>
      <c r="AE15" s="171"/>
      <c r="AF15" s="171"/>
      <c r="AG15" s="171"/>
      <c r="AH15" s="171"/>
      <c r="AI15" s="171"/>
    </row>
    <row r="16" spans="2:41" ht="15" customHeight="1" x14ac:dyDescent="0.2">
      <c r="O16" s="99"/>
      <c r="P16" s="283"/>
      <c r="Q16" s="291" t="s">
        <v>1443</v>
      </c>
      <c r="R16" s="291">
        <v>7</v>
      </c>
      <c r="S16" s="283"/>
      <c r="T16" s="283" t="s">
        <v>595</v>
      </c>
      <c r="U16" s="289">
        <v>3</v>
      </c>
      <c r="V16" s="283"/>
      <c r="W16" s="283"/>
      <c r="X16" s="283"/>
      <c r="Y16" s="283"/>
      <c r="Z16" s="283"/>
      <c r="AA16" s="283"/>
      <c r="AB16" s="283"/>
      <c r="AC16" s="283"/>
      <c r="AD16" s="171"/>
      <c r="AE16" s="171"/>
      <c r="AF16" s="171"/>
      <c r="AG16" s="171"/>
      <c r="AH16" s="171"/>
      <c r="AI16" s="171"/>
    </row>
    <row r="17" spans="2:58" ht="15" customHeight="1" x14ac:dyDescent="0.2">
      <c r="O17" s="99"/>
      <c r="P17" s="283"/>
      <c r="Q17" s="99" t="s">
        <v>37</v>
      </c>
      <c r="R17" s="2">
        <v>42</v>
      </c>
      <c r="S17" s="290"/>
      <c r="T17" s="283" t="s">
        <v>112</v>
      </c>
      <c r="U17" s="289">
        <v>16</v>
      </c>
      <c r="V17" s="291"/>
      <c r="W17" s="291"/>
      <c r="X17" s="291"/>
      <c r="Y17" s="291"/>
      <c r="Z17" s="291"/>
      <c r="AA17" s="291"/>
      <c r="AB17" s="291"/>
      <c r="AC17" s="291"/>
      <c r="AD17" s="176"/>
      <c r="AE17" s="176"/>
      <c r="AF17" s="176"/>
      <c r="AG17" s="176"/>
      <c r="AH17" s="176"/>
      <c r="AI17" s="176"/>
      <c r="AJ17" s="29"/>
      <c r="AK17" s="29"/>
      <c r="AL17" s="29"/>
      <c r="AM17" s="29"/>
      <c r="AN17" s="29"/>
      <c r="AO17" s="29"/>
      <c r="AP17" s="29"/>
      <c r="AQ17" s="29"/>
      <c r="AS17" s="29"/>
      <c r="AT17" s="29"/>
      <c r="AU17" s="29"/>
      <c r="AV17" s="29"/>
      <c r="AW17" s="29"/>
      <c r="AX17" s="29"/>
      <c r="AY17" s="29"/>
      <c r="AZ17" s="29"/>
      <c r="BA17" s="29"/>
      <c r="BB17" s="29"/>
      <c r="BC17" s="29"/>
      <c r="BD17" s="29"/>
      <c r="BE17" s="29"/>
      <c r="BF17" s="29"/>
    </row>
    <row r="18" spans="2:58" s="29" customFormat="1" ht="15" customHeight="1" x14ac:dyDescent="0.2">
      <c r="B18" s="2"/>
      <c r="C18" s="2"/>
      <c r="D18" s="2"/>
      <c r="N18" s="2"/>
      <c r="O18" s="99"/>
      <c r="P18" s="283"/>
      <c r="S18" s="283"/>
      <c r="T18" s="29" t="s">
        <v>312</v>
      </c>
      <c r="U18" s="289">
        <v>2</v>
      </c>
      <c r="V18" s="283"/>
      <c r="W18" s="283"/>
      <c r="X18" s="283"/>
      <c r="Y18" s="283"/>
      <c r="Z18" s="283"/>
      <c r="AA18" s="283"/>
      <c r="AB18" s="283"/>
      <c r="AC18" s="283"/>
      <c r="AD18" s="171"/>
      <c r="AE18" s="171"/>
      <c r="AF18" s="171"/>
      <c r="AG18" s="171"/>
      <c r="AH18" s="171"/>
      <c r="AI18" s="171"/>
      <c r="AJ18" s="8"/>
      <c r="AK18" s="8"/>
      <c r="AL18" s="8"/>
      <c r="AM18" s="8"/>
      <c r="AN18" s="8"/>
      <c r="AO18" s="8"/>
      <c r="AP18" s="8"/>
      <c r="AQ18" s="8"/>
      <c r="AR18" s="2"/>
      <c r="AS18" s="8"/>
      <c r="AT18" s="8"/>
      <c r="AU18" s="8"/>
      <c r="AV18" s="8"/>
      <c r="AW18" s="8"/>
      <c r="AX18" s="8"/>
      <c r="AY18" s="8"/>
      <c r="AZ18" s="8"/>
      <c r="BA18" s="8"/>
      <c r="BB18" s="8"/>
      <c r="BC18" s="8"/>
      <c r="BD18" s="8"/>
      <c r="BE18" s="8"/>
      <c r="BF18" s="8"/>
    </row>
    <row r="19" spans="2:58" s="8" customFormat="1" ht="15" customHeight="1" x14ac:dyDescent="0.2">
      <c r="B19" s="2"/>
      <c r="C19" s="2"/>
      <c r="D19" s="2"/>
      <c r="N19" s="2"/>
      <c r="O19" s="99"/>
      <c r="P19" s="283"/>
      <c r="S19" s="283"/>
      <c r="T19" s="283" t="s">
        <v>1255</v>
      </c>
      <c r="U19" s="303">
        <v>4</v>
      </c>
      <c r="V19" s="283"/>
      <c r="W19" s="283"/>
      <c r="X19" s="283"/>
      <c r="Y19" s="283"/>
      <c r="Z19" s="283"/>
      <c r="AA19" s="283"/>
      <c r="AB19" s="283"/>
      <c r="AC19" s="283"/>
      <c r="AD19" s="171"/>
      <c r="AE19" s="171"/>
      <c r="AF19" s="171"/>
      <c r="AG19" s="171"/>
      <c r="AH19" s="171"/>
      <c r="AI19" s="171"/>
      <c r="AJ19" s="2"/>
      <c r="AK19" s="2"/>
      <c r="AL19" s="2"/>
      <c r="AM19" s="2"/>
      <c r="AN19" s="2"/>
      <c r="AO19" s="2"/>
      <c r="AP19" s="2"/>
      <c r="AQ19" s="2"/>
      <c r="AR19" s="2"/>
      <c r="AS19" s="2"/>
      <c r="AT19" s="2"/>
      <c r="AU19" s="2"/>
      <c r="AV19" s="2"/>
      <c r="AW19" s="2"/>
      <c r="AX19" s="2"/>
      <c r="AY19" s="2"/>
      <c r="AZ19" s="2"/>
      <c r="BA19" s="2"/>
      <c r="BB19" s="2"/>
      <c r="BC19" s="2"/>
    </row>
    <row r="20" spans="2:58" s="8" customFormat="1" ht="15" customHeight="1" x14ac:dyDescent="0.2">
      <c r="B20" s="2"/>
      <c r="C20" s="2"/>
      <c r="D20" s="2"/>
      <c r="O20" s="99"/>
      <c r="P20" s="283"/>
      <c r="S20" s="283"/>
      <c r="T20" s="283"/>
      <c r="U20" s="283"/>
      <c r="V20" s="283"/>
      <c r="W20" s="283"/>
      <c r="X20" s="283"/>
      <c r="Y20" s="283"/>
      <c r="Z20" s="283"/>
      <c r="AA20" s="283"/>
      <c r="AB20" s="283"/>
      <c r="AC20" s="283"/>
      <c r="AD20" s="171"/>
      <c r="AE20" s="171"/>
      <c r="AF20" s="171"/>
      <c r="AG20" s="171"/>
      <c r="AH20" s="171"/>
      <c r="AI20" s="171"/>
      <c r="AR20" s="2"/>
    </row>
    <row r="21" spans="2:58" s="8" customFormat="1" ht="20.25" customHeight="1" x14ac:dyDescent="0.2">
      <c r="B21" s="2"/>
      <c r="C21" s="2"/>
      <c r="D21" s="2"/>
      <c r="O21" s="99"/>
      <c r="P21" s="283"/>
      <c r="S21" s="283"/>
      <c r="T21" s="283"/>
      <c r="U21" s="283"/>
      <c r="V21" s="283"/>
      <c r="W21" s="283"/>
      <c r="X21" s="283"/>
      <c r="Y21" s="283"/>
      <c r="Z21" s="283"/>
      <c r="AA21" s="283"/>
      <c r="AB21" s="283"/>
      <c r="AC21" s="283"/>
      <c r="AD21" s="171"/>
      <c r="AE21" s="171"/>
      <c r="AF21" s="171"/>
      <c r="AG21" s="171"/>
      <c r="AH21" s="171"/>
      <c r="AI21" s="171"/>
      <c r="AR21" s="2"/>
    </row>
    <row r="22" spans="2:58" ht="15" customHeight="1" x14ac:dyDescent="0.2">
      <c r="O22" s="99"/>
      <c r="P22" s="283"/>
      <c r="S22" s="283"/>
      <c r="T22" s="283"/>
      <c r="U22" s="283"/>
      <c r="V22" s="283"/>
      <c r="W22" s="283"/>
      <c r="X22" s="283"/>
      <c r="Y22" s="283"/>
      <c r="Z22" s="283"/>
      <c r="AA22" s="283"/>
      <c r="AB22" s="283"/>
      <c r="AC22" s="283"/>
      <c r="AD22" s="171"/>
      <c r="AE22" s="171"/>
      <c r="AF22" s="171"/>
      <c r="AG22" s="171"/>
      <c r="AH22" s="171"/>
      <c r="AI22" s="171"/>
    </row>
    <row r="23" spans="2:58" ht="30.75" customHeight="1" x14ac:dyDescent="0.2">
      <c r="O23" s="99"/>
      <c r="P23" s="302"/>
      <c r="S23" s="283"/>
      <c r="T23" s="283"/>
      <c r="U23" s="283"/>
      <c r="V23" s="283"/>
      <c r="W23" s="283"/>
      <c r="X23" s="283"/>
      <c r="Y23" s="283"/>
      <c r="Z23" s="283"/>
      <c r="AA23" s="283"/>
      <c r="AB23" s="283"/>
      <c r="AC23" s="283"/>
      <c r="AD23" s="171"/>
      <c r="AE23" s="171"/>
      <c r="AF23" s="171"/>
      <c r="AG23" s="171"/>
      <c r="AH23" s="171"/>
      <c r="AI23" s="171"/>
    </row>
    <row r="24" spans="2:58" ht="15" customHeight="1" x14ac:dyDescent="0.2">
      <c r="O24" s="99"/>
      <c r="P24" s="283"/>
      <c r="S24" s="283"/>
      <c r="T24" s="283"/>
      <c r="U24" s="283"/>
      <c r="V24" s="283"/>
      <c r="W24" s="283"/>
      <c r="X24" s="283"/>
      <c r="Y24" s="283"/>
      <c r="Z24" s="283"/>
      <c r="AA24" s="283"/>
      <c r="AB24" s="283"/>
      <c r="AC24" s="283"/>
    </row>
    <row r="25" spans="2:58" ht="15" customHeight="1" x14ac:dyDescent="0.2">
      <c r="O25" s="99"/>
      <c r="P25" s="283"/>
      <c r="S25" s="283"/>
      <c r="T25" s="283"/>
      <c r="U25" s="283"/>
      <c r="V25" s="283"/>
      <c r="W25" s="283"/>
      <c r="X25" s="283"/>
      <c r="Y25" s="283"/>
      <c r="Z25" s="283"/>
      <c r="AA25" s="283"/>
      <c r="AB25" s="283"/>
      <c r="AC25" s="283"/>
    </row>
    <row r="26" spans="2:58" ht="15" customHeight="1" x14ac:dyDescent="0.2">
      <c r="O26" s="99"/>
      <c r="P26" s="283"/>
      <c r="S26" s="283"/>
      <c r="T26" s="283"/>
      <c r="U26" s="283"/>
      <c r="V26" s="283"/>
      <c r="W26" s="283"/>
      <c r="X26" s="283"/>
      <c r="Y26" s="283"/>
      <c r="Z26" s="283"/>
      <c r="AA26" s="283"/>
      <c r="AB26" s="283"/>
      <c r="AC26" s="283"/>
    </row>
    <row r="27" spans="2:58" ht="15" customHeight="1" x14ac:dyDescent="0.2">
      <c r="O27" s="99"/>
      <c r="P27" s="283"/>
      <c r="Q27" s="283"/>
      <c r="R27" s="283"/>
      <c r="S27" s="283"/>
      <c r="T27" s="283"/>
      <c r="U27" s="283"/>
      <c r="V27" s="283"/>
      <c r="W27" s="283"/>
      <c r="X27" s="283"/>
      <c r="Y27" s="283"/>
      <c r="Z27" s="283"/>
      <c r="AA27" s="283"/>
      <c r="AB27" s="283"/>
      <c r="AC27" s="283"/>
    </row>
    <row r="28" spans="2:58" ht="15" customHeight="1" x14ac:dyDescent="0.2">
      <c r="O28" s="99"/>
      <c r="P28" s="99"/>
      <c r="Q28" s="99"/>
      <c r="R28" s="99"/>
      <c r="S28" s="99"/>
      <c r="T28" s="99"/>
      <c r="U28" s="99"/>
      <c r="V28" s="99"/>
      <c r="W28" s="99"/>
      <c r="X28" s="99"/>
      <c r="Y28" s="99"/>
      <c r="Z28" s="99"/>
    </row>
    <row r="29" spans="2:58" ht="12" customHeight="1" x14ac:dyDescent="0.2">
      <c r="O29" s="99"/>
      <c r="P29" s="99"/>
      <c r="Q29" s="99"/>
      <c r="R29" s="99"/>
      <c r="S29" s="99"/>
      <c r="T29" s="99"/>
      <c r="U29" s="99"/>
      <c r="V29" s="99"/>
      <c r="W29" s="99"/>
      <c r="X29" s="99"/>
      <c r="Y29" s="99"/>
      <c r="Z29" s="99"/>
    </row>
    <row r="30" spans="2:58" customFormat="1" ht="42" customHeight="1" x14ac:dyDescent="0.25">
      <c r="B30" s="551" t="s">
        <v>1422</v>
      </c>
      <c r="O30" s="179"/>
      <c r="P30" s="179"/>
      <c r="Q30" s="179"/>
      <c r="R30" s="179"/>
      <c r="S30" s="179"/>
      <c r="T30" s="179"/>
      <c r="U30" s="179"/>
      <c r="V30" s="179"/>
      <c r="W30" s="179"/>
      <c r="X30" s="179"/>
      <c r="Y30" s="179"/>
      <c r="Z30" s="179"/>
    </row>
    <row r="31" spans="2:58" ht="18.75" customHeight="1" x14ac:dyDescent="0.2">
      <c r="B31" s="552" t="s">
        <v>1433</v>
      </c>
      <c r="O31" s="99"/>
      <c r="P31" s="99"/>
      <c r="Q31" s="99"/>
      <c r="R31" s="99"/>
      <c r="S31" s="99"/>
      <c r="T31" s="99"/>
      <c r="U31" s="99"/>
      <c r="V31" s="99"/>
      <c r="W31" s="99"/>
      <c r="X31" s="99"/>
      <c r="Y31" s="99"/>
      <c r="Z31" s="99"/>
    </row>
    <row r="32" spans="2:58" ht="18.75" customHeight="1" x14ac:dyDescent="0.2">
      <c r="B32" s="552" t="s">
        <v>1434</v>
      </c>
      <c r="O32" s="99"/>
      <c r="P32" s="99"/>
      <c r="Q32" s="29"/>
      <c r="R32" s="29"/>
      <c r="S32" s="99"/>
      <c r="T32" s="99"/>
      <c r="U32" s="99"/>
      <c r="V32" s="99"/>
      <c r="W32" s="99"/>
      <c r="X32" s="99"/>
      <c r="Y32" s="99"/>
      <c r="Z32" s="99"/>
    </row>
    <row r="33" spans="2:44" ht="18.75" customHeight="1" x14ac:dyDescent="0.2">
      <c r="B33" s="67" t="s">
        <v>1428</v>
      </c>
      <c r="O33" s="99"/>
      <c r="P33" s="99"/>
      <c r="Q33" s="99"/>
      <c r="R33" s="99"/>
      <c r="S33" s="99"/>
      <c r="T33" s="99"/>
      <c r="U33" s="99"/>
      <c r="V33" s="99"/>
      <c r="W33" s="99"/>
      <c r="X33" s="99"/>
      <c r="Y33" s="99"/>
      <c r="Z33" s="99"/>
    </row>
    <row r="34" spans="2:44" ht="18" customHeight="1" x14ac:dyDescent="0.2">
      <c r="B34" s="29"/>
      <c r="O34" s="99"/>
      <c r="P34" s="99"/>
      <c r="Q34" s="99"/>
      <c r="R34" s="99"/>
      <c r="S34" s="99"/>
      <c r="T34" s="99"/>
      <c r="U34" s="99"/>
      <c r="V34" s="99"/>
      <c r="W34" s="99"/>
      <c r="X34" s="99"/>
      <c r="Y34" s="99"/>
      <c r="Z34" s="99"/>
    </row>
    <row r="35" spans="2:44" ht="30.75" customHeight="1" x14ac:dyDescent="0.2">
      <c r="B35" s="52"/>
    </row>
    <row r="36" spans="2:44" ht="12" customHeight="1" x14ac:dyDescent="0.2"/>
    <row r="37" spans="2:44" ht="12" customHeight="1" x14ac:dyDescent="0.2"/>
    <row r="38" spans="2:44" ht="12" customHeight="1" x14ac:dyDescent="0.2"/>
    <row r="39" spans="2:44" ht="12.95" customHeight="1" x14ac:dyDescent="0.2"/>
    <row r="40" spans="2:44" ht="12" customHeight="1" x14ac:dyDescent="0.2"/>
    <row r="41" spans="2:44" s="29" customFormat="1" ht="14.25" x14ac:dyDescent="0.2">
      <c r="B41" s="2"/>
      <c r="Q41" s="2"/>
      <c r="R41" s="2"/>
      <c r="AR41" s="2"/>
    </row>
    <row r="42" spans="2:44" s="29" customFormat="1" ht="14.25" x14ac:dyDescent="0.2">
      <c r="B42" s="2"/>
      <c r="Q42" s="60"/>
      <c r="R42" s="2"/>
      <c r="AR42" s="2"/>
    </row>
    <row r="43" spans="2:44" s="29" customFormat="1" ht="14.25" x14ac:dyDescent="0.2">
      <c r="B43" s="2"/>
      <c r="Q43" s="2"/>
      <c r="R43" s="2"/>
      <c r="AR43" s="2"/>
    </row>
    <row r="44" spans="2:44" s="29" customFormat="1" ht="14.25" x14ac:dyDescent="0.2">
      <c r="Q44" s="8"/>
      <c r="R44" s="8"/>
      <c r="AR44" s="2"/>
    </row>
    <row r="49" spans="18:18" x14ac:dyDescent="0.2">
      <c r="R49" s="2" t="s">
        <v>79</v>
      </c>
    </row>
    <row r="56" spans="18:18" x14ac:dyDescent="0.2">
      <c r="R56" s="2" t="s">
        <v>79</v>
      </c>
    </row>
    <row r="66" spans="17:18" x14ac:dyDescent="0.2">
      <c r="Q66" s="2" t="s">
        <v>79</v>
      </c>
      <c r="R66" s="2" t="s">
        <v>79</v>
      </c>
    </row>
    <row r="67" spans="17:18" x14ac:dyDescent="0.2">
      <c r="Q67" s="2" t="s">
        <v>260</v>
      </c>
      <c r="R67" s="2">
        <v>628</v>
      </c>
    </row>
    <row r="68" spans="17:18" x14ac:dyDescent="0.2">
      <c r="Q68" s="2" t="s">
        <v>263</v>
      </c>
    </row>
  </sheetData>
  <mergeCells count="4">
    <mergeCell ref="B2:N2"/>
    <mergeCell ref="B5:N5"/>
    <mergeCell ref="B3:N3"/>
    <mergeCell ref="B4:N4"/>
  </mergeCells>
  <phoneticPr fontId="16" type="noConversion"/>
  <printOptions horizontalCentered="1" verticalCentered="1"/>
  <pageMargins left="0" right="0" top="0" bottom="0" header="0" footer="0"/>
  <pageSetup paperSize="9" scale="70" orientation="landscape" r:id="rId1"/>
  <headerFooter alignWithMargin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tabColor rgb="FF0070C0"/>
  </sheetPr>
  <dimension ref="B3:AL116"/>
  <sheetViews>
    <sheetView showGridLines="0" view="pageBreakPreview" zoomScale="60" zoomScaleNormal="84" zoomScalePageLayoutView="84" workbookViewId="0">
      <selection activeCell="AD10" sqref="AD10"/>
    </sheetView>
  </sheetViews>
  <sheetFormatPr baseColWidth="10" defaultColWidth="11.42578125" defaultRowHeight="15" customHeight="1" x14ac:dyDescent="0.2"/>
  <cols>
    <col min="1" max="1" width="11.42578125" style="2" customWidth="1"/>
    <col min="2" max="2" width="1.42578125" style="2" customWidth="1"/>
    <col min="3" max="3" width="34.42578125" style="2" customWidth="1"/>
    <col min="4" max="17" width="8.7109375" style="2" customWidth="1"/>
    <col min="18" max="18" width="2.140625" style="2" customWidth="1"/>
    <col min="19" max="19" width="9.7109375" style="2" customWidth="1"/>
    <col min="20" max="16384" width="11.42578125" style="2"/>
  </cols>
  <sheetData>
    <row r="3" spans="2:38" s="48" customFormat="1" ht="27" customHeight="1" x14ac:dyDescent="0.2">
      <c r="B3" s="1485" t="s">
        <v>1190</v>
      </c>
      <c r="C3" s="1485"/>
      <c r="D3" s="1485"/>
      <c r="E3" s="1485"/>
      <c r="F3" s="1485"/>
      <c r="G3" s="1485"/>
      <c r="H3" s="1485"/>
      <c r="I3" s="1485"/>
      <c r="J3" s="1485"/>
      <c r="K3" s="1485"/>
      <c r="L3" s="1485"/>
      <c r="M3" s="1485"/>
      <c r="N3" s="1485"/>
      <c r="O3" s="1485"/>
      <c r="P3" s="1485"/>
      <c r="Q3" s="1485"/>
      <c r="R3" s="1485"/>
      <c r="S3" s="81"/>
    </row>
    <row r="4" spans="2:38" ht="33.75" customHeight="1" x14ac:dyDescent="0.2">
      <c r="B4" s="1496" t="s">
        <v>88</v>
      </c>
      <c r="C4" s="1496"/>
      <c r="D4" s="59"/>
      <c r="E4" s="59"/>
      <c r="F4" s="59"/>
      <c r="G4" s="59"/>
      <c r="H4" s="59"/>
      <c r="I4" s="59"/>
      <c r="J4" s="59"/>
      <c r="K4" s="59"/>
      <c r="L4" s="59"/>
      <c r="M4" s="59"/>
      <c r="N4" s="59"/>
      <c r="O4" s="59"/>
      <c r="P4" s="59"/>
      <c r="Q4" s="59"/>
      <c r="R4" s="385"/>
    </row>
    <row r="5" spans="2:38" ht="31.5" customHeight="1" x14ac:dyDescent="0.2">
      <c r="B5" s="1485" t="s">
        <v>104</v>
      </c>
      <c r="C5" s="1485"/>
      <c r="D5" s="1485"/>
      <c r="E5" s="1485"/>
      <c r="F5" s="1485"/>
      <c r="G5" s="1485"/>
      <c r="H5" s="1485"/>
      <c r="I5" s="1485"/>
      <c r="J5" s="1485"/>
      <c r="K5" s="1485"/>
      <c r="L5" s="1485"/>
      <c r="M5" s="1485"/>
      <c r="N5" s="1485"/>
      <c r="O5" s="1485"/>
      <c r="P5" s="1485"/>
      <c r="Q5" s="1485"/>
      <c r="R5" s="1485"/>
      <c r="S5" s="4"/>
    </row>
    <row r="6" spans="2:38" s="3" customFormat="1" ht="26.25" customHeight="1" x14ac:dyDescent="0.2">
      <c r="B6" s="1485">
        <v>2019</v>
      </c>
      <c r="C6" s="1485"/>
      <c r="D6" s="1485"/>
      <c r="E6" s="1485"/>
      <c r="F6" s="1485"/>
      <c r="G6" s="1485"/>
      <c r="H6" s="1485"/>
      <c r="I6" s="1485"/>
      <c r="J6" s="1485"/>
      <c r="K6" s="1485"/>
      <c r="L6" s="1485"/>
      <c r="M6" s="1485"/>
      <c r="N6" s="1485"/>
      <c r="O6" s="1485"/>
      <c r="P6" s="1485"/>
      <c r="Q6" s="1485"/>
      <c r="R6" s="1485"/>
      <c r="S6" s="4"/>
    </row>
    <row r="7" spans="2:38" s="3" customFormat="1" ht="15" customHeight="1" x14ac:dyDescent="0.2">
      <c r="C7" s="22"/>
      <c r="D7" s="22"/>
      <c r="E7" s="22"/>
      <c r="F7" s="22"/>
      <c r="G7" s="22"/>
      <c r="H7" s="22"/>
      <c r="I7" s="6"/>
      <c r="J7" s="6"/>
      <c r="K7" s="6"/>
      <c r="L7" s="6"/>
      <c r="M7" s="23"/>
      <c r="N7" s="6"/>
      <c r="O7" s="6"/>
      <c r="P7" s="5"/>
      <c r="R7" s="21"/>
    </row>
    <row r="8" spans="2:38" s="3" customFormat="1" ht="15" customHeight="1" x14ac:dyDescent="0.2">
      <c r="C8" s="22"/>
      <c r="D8" s="22"/>
      <c r="E8" s="22"/>
      <c r="F8" s="22"/>
      <c r="G8" s="22"/>
      <c r="H8" s="22"/>
      <c r="I8" s="6"/>
      <c r="J8" s="6"/>
      <c r="K8" s="6"/>
      <c r="L8" s="6"/>
      <c r="M8" s="23"/>
      <c r="N8" s="6"/>
      <c r="O8" s="6"/>
      <c r="P8" s="5"/>
      <c r="R8" s="21"/>
    </row>
    <row r="9" spans="2:38" s="3" customFormat="1" ht="15" customHeight="1" x14ac:dyDescent="0.2">
      <c r="C9" s="6"/>
      <c r="D9" s="6"/>
      <c r="E9" s="6"/>
      <c r="F9" s="6"/>
      <c r="G9" s="6"/>
      <c r="H9" s="6"/>
      <c r="I9" s="6"/>
      <c r="J9" s="6"/>
      <c r="K9" s="6"/>
      <c r="L9" s="6"/>
      <c r="M9" s="23"/>
      <c r="N9" s="6"/>
      <c r="O9" s="6"/>
      <c r="P9" s="5"/>
    </row>
    <row r="10" spans="2:38" ht="15" customHeight="1" x14ac:dyDescent="0.2">
      <c r="D10" s="24"/>
      <c r="J10" s="24"/>
      <c r="M10" s="20"/>
      <c r="U10" s="99"/>
      <c r="V10" s="99"/>
      <c r="W10" s="99"/>
      <c r="X10" s="99"/>
      <c r="Y10" s="99"/>
      <c r="Z10" s="99"/>
      <c r="AA10" s="99"/>
      <c r="AB10" s="99"/>
      <c r="AC10" s="99"/>
      <c r="AD10" s="99"/>
      <c r="AE10" s="99"/>
      <c r="AF10" s="99"/>
      <c r="AG10" s="99"/>
      <c r="AH10" s="99"/>
      <c r="AI10" s="99"/>
      <c r="AJ10" s="99"/>
      <c r="AK10" s="99"/>
    </row>
    <row r="11" spans="2:38" s="8" customFormat="1" ht="15" customHeight="1" x14ac:dyDescent="0.2">
      <c r="C11" s="2"/>
      <c r="D11" s="2"/>
      <c r="E11" s="2"/>
      <c r="F11" s="2"/>
      <c r="G11" s="2"/>
      <c r="H11" s="2"/>
      <c r="I11" s="2"/>
      <c r="J11" s="2"/>
      <c r="K11" s="2"/>
      <c r="L11" s="2"/>
      <c r="M11" s="20"/>
      <c r="N11" s="2"/>
      <c r="O11" s="2"/>
      <c r="P11" s="2"/>
      <c r="Q11" s="2"/>
      <c r="S11" s="2"/>
      <c r="U11" s="99"/>
      <c r="V11" s="99"/>
      <c r="W11" s="99"/>
      <c r="X11" s="99"/>
      <c r="Y11" s="99"/>
      <c r="Z11" s="99"/>
      <c r="AA11" s="99"/>
      <c r="AB11" s="99"/>
      <c r="AC11" s="99"/>
      <c r="AD11" s="99"/>
      <c r="AE11" s="99"/>
      <c r="AF11" s="99"/>
      <c r="AG11" s="99"/>
      <c r="AH11" s="99"/>
      <c r="AI11" s="99"/>
      <c r="AJ11" s="99"/>
      <c r="AK11" s="99"/>
    </row>
    <row r="12" spans="2:38" s="8" customFormat="1" ht="15" customHeight="1" x14ac:dyDescent="0.2">
      <c r="C12" s="2"/>
      <c r="D12" s="2"/>
      <c r="E12" s="2"/>
      <c r="F12" s="2"/>
      <c r="G12" s="2"/>
      <c r="H12" s="2"/>
      <c r="I12" s="2"/>
      <c r="J12" s="2"/>
      <c r="K12" s="2"/>
      <c r="L12" s="2"/>
      <c r="M12" s="20"/>
      <c r="N12" s="2"/>
      <c r="O12" s="2"/>
      <c r="P12" s="2"/>
      <c r="Q12" s="2"/>
      <c r="S12" s="2"/>
      <c r="U12" s="99"/>
      <c r="V12" s="99"/>
      <c r="W12" s="99"/>
      <c r="X12" s="99"/>
      <c r="Y12" s="99"/>
      <c r="Z12" s="99"/>
      <c r="AA12" s="99"/>
      <c r="AB12" s="99"/>
      <c r="AC12" s="99"/>
      <c r="AD12" s="99"/>
      <c r="AE12" s="99"/>
      <c r="AF12" s="99"/>
      <c r="AG12" s="99"/>
      <c r="AH12" s="99"/>
      <c r="AI12" s="99"/>
      <c r="AJ12" s="99"/>
      <c r="AK12" s="99"/>
    </row>
    <row r="13" spans="2:38" s="8" customFormat="1" ht="15" customHeight="1" x14ac:dyDescent="0.2">
      <c r="C13" s="2"/>
      <c r="D13" s="2"/>
      <c r="E13" s="2"/>
      <c r="F13" s="2"/>
      <c r="G13" s="2"/>
      <c r="H13" s="2"/>
      <c r="I13" s="2"/>
      <c r="J13" s="2"/>
      <c r="K13" s="2"/>
      <c r="L13" s="2"/>
      <c r="M13" s="2"/>
      <c r="N13" s="2"/>
      <c r="O13" s="2"/>
      <c r="P13" s="2"/>
      <c r="Q13" s="2"/>
      <c r="S13" s="2"/>
      <c r="U13" s="231"/>
      <c r="V13" s="231"/>
      <c r="W13" s="231"/>
      <c r="X13" s="231"/>
      <c r="Y13" s="231"/>
      <c r="Z13" s="231"/>
      <c r="AA13" s="231"/>
      <c r="AB13" s="231"/>
      <c r="AC13" s="231"/>
      <c r="AD13" s="231"/>
      <c r="AE13" s="231"/>
      <c r="AF13" s="231"/>
      <c r="AG13" s="231"/>
      <c r="AH13" s="231"/>
      <c r="AI13" s="231"/>
      <c r="AJ13" s="231"/>
      <c r="AK13" s="231"/>
      <c r="AL13" s="231"/>
    </row>
    <row r="14" spans="2:38" s="8" customFormat="1" ht="15" customHeight="1" x14ac:dyDescent="0.2">
      <c r="C14" s="2"/>
      <c r="D14" s="2"/>
      <c r="E14" s="2"/>
      <c r="F14" s="2"/>
      <c r="G14" s="2"/>
      <c r="H14" s="2"/>
      <c r="I14" s="2"/>
      <c r="J14" s="2"/>
      <c r="K14" s="2"/>
      <c r="L14" s="2"/>
      <c r="M14" s="2"/>
      <c r="N14" s="2"/>
      <c r="O14" s="2"/>
      <c r="P14" s="2"/>
      <c r="Q14" s="2"/>
      <c r="S14" s="2"/>
      <c r="U14" s="231"/>
      <c r="V14" s="231"/>
      <c r="W14" s="231"/>
      <c r="X14" s="231"/>
      <c r="Y14" s="231"/>
      <c r="Z14" s="231"/>
      <c r="AA14" s="231"/>
      <c r="AB14" s="231"/>
      <c r="AC14" s="231"/>
      <c r="AD14" s="231"/>
      <c r="AE14" s="231"/>
      <c r="AF14" s="231"/>
      <c r="AG14" s="231"/>
      <c r="AH14" s="231"/>
      <c r="AI14" s="231"/>
      <c r="AJ14" s="231"/>
      <c r="AK14" s="231"/>
      <c r="AL14" s="231"/>
    </row>
    <row r="15" spans="2:38" s="8" customFormat="1" ht="15" customHeight="1" x14ac:dyDescent="0.2">
      <c r="C15" s="2"/>
      <c r="D15" s="2"/>
      <c r="E15" s="2"/>
      <c r="F15" s="2"/>
      <c r="G15" s="2"/>
      <c r="H15" s="2"/>
      <c r="I15" s="2"/>
      <c r="J15" s="2"/>
      <c r="K15" s="2"/>
      <c r="L15" s="2"/>
      <c r="M15" s="2"/>
      <c r="N15" s="2"/>
      <c r="O15" s="2"/>
      <c r="P15" s="2"/>
      <c r="Q15" s="2"/>
      <c r="S15" s="2"/>
      <c r="U15" s="231"/>
      <c r="V15" s="231"/>
      <c r="W15" s="231"/>
      <c r="X15" s="231"/>
      <c r="Y15" s="231"/>
      <c r="Z15" s="231"/>
      <c r="AA15" s="231"/>
      <c r="AB15" s="231"/>
      <c r="AC15" s="231"/>
      <c r="AD15" s="231"/>
      <c r="AE15" s="231"/>
      <c r="AF15" s="231"/>
      <c r="AG15" s="231"/>
      <c r="AH15" s="231"/>
      <c r="AI15" s="231"/>
      <c r="AJ15" s="231"/>
      <c r="AK15" s="231"/>
      <c r="AL15" s="231"/>
    </row>
    <row r="16" spans="2:38" s="8" customFormat="1" ht="15" customHeight="1" x14ac:dyDescent="0.2">
      <c r="C16" s="2"/>
      <c r="D16" s="2"/>
      <c r="E16" s="2"/>
      <c r="F16" s="2"/>
      <c r="G16" s="2"/>
      <c r="H16" s="2"/>
      <c r="I16" s="2"/>
      <c r="J16" s="2"/>
      <c r="K16" s="2"/>
      <c r="L16" s="2"/>
      <c r="M16" s="2"/>
      <c r="N16" s="2"/>
      <c r="O16" s="2"/>
      <c r="P16" s="2"/>
      <c r="Q16" s="2"/>
      <c r="S16" s="2"/>
      <c r="U16" s="231"/>
      <c r="V16" s="231"/>
      <c r="W16" s="231"/>
      <c r="X16" s="231"/>
      <c r="Y16" s="231"/>
      <c r="Z16" s="231"/>
      <c r="AA16" s="231"/>
      <c r="AB16" s="231"/>
      <c r="AC16" s="231"/>
      <c r="AD16" s="231"/>
      <c r="AE16" s="231"/>
      <c r="AF16" s="231"/>
      <c r="AG16" s="231"/>
      <c r="AH16" s="231"/>
      <c r="AI16" s="231"/>
      <c r="AJ16" s="231"/>
      <c r="AK16" s="231"/>
      <c r="AL16" s="231"/>
    </row>
    <row r="17" spans="3:38" s="8" customFormat="1" ht="15" customHeight="1" x14ac:dyDescent="0.2">
      <c r="C17" s="2"/>
      <c r="D17" s="2"/>
      <c r="E17" s="2"/>
      <c r="F17" s="2"/>
      <c r="G17" s="2"/>
      <c r="H17" s="2"/>
      <c r="I17" s="2"/>
      <c r="J17" s="2"/>
      <c r="K17" s="2"/>
      <c r="L17" s="2"/>
      <c r="M17" s="2"/>
      <c r="N17" s="2"/>
      <c r="O17" s="2"/>
      <c r="P17" s="2"/>
      <c r="Q17" s="2"/>
      <c r="S17" s="2"/>
      <c r="U17" s="231"/>
      <c r="V17" s="231"/>
      <c r="W17" s="231"/>
      <c r="X17" s="231"/>
      <c r="Y17" s="231"/>
      <c r="Z17" s="231"/>
      <c r="AA17" s="231"/>
      <c r="AB17" s="231"/>
      <c r="AC17" s="231"/>
      <c r="AD17" s="231"/>
      <c r="AE17" s="231"/>
      <c r="AF17" s="231"/>
      <c r="AG17" s="231"/>
      <c r="AH17" s="231"/>
      <c r="AI17" s="231"/>
      <c r="AJ17" s="231"/>
      <c r="AK17" s="231"/>
      <c r="AL17" s="231"/>
    </row>
    <row r="18" spans="3:38" s="8" customFormat="1" ht="15" customHeight="1" x14ac:dyDescent="0.2">
      <c r="C18" s="2"/>
      <c r="D18" s="2"/>
      <c r="E18" s="2"/>
      <c r="F18" s="2"/>
      <c r="G18" s="2"/>
      <c r="H18" s="2"/>
      <c r="I18" s="2"/>
      <c r="J18" s="2"/>
      <c r="K18" s="2"/>
      <c r="L18" s="2"/>
      <c r="M18" s="2"/>
      <c r="N18" s="2"/>
      <c r="O18" s="2"/>
      <c r="P18" s="2"/>
      <c r="Q18" s="2"/>
      <c r="S18" s="2"/>
      <c r="U18" s="231"/>
      <c r="V18" s="231"/>
      <c r="W18" s="231"/>
      <c r="X18" s="231"/>
      <c r="Y18" s="231"/>
      <c r="Z18" s="231"/>
      <c r="AA18" s="231"/>
      <c r="AB18" s="231"/>
      <c r="AC18" s="231"/>
      <c r="AD18" s="231"/>
      <c r="AE18" s="231"/>
      <c r="AF18" s="231"/>
      <c r="AG18" s="231"/>
      <c r="AH18" s="231"/>
      <c r="AI18" s="231"/>
      <c r="AJ18" s="231"/>
      <c r="AK18" s="231"/>
      <c r="AL18" s="231"/>
    </row>
    <row r="19" spans="3:38" s="8" customFormat="1" ht="15" customHeight="1" x14ac:dyDescent="0.2">
      <c r="C19" s="2"/>
      <c r="D19" s="2"/>
      <c r="E19" s="2"/>
      <c r="F19" s="2"/>
      <c r="G19" s="2"/>
      <c r="H19" s="2"/>
      <c r="I19" s="2"/>
      <c r="J19" s="2"/>
      <c r="K19" s="2"/>
      <c r="L19" s="2"/>
      <c r="M19" s="2"/>
      <c r="N19" s="2"/>
      <c r="O19" s="2"/>
      <c r="P19" s="2"/>
      <c r="Q19" s="2"/>
      <c r="S19" s="2"/>
      <c r="U19" s="231"/>
      <c r="V19" s="231"/>
      <c r="W19" s="231"/>
      <c r="X19" s="231"/>
      <c r="Y19" s="231"/>
      <c r="Z19" s="231"/>
      <c r="AA19" s="231"/>
      <c r="AB19" s="231"/>
      <c r="AC19" s="231"/>
      <c r="AD19" s="231"/>
      <c r="AE19" s="231"/>
      <c r="AF19" s="231"/>
      <c r="AG19" s="231"/>
      <c r="AH19" s="231"/>
      <c r="AI19" s="231"/>
      <c r="AJ19" s="231"/>
      <c r="AK19" s="231"/>
      <c r="AL19" s="231"/>
    </row>
    <row r="20" spans="3:38" s="8" customFormat="1" ht="15" customHeight="1" x14ac:dyDescent="0.2">
      <c r="C20" s="2"/>
      <c r="D20" s="2"/>
      <c r="E20" s="2"/>
      <c r="F20" s="2"/>
      <c r="G20" s="2"/>
      <c r="H20" s="2"/>
      <c r="I20" s="2"/>
      <c r="J20" s="2"/>
      <c r="K20" s="2"/>
      <c r="L20" s="2"/>
      <c r="M20" s="2"/>
      <c r="N20" s="2"/>
      <c r="O20" s="2"/>
      <c r="P20" s="2"/>
      <c r="Q20" s="2"/>
      <c r="S20" s="2"/>
      <c r="U20" s="231"/>
      <c r="V20" s="232"/>
      <c r="W20" s="233" t="s">
        <v>40</v>
      </c>
      <c r="X20" s="233" t="s">
        <v>93</v>
      </c>
      <c r="Y20" s="233" t="s">
        <v>94</v>
      </c>
      <c r="Z20" s="233" t="s">
        <v>95</v>
      </c>
      <c r="AA20" s="233" t="s">
        <v>96</v>
      </c>
      <c r="AB20" s="233" t="s">
        <v>97</v>
      </c>
      <c r="AC20" s="233" t="s">
        <v>98</v>
      </c>
      <c r="AD20" s="233" t="s">
        <v>99</v>
      </c>
      <c r="AE20" s="233" t="s">
        <v>100</v>
      </c>
      <c r="AF20" s="233" t="s">
        <v>101</v>
      </c>
      <c r="AG20" s="233" t="s">
        <v>102</v>
      </c>
      <c r="AH20" s="233" t="s">
        <v>259</v>
      </c>
      <c r="AI20" s="232"/>
      <c r="AJ20" s="231"/>
      <c r="AK20" s="231"/>
      <c r="AL20" s="231"/>
    </row>
    <row r="21" spans="3:38" s="8" customFormat="1" ht="15" customHeight="1" x14ac:dyDescent="0.2">
      <c r="C21" s="2"/>
      <c r="D21" s="2"/>
      <c r="E21" s="2"/>
      <c r="F21" s="2"/>
      <c r="G21" s="2"/>
      <c r="H21" s="2"/>
      <c r="I21" s="2"/>
      <c r="J21" s="2"/>
      <c r="K21" s="2"/>
      <c r="L21" s="2"/>
      <c r="M21" s="2"/>
      <c r="N21" s="2"/>
      <c r="O21" s="2"/>
      <c r="P21" s="2"/>
      <c r="Q21" s="2"/>
      <c r="S21" s="2"/>
      <c r="U21" s="231"/>
      <c r="V21" s="232" t="s">
        <v>262</v>
      </c>
      <c r="W21" s="233">
        <v>8</v>
      </c>
      <c r="X21" s="233">
        <v>16</v>
      </c>
      <c r="Y21" s="233">
        <v>13</v>
      </c>
      <c r="Z21" s="233">
        <v>21</v>
      </c>
      <c r="AA21" s="232">
        <v>28</v>
      </c>
      <c r="AB21" s="232">
        <v>15</v>
      </c>
      <c r="AC21" s="232">
        <v>16</v>
      </c>
      <c r="AD21" s="231">
        <v>15</v>
      </c>
      <c r="AE21" s="231">
        <v>9</v>
      </c>
      <c r="AF21" s="231">
        <v>10</v>
      </c>
      <c r="AG21" s="231">
        <v>18</v>
      </c>
      <c r="AH21" s="231">
        <v>18</v>
      </c>
      <c r="AI21" s="231">
        <f>SUM(W21:AH21)</f>
        <v>187</v>
      </c>
      <c r="AJ21" s="231"/>
      <c r="AL21" s="231"/>
    </row>
    <row r="22" spans="3:38" s="8" customFormat="1" ht="15" customHeight="1" x14ac:dyDescent="0.2">
      <c r="C22" s="2"/>
      <c r="D22" s="2"/>
      <c r="E22" s="2"/>
      <c r="F22" s="2"/>
      <c r="G22" s="2"/>
      <c r="H22" s="2"/>
      <c r="I22" s="2"/>
      <c r="J22" s="2"/>
      <c r="K22" s="2"/>
      <c r="L22" s="2"/>
      <c r="M22" s="2"/>
      <c r="N22" s="2"/>
      <c r="O22" s="2"/>
      <c r="P22" s="2"/>
      <c r="Q22" s="2"/>
      <c r="S22" s="2"/>
      <c r="U22" s="231"/>
      <c r="V22" s="232" t="s">
        <v>332</v>
      </c>
      <c r="W22" s="233">
        <v>7</v>
      </c>
      <c r="X22" s="233">
        <v>10</v>
      </c>
      <c r="Y22" s="233">
        <v>18</v>
      </c>
      <c r="Z22" s="233">
        <v>16</v>
      </c>
      <c r="AA22" s="232">
        <v>10</v>
      </c>
      <c r="AB22" s="232">
        <v>19</v>
      </c>
      <c r="AC22" s="232">
        <v>14</v>
      </c>
      <c r="AD22" s="231">
        <v>13</v>
      </c>
      <c r="AE22" s="231">
        <v>16</v>
      </c>
      <c r="AF22" s="231">
        <v>19</v>
      </c>
      <c r="AG22" s="231">
        <v>15</v>
      </c>
      <c r="AH22" s="231">
        <v>26</v>
      </c>
      <c r="AI22" s="231">
        <f>SUM(W22:AH22)</f>
        <v>183</v>
      </c>
      <c r="AJ22" s="231"/>
      <c r="AL22" s="231"/>
    </row>
    <row r="23" spans="3:38" s="8" customFormat="1" ht="15" customHeight="1" x14ac:dyDescent="0.2">
      <c r="C23" s="2"/>
      <c r="D23" s="2"/>
      <c r="E23" s="2"/>
      <c r="F23" s="2"/>
      <c r="G23" s="2"/>
      <c r="H23" s="2"/>
      <c r="I23" s="2"/>
      <c r="J23" s="2"/>
      <c r="K23" s="2"/>
      <c r="L23" s="2"/>
      <c r="M23" s="2"/>
      <c r="N23" s="2"/>
      <c r="O23" s="2"/>
      <c r="P23" s="2"/>
      <c r="Q23" s="2"/>
      <c r="S23" s="2"/>
      <c r="U23" s="231"/>
      <c r="V23" s="232" t="s">
        <v>24</v>
      </c>
      <c r="W23" s="232" t="s">
        <v>80</v>
      </c>
      <c r="X23" s="232" t="s">
        <v>80</v>
      </c>
      <c r="Y23" s="233">
        <v>2</v>
      </c>
      <c r="Z23" s="233">
        <v>1</v>
      </c>
      <c r="AA23" s="233" t="s">
        <v>80</v>
      </c>
      <c r="AB23" s="233" t="s">
        <v>80</v>
      </c>
      <c r="AC23" s="233">
        <v>1</v>
      </c>
      <c r="AD23" s="232" t="s">
        <v>80</v>
      </c>
      <c r="AE23" s="232" t="s">
        <v>80</v>
      </c>
      <c r="AF23" s="232" t="s">
        <v>80</v>
      </c>
      <c r="AG23" s="232" t="s">
        <v>80</v>
      </c>
      <c r="AH23" s="232" t="s">
        <v>80</v>
      </c>
      <c r="AI23" s="232">
        <f>SUM(W23:AH23)</f>
        <v>4</v>
      </c>
      <c r="AJ23" s="231"/>
      <c r="AK23" s="231"/>
      <c r="AL23" s="231"/>
    </row>
    <row r="24" spans="3:38" s="8" customFormat="1" ht="15" customHeight="1" x14ac:dyDescent="0.2">
      <c r="C24" s="2"/>
      <c r="D24" s="2"/>
      <c r="E24" s="2"/>
      <c r="F24" s="2"/>
      <c r="G24" s="2"/>
      <c r="H24" s="2"/>
      <c r="I24" s="2"/>
      <c r="J24" s="2"/>
      <c r="K24" s="2"/>
      <c r="L24" s="2"/>
      <c r="M24" s="2"/>
      <c r="N24" s="2"/>
      <c r="O24" s="2"/>
      <c r="P24" s="2"/>
      <c r="Q24" s="2"/>
      <c r="S24" s="2"/>
      <c r="U24" s="231"/>
      <c r="V24" s="232"/>
      <c r="W24" s="232"/>
      <c r="X24" s="232"/>
      <c r="Y24" s="233"/>
      <c r="Z24" s="233"/>
      <c r="AA24" s="233"/>
      <c r="AB24" s="233"/>
      <c r="AC24" s="233"/>
      <c r="AD24" s="232"/>
      <c r="AE24" s="232"/>
      <c r="AF24" s="232"/>
      <c r="AG24" s="232"/>
      <c r="AH24" s="232"/>
      <c r="AI24" s="232"/>
      <c r="AJ24" s="231"/>
      <c r="AK24" s="231"/>
      <c r="AL24" s="231"/>
    </row>
    <row r="25" spans="3:38" s="8" customFormat="1" ht="15" customHeight="1" x14ac:dyDescent="0.2">
      <c r="C25" s="2"/>
      <c r="D25" s="2"/>
      <c r="E25" s="2"/>
      <c r="F25" s="2"/>
      <c r="G25" s="2"/>
      <c r="H25" s="2"/>
      <c r="I25" s="2"/>
      <c r="J25" s="2"/>
      <c r="K25" s="2"/>
      <c r="L25" s="2"/>
      <c r="M25" s="2"/>
      <c r="N25" s="2"/>
      <c r="O25" s="2"/>
      <c r="P25" s="2"/>
      <c r="Q25" s="2"/>
      <c r="S25" s="2"/>
      <c r="U25" s="231"/>
      <c r="V25" s="231"/>
      <c r="W25" s="231"/>
      <c r="X25" s="231"/>
      <c r="Y25" s="231"/>
      <c r="Z25" s="231"/>
      <c r="AA25" s="231"/>
      <c r="AB25" s="231"/>
      <c r="AC25" s="231"/>
      <c r="AD25" s="231"/>
      <c r="AE25" s="231"/>
      <c r="AF25" s="231"/>
      <c r="AG25" s="231"/>
      <c r="AH25" s="231"/>
      <c r="AI25" s="231"/>
      <c r="AJ25" s="231"/>
      <c r="AK25" s="231"/>
      <c r="AL25" s="231"/>
    </row>
    <row r="26" spans="3:38" s="8" customFormat="1" ht="15" customHeight="1" x14ac:dyDescent="0.2">
      <c r="C26" s="2"/>
      <c r="D26" s="2"/>
      <c r="E26" s="2"/>
      <c r="F26" s="2"/>
      <c r="G26" s="2"/>
      <c r="H26" s="2"/>
      <c r="I26" s="2"/>
      <c r="J26" s="2"/>
      <c r="K26" s="2"/>
      <c r="L26" s="2"/>
      <c r="M26" s="2"/>
      <c r="N26" s="2"/>
      <c r="O26" s="2"/>
      <c r="P26" s="2"/>
      <c r="Q26" s="2"/>
      <c r="S26" s="2"/>
      <c r="U26" s="231"/>
      <c r="V26" s="231"/>
      <c r="W26" s="231"/>
      <c r="X26" s="231"/>
      <c r="Y26" s="231"/>
      <c r="Z26" s="231"/>
      <c r="AA26" s="231"/>
      <c r="AB26" s="231"/>
      <c r="AC26" s="231"/>
      <c r="AD26" s="231"/>
      <c r="AE26" s="231"/>
      <c r="AF26" s="231"/>
      <c r="AG26" s="231"/>
      <c r="AH26" s="231"/>
      <c r="AI26" s="231"/>
      <c r="AJ26" s="231"/>
      <c r="AK26" s="231"/>
      <c r="AL26" s="231"/>
    </row>
    <row r="27" spans="3:38" s="8" customFormat="1" ht="15" customHeight="1" x14ac:dyDescent="0.2">
      <c r="C27" s="2"/>
      <c r="I27" s="2"/>
      <c r="J27" s="2"/>
      <c r="K27" s="2"/>
      <c r="L27" s="2"/>
      <c r="M27" s="2"/>
      <c r="N27" s="2"/>
      <c r="O27" s="2"/>
      <c r="P27" s="2"/>
      <c r="Q27" s="2"/>
      <c r="S27" s="2"/>
      <c r="U27" s="231"/>
      <c r="V27" s="231"/>
      <c r="W27" s="231"/>
      <c r="X27" s="231"/>
      <c r="Y27" s="231"/>
      <c r="Z27" s="231"/>
      <c r="AA27" s="231"/>
      <c r="AB27" s="231"/>
      <c r="AC27" s="231"/>
      <c r="AD27" s="231"/>
      <c r="AE27" s="231"/>
      <c r="AF27" s="231"/>
      <c r="AG27" s="231"/>
      <c r="AH27" s="231"/>
      <c r="AI27" s="231"/>
      <c r="AJ27" s="231"/>
      <c r="AK27" s="231"/>
      <c r="AL27" s="231"/>
    </row>
    <row r="28" spans="3:38" s="8" customFormat="1" ht="15" customHeight="1" x14ac:dyDescent="0.2">
      <c r="C28" s="2"/>
      <c r="D28" s="2"/>
      <c r="E28" s="2"/>
      <c r="F28" s="2"/>
      <c r="G28" s="2"/>
      <c r="H28" s="2"/>
      <c r="I28" s="2"/>
      <c r="J28" s="2"/>
      <c r="K28" s="2"/>
      <c r="L28" s="2"/>
      <c r="M28" s="2"/>
      <c r="N28" s="2"/>
      <c r="O28" s="2"/>
      <c r="P28" s="2"/>
      <c r="Q28" s="2"/>
      <c r="S28" s="2"/>
      <c r="U28" s="231"/>
      <c r="V28" s="231"/>
      <c r="W28" s="231"/>
      <c r="X28" s="231"/>
      <c r="Y28" s="231"/>
      <c r="Z28" s="231"/>
      <c r="AA28" s="231"/>
      <c r="AB28" s="231"/>
      <c r="AC28" s="231"/>
      <c r="AD28" s="231"/>
      <c r="AE28" s="231"/>
      <c r="AF28" s="231"/>
      <c r="AG28" s="231"/>
      <c r="AH28" s="231"/>
      <c r="AI28" s="231"/>
      <c r="AJ28" s="231"/>
      <c r="AK28" s="231"/>
      <c r="AL28" s="231"/>
    </row>
    <row r="29" spans="3:38" s="8" customFormat="1" ht="15" customHeight="1" x14ac:dyDescent="0.2">
      <c r="C29" s="2"/>
      <c r="D29" s="2"/>
      <c r="E29" s="2"/>
      <c r="F29" s="2"/>
      <c r="G29" s="2"/>
      <c r="H29" s="2"/>
      <c r="I29" s="2"/>
      <c r="J29" s="2"/>
      <c r="K29" s="2"/>
      <c r="L29" s="2"/>
      <c r="M29" s="2"/>
      <c r="N29" s="2"/>
      <c r="O29" s="2"/>
      <c r="P29" s="2"/>
      <c r="Q29" s="2"/>
      <c r="S29" s="2"/>
      <c r="U29" s="231"/>
      <c r="V29" s="231"/>
      <c r="W29" s="231"/>
      <c r="X29" s="231"/>
      <c r="Y29" s="231"/>
      <c r="Z29" s="231"/>
      <c r="AA29" s="231"/>
      <c r="AB29" s="231"/>
      <c r="AC29" s="231"/>
      <c r="AD29" s="231"/>
      <c r="AE29" s="231"/>
      <c r="AF29" s="231"/>
      <c r="AG29" s="231"/>
      <c r="AH29" s="231"/>
      <c r="AI29" s="231"/>
      <c r="AJ29" s="231"/>
      <c r="AK29" s="231"/>
      <c r="AL29" s="231"/>
    </row>
    <row r="30" spans="3:38" s="8" customFormat="1" ht="15" customHeight="1" x14ac:dyDescent="0.2">
      <c r="C30" s="2"/>
      <c r="D30" s="2"/>
      <c r="E30" s="2"/>
      <c r="F30" s="2"/>
      <c r="G30" s="2"/>
      <c r="H30" s="2"/>
      <c r="I30" s="2"/>
      <c r="J30" s="2"/>
      <c r="K30" s="2"/>
      <c r="L30" s="2"/>
      <c r="M30" s="2"/>
      <c r="N30" s="2"/>
      <c r="O30" s="2"/>
      <c r="P30" s="2"/>
      <c r="Q30" s="2"/>
      <c r="S30" s="2"/>
      <c r="U30" s="231"/>
      <c r="V30" s="231"/>
      <c r="W30" s="231"/>
      <c r="X30" s="231"/>
      <c r="Y30" s="231"/>
      <c r="Z30" s="231"/>
      <c r="AA30" s="231"/>
      <c r="AB30" s="231"/>
      <c r="AC30" s="231"/>
      <c r="AD30" s="231"/>
      <c r="AE30" s="231"/>
      <c r="AF30" s="231"/>
      <c r="AG30" s="231"/>
      <c r="AH30" s="231"/>
      <c r="AI30" s="231"/>
      <c r="AJ30" s="231"/>
      <c r="AK30" s="231"/>
      <c r="AL30" s="231"/>
    </row>
    <row r="31" spans="3:38" s="8" customFormat="1" ht="15" customHeight="1" x14ac:dyDescent="0.2">
      <c r="D31" s="2"/>
      <c r="E31" s="2"/>
      <c r="F31" s="2"/>
      <c r="G31" s="2"/>
      <c r="H31" s="2"/>
      <c r="I31" s="2"/>
      <c r="J31" s="2"/>
      <c r="K31" s="2"/>
      <c r="L31" s="2"/>
      <c r="M31" s="2"/>
      <c r="N31" s="2"/>
      <c r="O31" s="2"/>
      <c r="P31" s="2"/>
      <c r="Q31" s="2"/>
      <c r="S31" s="2"/>
      <c r="U31" s="231"/>
      <c r="V31" s="231"/>
      <c r="W31" s="231"/>
      <c r="X31" s="231"/>
      <c r="Y31" s="231"/>
      <c r="Z31" s="231"/>
      <c r="AA31" s="231"/>
      <c r="AB31" s="231"/>
      <c r="AC31" s="231"/>
      <c r="AD31" s="231"/>
      <c r="AE31" s="231"/>
      <c r="AF31" s="231"/>
      <c r="AG31" s="231"/>
      <c r="AH31" s="231"/>
      <c r="AI31" s="231"/>
      <c r="AJ31" s="231"/>
      <c r="AK31" s="231"/>
      <c r="AL31" s="231"/>
    </row>
    <row r="32" spans="3:38" s="8" customFormat="1" ht="15" customHeight="1" x14ac:dyDescent="0.2">
      <c r="C32" s="10"/>
      <c r="D32" s="2"/>
      <c r="E32" s="2"/>
      <c r="F32" s="2"/>
      <c r="G32" s="2"/>
      <c r="H32" s="2"/>
      <c r="I32" s="2"/>
      <c r="J32" s="2"/>
      <c r="K32" s="2"/>
      <c r="L32" s="2"/>
      <c r="M32" s="2"/>
      <c r="N32" s="2"/>
      <c r="O32" s="2"/>
      <c r="P32" s="2"/>
      <c r="Q32" s="2"/>
      <c r="S32" s="2"/>
      <c r="U32" s="231"/>
      <c r="V32" s="231"/>
      <c r="W32" s="231"/>
      <c r="X32" s="231"/>
      <c r="Y32" s="231"/>
      <c r="Z32" s="231"/>
      <c r="AA32" s="231"/>
      <c r="AB32" s="231"/>
      <c r="AC32" s="231"/>
      <c r="AD32" s="231"/>
      <c r="AE32" s="231"/>
      <c r="AF32" s="231"/>
      <c r="AG32" s="231"/>
      <c r="AH32" s="231"/>
      <c r="AI32" s="231"/>
      <c r="AJ32" s="231"/>
      <c r="AK32" s="231"/>
      <c r="AL32" s="231"/>
    </row>
    <row r="33" spans="3:38" s="8" customFormat="1" ht="15" customHeight="1" x14ac:dyDescent="0.2">
      <c r="C33" s="10"/>
      <c r="D33" s="2"/>
      <c r="E33" s="2"/>
      <c r="F33" s="2"/>
      <c r="G33" s="2"/>
      <c r="H33" s="2"/>
      <c r="I33" s="2"/>
      <c r="J33" s="2"/>
      <c r="K33" s="2"/>
      <c r="L33" s="2"/>
      <c r="M33" s="2"/>
      <c r="N33" s="2"/>
      <c r="O33" s="2"/>
      <c r="P33" s="2"/>
      <c r="Q33" s="2"/>
      <c r="S33" s="2"/>
      <c r="U33" s="231"/>
      <c r="V33" s="231"/>
      <c r="W33" s="231"/>
      <c r="X33" s="231"/>
      <c r="Y33" s="231"/>
      <c r="Z33" s="231"/>
      <c r="AA33" s="231"/>
      <c r="AB33" s="231"/>
      <c r="AC33" s="231"/>
      <c r="AD33" s="231"/>
      <c r="AE33" s="231"/>
      <c r="AF33" s="231"/>
      <c r="AG33" s="231"/>
      <c r="AH33" s="231"/>
      <c r="AI33" s="231"/>
      <c r="AJ33" s="231"/>
      <c r="AK33" s="231"/>
      <c r="AL33" s="231"/>
    </row>
    <row r="34" spans="3:38" s="8" customFormat="1" ht="17.25" customHeight="1" x14ac:dyDescent="0.25">
      <c r="C34" s="434" t="s">
        <v>1422</v>
      </c>
      <c r="D34" s="29"/>
      <c r="E34" s="29"/>
      <c r="F34" s="29"/>
      <c r="G34" s="29"/>
      <c r="H34" s="29"/>
      <c r="I34" s="29"/>
      <c r="J34" s="29"/>
      <c r="K34" s="29"/>
      <c r="L34" s="29"/>
      <c r="M34" s="29"/>
      <c r="N34" s="29"/>
      <c r="O34" s="29"/>
      <c r="Q34" s="29"/>
      <c r="R34" s="29"/>
      <c r="S34" s="29"/>
      <c r="T34" s="29"/>
      <c r="U34" s="29"/>
      <c r="V34" s="29"/>
      <c r="W34" s="29"/>
      <c r="X34" s="29"/>
      <c r="Y34" s="29"/>
      <c r="Z34" s="29"/>
      <c r="AA34" s="29"/>
    </row>
    <row r="35" spans="3:38" s="8" customFormat="1" ht="17.25" customHeight="1" x14ac:dyDescent="0.2">
      <c r="C35" s="29" t="s">
        <v>1423</v>
      </c>
      <c r="D35" s="29"/>
      <c r="E35" s="29"/>
      <c r="F35" s="29"/>
      <c r="G35" s="29"/>
      <c r="H35" s="29"/>
      <c r="I35" s="29"/>
      <c r="J35" s="29"/>
      <c r="K35" s="29"/>
      <c r="L35" s="29"/>
      <c r="M35" s="29"/>
      <c r="N35" s="29"/>
      <c r="O35" s="29"/>
      <c r="U35" s="496"/>
      <c r="V35" s="496"/>
      <c r="W35" s="496"/>
      <c r="X35" s="496"/>
      <c r="Y35" s="496"/>
      <c r="Z35" s="496"/>
      <c r="AA35" s="496"/>
    </row>
    <row r="36" spans="3:38" s="8" customFormat="1" ht="17.25" customHeight="1" x14ac:dyDescent="0.2">
      <c r="C36" s="29" t="s">
        <v>1425</v>
      </c>
      <c r="D36" s="29"/>
      <c r="E36" s="29"/>
      <c r="F36" s="29"/>
      <c r="G36" s="29"/>
      <c r="H36" s="29"/>
      <c r="I36" s="29"/>
      <c r="J36" s="29"/>
      <c r="K36" s="29"/>
      <c r="L36" s="29"/>
      <c r="M36" s="29"/>
      <c r="N36" s="29"/>
      <c r="O36" s="29"/>
      <c r="U36" s="12"/>
      <c r="V36" s="12"/>
      <c r="W36" s="29"/>
      <c r="X36" s="29"/>
      <c r="Y36" s="29"/>
      <c r="Z36" s="29"/>
      <c r="AA36" s="29"/>
    </row>
    <row r="37" spans="3:38" s="8" customFormat="1" ht="17.25" customHeight="1" x14ac:dyDescent="0.2">
      <c r="C37" s="67" t="s">
        <v>1428</v>
      </c>
      <c r="D37" s="29"/>
      <c r="E37" s="29"/>
      <c r="F37" s="29"/>
      <c r="G37" s="29"/>
      <c r="H37" s="29"/>
      <c r="I37" s="29"/>
      <c r="J37" s="29"/>
      <c r="K37" s="29"/>
      <c r="L37" s="29"/>
      <c r="M37" s="29"/>
      <c r="N37" s="29"/>
      <c r="O37" s="29"/>
      <c r="R37" s="12"/>
      <c r="S37" s="12"/>
      <c r="T37" s="12"/>
      <c r="U37" s="12"/>
      <c r="V37" s="12"/>
      <c r="W37" s="29"/>
      <c r="X37" s="29"/>
      <c r="Y37" s="29"/>
      <c r="Z37" s="29"/>
      <c r="AA37" s="29"/>
    </row>
    <row r="38" spans="3:38" s="12" customFormat="1" ht="17.25" customHeight="1" x14ac:dyDescent="0.2">
      <c r="C38" s="29"/>
    </row>
    <row r="39" spans="3:38" s="12" customFormat="1" ht="17.25" customHeight="1" x14ac:dyDescent="0.2">
      <c r="C39" s="29"/>
      <c r="D39" s="29"/>
      <c r="E39" s="29"/>
      <c r="F39" s="29"/>
      <c r="G39" s="29"/>
    </row>
    <row r="40" spans="3:38" s="12" customFormat="1" ht="17.25" customHeight="1" x14ac:dyDescent="0.2">
      <c r="C40" s="29"/>
      <c r="D40" s="29"/>
      <c r="E40" s="29"/>
      <c r="F40" s="29"/>
      <c r="G40" s="29"/>
    </row>
    <row r="41" spans="3:38" s="12" customFormat="1" ht="15" customHeight="1" x14ac:dyDescent="0.2"/>
    <row r="42" spans="3:38" s="12" customFormat="1" ht="15" customHeight="1" x14ac:dyDescent="0.2"/>
    <row r="116" spans="2:2" ht="15" customHeight="1" x14ac:dyDescent="0.2">
      <c r="B116" s="2">
        <v>1</v>
      </c>
    </row>
  </sheetData>
  <mergeCells count="4">
    <mergeCell ref="B4:C4"/>
    <mergeCell ref="B6:R6"/>
    <mergeCell ref="B5:R5"/>
    <mergeCell ref="B3:R3"/>
  </mergeCells>
  <phoneticPr fontId="16" type="noConversion"/>
  <printOptions horizontalCentered="1" verticalCentered="1"/>
  <pageMargins left="0" right="0" top="0" bottom="0" header="0" footer="0"/>
  <pageSetup paperSize="9" scale="65" orientation="landscape" r:id="rId1"/>
  <headerFooter alignWithMargins="0"/>
  <drawing r:id="rId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tabColor rgb="FFC00000"/>
  </sheetPr>
  <dimension ref="B4:BC95"/>
  <sheetViews>
    <sheetView showGridLines="0" view="pageBreakPreview" topLeftCell="A16" zoomScale="50" zoomScaleNormal="57" zoomScaleSheetLayoutView="50" zoomScalePageLayoutView="57" workbookViewId="0">
      <selection activeCell="AD10" sqref="AD10"/>
    </sheetView>
  </sheetViews>
  <sheetFormatPr baseColWidth="10" defaultColWidth="11.42578125" defaultRowHeight="12.75" x14ac:dyDescent="0.2"/>
  <cols>
    <col min="1" max="1" width="11.42578125" style="179"/>
    <col min="2" max="2" width="2.28515625" style="179" customWidth="1"/>
    <col min="3" max="3" width="53.140625" style="179" customWidth="1"/>
    <col min="4" max="4" width="2.7109375" style="179" customWidth="1"/>
    <col min="5" max="5" width="16.42578125" style="179" customWidth="1"/>
    <col min="6" max="6" width="4.42578125" style="179" customWidth="1"/>
    <col min="7" max="7" width="7.28515625" style="179" customWidth="1"/>
    <col min="8" max="8" width="4.42578125" style="179" customWidth="1"/>
    <col min="9" max="9" width="16.140625" style="179" customWidth="1"/>
    <col min="10" max="10" width="4.42578125" style="179" customWidth="1"/>
    <col min="11" max="11" width="17.42578125" style="179" customWidth="1"/>
    <col min="12" max="12" width="4.7109375" style="179" customWidth="1"/>
    <col min="13" max="13" width="12.7109375" style="179" customWidth="1"/>
    <col min="14" max="14" width="5.140625" style="179" customWidth="1"/>
    <col min="15" max="15" width="17.42578125" style="179" customWidth="1"/>
    <col min="16" max="16" width="4.7109375" style="179" customWidth="1"/>
    <col min="17" max="17" width="14.42578125" style="179" customWidth="1"/>
    <col min="18" max="18" width="4.7109375" style="179" customWidth="1"/>
    <col min="19" max="19" width="14" style="179" customWidth="1"/>
    <col min="20" max="20" width="4.7109375" style="179" customWidth="1"/>
    <col min="21" max="21" width="16.85546875" style="179" customWidth="1"/>
    <col min="22" max="22" width="4.7109375" style="179" customWidth="1"/>
    <col min="23" max="23" width="16.28515625" style="179" customWidth="1"/>
    <col min="24" max="24" width="4.42578125" style="179" customWidth="1"/>
    <col min="25" max="25" width="15.7109375" style="179" customWidth="1"/>
    <col min="26" max="26" width="4.7109375" style="179" customWidth="1"/>
    <col min="27" max="27" width="16.140625" style="179" customWidth="1"/>
    <col min="28" max="28" width="4.7109375" style="179" customWidth="1"/>
    <col min="29" max="29" width="11.7109375" style="179" customWidth="1"/>
    <col min="30" max="30" width="4.7109375" style="179" customWidth="1"/>
    <col min="31" max="31" width="14" style="179" customWidth="1"/>
    <col min="32" max="32" width="5.7109375" style="179" customWidth="1"/>
    <col min="33" max="33" width="15.85546875" style="179" customWidth="1"/>
    <col min="34" max="34" width="4.7109375" style="179" customWidth="1"/>
    <col min="35" max="35" width="13.42578125" style="179" customWidth="1"/>
    <col min="36" max="36" width="4.42578125" style="179" customWidth="1"/>
    <col min="37" max="37" width="5.7109375" style="179" customWidth="1"/>
    <col min="38" max="38" width="5" style="179" customWidth="1"/>
    <col min="39" max="16384" width="11.42578125" style="179"/>
  </cols>
  <sheetData>
    <row r="4" spans="2:39" ht="30" customHeight="1" x14ac:dyDescent="0.2">
      <c r="B4" s="1687" t="s">
        <v>1168</v>
      </c>
      <c r="C4" s="1687"/>
      <c r="D4" s="1687"/>
      <c r="E4" s="1687"/>
      <c r="F4" s="1687"/>
      <c r="G4" s="1687"/>
      <c r="H4" s="1687"/>
      <c r="I4" s="1687"/>
      <c r="J4" s="1687"/>
      <c r="K4" s="1687"/>
      <c r="L4" s="1687"/>
      <c r="M4" s="1687"/>
      <c r="N4" s="1687"/>
      <c r="O4" s="1687"/>
      <c r="P4" s="1687"/>
      <c r="Q4" s="1687"/>
      <c r="R4" s="1687"/>
      <c r="S4" s="1687"/>
      <c r="T4" s="1687"/>
      <c r="U4" s="1687"/>
      <c r="V4" s="1687"/>
      <c r="W4" s="1687"/>
      <c r="X4" s="1687"/>
      <c r="Y4" s="1687"/>
      <c r="Z4" s="1687"/>
      <c r="AA4" s="1687"/>
      <c r="AB4" s="1687"/>
      <c r="AC4" s="1687"/>
      <c r="AD4" s="1687"/>
      <c r="AE4" s="1687"/>
      <c r="AF4" s="1687"/>
      <c r="AG4" s="1687"/>
      <c r="AH4" s="1687"/>
      <c r="AI4" s="1687"/>
      <c r="AJ4" s="1687"/>
      <c r="AK4" s="189"/>
    </row>
    <row r="5" spans="2:39" s="99" customFormat="1" ht="30" customHeight="1" x14ac:dyDescent="0.2">
      <c r="B5" s="1688" t="s">
        <v>336</v>
      </c>
      <c r="C5" s="1688"/>
      <c r="D5" s="1688"/>
      <c r="E5" s="1688"/>
      <c r="F5" s="1688"/>
      <c r="G5" s="1688"/>
      <c r="H5" s="1688"/>
      <c r="I5" s="1688"/>
      <c r="J5" s="1688"/>
      <c r="K5" s="1688"/>
      <c r="L5" s="1688"/>
      <c r="M5" s="1688"/>
      <c r="N5" s="1688"/>
      <c r="O5" s="1688"/>
      <c r="P5" s="1688"/>
      <c r="Q5" s="1688"/>
      <c r="R5" s="1688"/>
      <c r="S5" s="1688"/>
      <c r="T5" s="1688"/>
      <c r="U5" s="1688"/>
      <c r="V5" s="1688"/>
      <c r="W5" s="1688"/>
      <c r="X5" s="1688"/>
      <c r="Y5" s="1688"/>
      <c r="Z5" s="1688"/>
      <c r="AA5" s="1688"/>
      <c r="AB5" s="1688"/>
      <c r="AC5" s="1688"/>
      <c r="AD5" s="1688"/>
      <c r="AE5" s="1688"/>
      <c r="AF5" s="1688"/>
      <c r="AG5" s="1688"/>
      <c r="AH5" s="1688"/>
      <c r="AI5" s="1688"/>
      <c r="AJ5" s="1688"/>
      <c r="AK5" s="190"/>
    </row>
    <row r="6" spans="2:39" s="99" customFormat="1" ht="37.5" customHeight="1" x14ac:dyDescent="0.2">
      <c r="B6" s="1687" t="s">
        <v>422</v>
      </c>
      <c r="C6" s="1687"/>
      <c r="D6" s="1687"/>
      <c r="E6" s="1687"/>
      <c r="F6" s="1687"/>
      <c r="G6" s="1687"/>
      <c r="H6" s="1687"/>
      <c r="I6" s="1687"/>
      <c r="J6" s="1687"/>
      <c r="K6" s="1687"/>
      <c r="L6" s="1687"/>
      <c r="M6" s="1687"/>
      <c r="N6" s="1687"/>
      <c r="O6" s="1687"/>
      <c r="P6" s="1687"/>
      <c r="Q6" s="1687"/>
      <c r="R6" s="1687"/>
      <c r="S6" s="1687"/>
      <c r="T6" s="1687"/>
      <c r="U6" s="1687"/>
      <c r="V6" s="1687"/>
      <c r="W6" s="1687"/>
      <c r="X6" s="1687"/>
      <c r="Y6" s="1687"/>
      <c r="Z6" s="1687"/>
      <c r="AA6" s="1687"/>
      <c r="AB6" s="1687"/>
      <c r="AC6" s="1687"/>
      <c r="AD6" s="1687"/>
      <c r="AE6" s="1687"/>
      <c r="AF6" s="1687"/>
      <c r="AG6" s="1687"/>
      <c r="AH6" s="1687"/>
      <c r="AI6" s="1687"/>
      <c r="AJ6" s="1687"/>
      <c r="AK6" s="189"/>
    </row>
    <row r="7" spans="2:39" s="99" customFormat="1" ht="37.5" customHeight="1" x14ac:dyDescent="0.2">
      <c r="B7" s="1687">
        <v>2019</v>
      </c>
      <c r="C7" s="1687"/>
      <c r="D7" s="1687"/>
      <c r="E7" s="1687"/>
      <c r="F7" s="1687"/>
      <c r="G7" s="1687"/>
      <c r="H7" s="1687"/>
      <c r="I7" s="1687"/>
      <c r="J7" s="1687"/>
      <c r="K7" s="1687"/>
      <c r="L7" s="1687"/>
      <c r="M7" s="1687"/>
      <c r="N7" s="1687"/>
      <c r="O7" s="1687"/>
      <c r="P7" s="1687"/>
      <c r="Q7" s="1687"/>
      <c r="R7" s="1687"/>
      <c r="S7" s="1687"/>
      <c r="T7" s="1687"/>
      <c r="U7" s="1687"/>
      <c r="V7" s="1687"/>
      <c r="W7" s="1687"/>
      <c r="X7" s="1687"/>
      <c r="Y7" s="1687"/>
      <c r="Z7" s="1687"/>
      <c r="AA7" s="1687"/>
      <c r="AB7" s="1687"/>
      <c r="AC7" s="1687"/>
      <c r="AD7" s="1687"/>
      <c r="AE7" s="1687"/>
      <c r="AF7" s="1687"/>
      <c r="AG7" s="1687"/>
      <c r="AH7" s="1687"/>
      <c r="AI7" s="1687"/>
      <c r="AJ7" s="1687"/>
      <c r="AK7" s="189"/>
    </row>
    <row r="8" spans="2:39" s="99" customFormat="1" ht="39.75" customHeight="1" thickBot="1" x14ac:dyDescent="0.25">
      <c r="B8" s="1671" t="s">
        <v>417</v>
      </c>
      <c r="C8" s="1671"/>
      <c r="D8" s="1671"/>
      <c r="E8" s="1683" t="s">
        <v>302</v>
      </c>
      <c r="F8" s="1683"/>
      <c r="G8" s="1683"/>
      <c r="H8" s="1683"/>
      <c r="I8" s="1683"/>
      <c r="J8" s="1683"/>
      <c r="K8" s="1683"/>
      <c r="L8" s="1683"/>
      <c r="M8" s="1683"/>
      <c r="N8" s="1683"/>
      <c r="O8" s="1683"/>
      <c r="P8" s="1683"/>
      <c r="Q8" s="1683"/>
      <c r="R8" s="1683"/>
      <c r="S8" s="1683"/>
      <c r="T8" s="1683"/>
      <c r="U8" s="1683"/>
      <c r="V8" s="1683"/>
      <c r="W8" s="1683"/>
      <c r="X8" s="1683"/>
      <c r="Y8" s="1683"/>
      <c r="Z8" s="1683"/>
      <c r="AA8" s="1683"/>
      <c r="AB8" s="1683"/>
      <c r="AC8" s="1683"/>
      <c r="AD8" s="1683"/>
      <c r="AE8" s="1683"/>
      <c r="AF8" s="1683"/>
      <c r="AG8" s="1683"/>
      <c r="AH8" s="1683"/>
      <c r="AI8" s="1683" t="s">
        <v>409</v>
      </c>
      <c r="AJ8" s="1684"/>
      <c r="AK8" s="189"/>
    </row>
    <row r="9" spans="2:39" s="12" customFormat="1" ht="87.75" customHeight="1" thickBot="1" x14ac:dyDescent="0.25">
      <c r="B9" s="1668"/>
      <c r="C9" s="1668"/>
      <c r="D9" s="1668"/>
      <c r="E9" s="1681" t="s">
        <v>245</v>
      </c>
      <c r="F9" s="1681"/>
      <c r="G9" s="1681" t="s">
        <v>294</v>
      </c>
      <c r="H9" s="1681"/>
      <c r="I9" s="1681" t="s">
        <v>402</v>
      </c>
      <c r="J9" s="1681"/>
      <c r="K9" s="1681" t="s">
        <v>403</v>
      </c>
      <c r="L9" s="1681"/>
      <c r="M9" s="1681" t="s">
        <v>404</v>
      </c>
      <c r="N9" s="1681"/>
      <c r="O9" s="1681" t="s">
        <v>109</v>
      </c>
      <c r="P9" s="1681"/>
      <c r="Q9" s="1681" t="s">
        <v>405</v>
      </c>
      <c r="R9" s="1681"/>
      <c r="S9" s="1681" t="s">
        <v>406</v>
      </c>
      <c r="T9" s="1681"/>
      <c r="U9" s="1681" t="s">
        <v>110</v>
      </c>
      <c r="V9" s="1681"/>
      <c r="W9" s="1681" t="s">
        <v>407</v>
      </c>
      <c r="X9" s="1681"/>
      <c r="Y9" s="1681" t="s">
        <v>420</v>
      </c>
      <c r="Z9" s="1681"/>
      <c r="AA9" s="1681" t="s">
        <v>418</v>
      </c>
      <c r="AB9" s="1681"/>
      <c r="AC9" s="1681" t="s">
        <v>72</v>
      </c>
      <c r="AD9" s="1681"/>
      <c r="AE9" s="1681" t="s">
        <v>419</v>
      </c>
      <c r="AF9" s="1681"/>
      <c r="AG9" s="1681" t="s">
        <v>408</v>
      </c>
      <c r="AH9" s="1681"/>
      <c r="AI9" s="1685"/>
      <c r="AJ9" s="1686"/>
      <c r="AK9" s="192"/>
    </row>
    <row r="10" spans="2:39" s="7" customFormat="1" ht="31.5" customHeight="1" x14ac:dyDescent="0.2">
      <c r="B10" s="667"/>
      <c r="C10" s="686" t="s">
        <v>40</v>
      </c>
      <c r="D10" s="793"/>
      <c r="E10" s="819"/>
      <c r="F10" s="820"/>
      <c r="G10" s="820"/>
      <c r="H10" s="820"/>
      <c r="I10" s="820"/>
      <c r="J10" s="820"/>
      <c r="K10" s="820"/>
      <c r="L10" s="820"/>
      <c r="M10" s="820"/>
      <c r="N10" s="820"/>
      <c r="O10" s="820"/>
      <c r="P10" s="820"/>
      <c r="Q10" s="820"/>
      <c r="R10" s="820"/>
      <c r="S10" s="820"/>
      <c r="T10" s="820"/>
      <c r="U10" s="820"/>
      <c r="V10" s="820"/>
      <c r="W10" s="820"/>
      <c r="X10" s="820"/>
      <c r="Y10" s="820"/>
      <c r="Z10" s="820"/>
      <c r="AA10" s="820"/>
      <c r="AB10" s="820"/>
      <c r="AC10" s="820"/>
      <c r="AD10" s="820"/>
      <c r="AE10" s="820"/>
      <c r="AF10" s="820"/>
      <c r="AG10" s="820"/>
      <c r="AH10" s="821"/>
      <c r="AI10" s="816"/>
      <c r="AJ10" s="814"/>
      <c r="AK10" s="81"/>
    </row>
    <row r="11" spans="2:39" s="182" customFormat="1" ht="30" customHeight="1" x14ac:dyDescent="0.2">
      <c r="B11" s="1680" t="s">
        <v>410</v>
      </c>
      <c r="C11" s="1680"/>
      <c r="D11" s="1680"/>
      <c r="E11" s="822">
        <f>SUM(E12:E15)</f>
        <v>0</v>
      </c>
      <c r="F11" s="790"/>
      <c r="G11" s="790">
        <f>SUM(G12:G15)</f>
        <v>1</v>
      </c>
      <c r="H11" s="790"/>
      <c r="I11" s="790">
        <f>SUM(I12:I15)</f>
        <v>1</v>
      </c>
      <c r="J11" s="790"/>
      <c r="K11" s="790">
        <f>SUM(K12:K15)</f>
        <v>3</v>
      </c>
      <c r="L11" s="790"/>
      <c r="M11" s="790">
        <f>SUM(M12:M15)</f>
        <v>3</v>
      </c>
      <c r="N11" s="790"/>
      <c r="O11" s="790">
        <f>SUM(O12:O15)</f>
        <v>0</v>
      </c>
      <c r="P11" s="790"/>
      <c r="Q11" s="790">
        <f>SUM(Q12:Q15)</f>
        <v>0</v>
      </c>
      <c r="R11" s="790"/>
      <c r="S11" s="790">
        <f>SUM(S12:S15)</f>
        <v>0</v>
      </c>
      <c r="T11" s="790"/>
      <c r="U11" s="790">
        <f>SUM(U12:U15)</f>
        <v>2</v>
      </c>
      <c r="V11" s="790"/>
      <c r="W11" s="790">
        <f>SUM(W12:W15)</f>
        <v>0</v>
      </c>
      <c r="X11" s="790"/>
      <c r="Y11" s="790">
        <f>SUM(Y12:Y15)</f>
        <v>0</v>
      </c>
      <c r="Z11" s="790"/>
      <c r="AA11" s="790">
        <f>SUM(AA12:AA15)</f>
        <v>1</v>
      </c>
      <c r="AB11" s="790"/>
      <c r="AC11" s="790">
        <f>SUM(AC12:AC15)</f>
        <v>1</v>
      </c>
      <c r="AD11" s="790"/>
      <c r="AE11" s="790">
        <f>SUM(AE12:AE15)</f>
        <v>0</v>
      </c>
      <c r="AF11" s="790"/>
      <c r="AG11" s="790">
        <f>SUM(AG12:AG15)</f>
        <v>1</v>
      </c>
      <c r="AH11" s="823"/>
      <c r="AI11" s="790">
        <f>SUM(AI12:AI15)</f>
        <v>13</v>
      </c>
      <c r="AJ11" s="682"/>
    </row>
    <row r="12" spans="2:39" s="7" customFormat="1" ht="30" customHeight="1" x14ac:dyDescent="0.2">
      <c r="B12" s="667"/>
      <c r="C12" s="794" t="s">
        <v>413</v>
      </c>
      <c r="D12" s="795"/>
      <c r="E12" s="824">
        <v>0</v>
      </c>
      <c r="F12" s="792"/>
      <c r="G12" s="792">
        <v>1</v>
      </c>
      <c r="H12" s="792"/>
      <c r="I12" s="792">
        <v>1</v>
      </c>
      <c r="J12" s="792"/>
      <c r="K12" s="792">
        <v>3</v>
      </c>
      <c r="L12" s="792"/>
      <c r="M12" s="792">
        <v>3</v>
      </c>
      <c r="N12" s="792"/>
      <c r="O12" s="792">
        <v>0</v>
      </c>
      <c r="P12" s="792"/>
      <c r="Q12" s="792">
        <v>0</v>
      </c>
      <c r="R12" s="792"/>
      <c r="S12" s="792">
        <v>0</v>
      </c>
      <c r="T12" s="792"/>
      <c r="U12" s="792">
        <v>1</v>
      </c>
      <c r="V12" s="792"/>
      <c r="W12" s="792">
        <v>0</v>
      </c>
      <c r="X12" s="792"/>
      <c r="Y12" s="792">
        <v>0</v>
      </c>
      <c r="Z12" s="792"/>
      <c r="AA12" s="792">
        <v>1</v>
      </c>
      <c r="AB12" s="792"/>
      <c r="AC12" s="792">
        <v>1</v>
      </c>
      <c r="AD12" s="792"/>
      <c r="AE12" s="792">
        <v>0</v>
      </c>
      <c r="AF12" s="792"/>
      <c r="AG12" s="792">
        <v>1</v>
      </c>
      <c r="AH12" s="825"/>
      <c r="AI12" s="817">
        <f>SUM(D12:AH12)</f>
        <v>12</v>
      </c>
      <c r="AJ12" s="476"/>
      <c r="AK12" s="81"/>
      <c r="AM12" s="185"/>
    </row>
    <row r="13" spans="2:39" s="7" customFormat="1" ht="30" customHeight="1" x14ac:dyDescent="0.2">
      <c r="B13" s="667"/>
      <c r="C13" s="794" t="s">
        <v>414</v>
      </c>
      <c r="D13" s="795"/>
      <c r="E13" s="824">
        <v>0</v>
      </c>
      <c r="F13" s="792"/>
      <c r="G13" s="792">
        <v>0</v>
      </c>
      <c r="H13" s="792"/>
      <c r="I13" s="792">
        <v>0</v>
      </c>
      <c r="J13" s="792"/>
      <c r="K13" s="792">
        <v>0</v>
      </c>
      <c r="L13" s="792"/>
      <c r="M13" s="792">
        <v>0</v>
      </c>
      <c r="N13" s="792"/>
      <c r="O13" s="792">
        <v>0</v>
      </c>
      <c r="P13" s="792"/>
      <c r="Q13" s="792">
        <v>0</v>
      </c>
      <c r="R13" s="792"/>
      <c r="S13" s="792">
        <v>0</v>
      </c>
      <c r="T13" s="792"/>
      <c r="U13" s="792">
        <v>1</v>
      </c>
      <c r="V13" s="792"/>
      <c r="W13" s="792">
        <v>0</v>
      </c>
      <c r="X13" s="792"/>
      <c r="Y13" s="792">
        <v>0</v>
      </c>
      <c r="Z13" s="792"/>
      <c r="AA13" s="792">
        <v>0</v>
      </c>
      <c r="AB13" s="792"/>
      <c r="AC13" s="792">
        <v>0</v>
      </c>
      <c r="AD13" s="792"/>
      <c r="AE13" s="792">
        <v>0</v>
      </c>
      <c r="AF13" s="792"/>
      <c r="AG13" s="792">
        <v>0</v>
      </c>
      <c r="AH13" s="825"/>
      <c r="AI13" s="817">
        <f>SUM(D13:AH13)</f>
        <v>1</v>
      </c>
      <c r="AJ13" s="476"/>
      <c r="AK13" s="81"/>
      <c r="AM13" s="185"/>
    </row>
    <row r="14" spans="2:39" s="7" customFormat="1" ht="30" customHeight="1" x14ac:dyDescent="0.2">
      <c r="B14" s="667"/>
      <c r="C14" s="794" t="s">
        <v>415</v>
      </c>
      <c r="D14" s="795"/>
      <c r="E14" s="824">
        <v>0</v>
      </c>
      <c r="F14" s="792"/>
      <c r="G14" s="792">
        <v>0</v>
      </c>
      <c r="H14" s="792"/>
      <c r="I14" s="792">
        <v>0</v>
      </c>
      <c r="J14" s="792"/>
      <c r="K14" s="792">
        <v>0</v>
      </c>
      <c r="L14" s="792"/>
      <c r="M14" s="792">
        <v>0</v>
      </c>
      <c r="N14" s="792"/>
      <c r="O14" s="792">
        <v>0</v>
      </c>
      <c r="P14" s="792"/>
      <c r="Q14" s="792">
        <v>0</v>
      </c>
      <c r="R14" s="792"/>
      <c r="S14" s="792">
        <v>0</v>
      </c>
      <c r="T14" s="792"/>
      <c r="U14" s="792">
        <v>0</v>
      </c>
      <c r="V14" s="792"/>
      <c r="W14" s="792">
        <v>0</v>
      </c>
      <c r="X14" s="792"/>
      <c r="Y14" s="792">
        <v>0</v>
      </c>
      <c r="Z14" s="792"/>
      <c r="AA14" s="792">
        <v>0</v>
      </c>
      <c r="AB14" s="792"/>
      <c r="AC14" s="792">
        <v>0</v>
      </c>
      <c r="AD14" s="792"/>
      <c r="AE14" s="792">
        <v>0</v>
      </c>
      <c r="AF14" s="792"/>
      <c r="AG14" s="792">
        <v>0</v>
      </c>
      <c r="AH14" s="825"/>
      <c r="AI14" s="817">
        <f>SUM(D14:AH14)</f>
        <v>0</v>
      </c>
      <c r="AJ14" s="476"/>
      <c r="AK14" s="81"/>
      <c r="AM14" s="185"/>
    </row>
    <row r="15" spans="2:39" s="7" customFormat="1" ht="30" customHeight="1" x14ac:dyDescent="0.2">
      <c r="B15" s="667"/>
      <c r="C15" s="794" t="s">
        <v>416</v>
      </c>
      <c r="D15" s="795"/>
      <c r="E15" s="824">
        <v>0</v>
      </c>
      <c r="F15" s="792"/>
      <c r="G15" s="792">
        <v>0</v>
      </c>
      <c r="H15" s="792"/>
      <c r="I15" s="792">
        <v>0</v>
      </c>
      <c r="J15" s="792"/>
      <c r="K15" s="792">
        <v>0</v>
      </c>
      <c r="L15" s="792"/>
      <c r="M15" s="792">
        <v>0</v>
      </c>
      <c r="N15" s="792"/>
      <c r="O15" s="792">
        <v>0</v>
      </c>
      <c r="P15" s="792"/>
      <c r="Q15" s="792">
        <v>0</v>
      </c>
      <c r="R15" s="792"/>
      <c r="S15" s="792">
        <v>0</v>
      </c>
      <c r="T15" s="792"/>
      <c r="U15" s="792">
        <v>0</v>
      </c>
      <c r="V15" s="792"/>
      <c r="W15" s="792">
        <v>0</v>
      </c>
      <c r="X15" s="792"/>
      <c r="Y15" s="792">
        <v>0</v>
      </c>
      <c r="Z15" s="792"/>
      <c r="AA15" s="792">
        <v>0</v>
      </c>
      <c r="AB15" s="792"/>
      <c r="AC15" s="792">
        <v>0</v>
      </c>
      <c r="AD15" s="792"/>
      <c r="AE15" s="792">
        <v>0</v>
      </c>
      <c r="AF15" s="792"/>
      <c r="AG15" s="792">
        <v>0</v>
      </c>
      <c r="AH15" s="825"/>
      <c r="AI15" s="817">
        <f>SUM(D15:AH15)</f>
        <v>0</v>
      </c>
      <c r="AJ15" s="476"/>
      <c r="AK15" s="81"/>
      <c r="AM15" s="185"/>
    </row>
    <row r="16" spans="2:39" s="7" customFormat="1" ht="30" customHeight="1" x14ac:dyDescent="0.2">
      <c r="B16" s="667"/>
      <c r="C16" s="686" t="s">
        <v>93</v>
      </c>
      <c r="D16" s="793"/>
      <c r="E16" s="826"/>
      <c r="F16" s="654"/>
      <c r="G16" s="654"/>
      <c r="H16" s="654"/>
      <c r="I16" s="654"/>
      <c r="J16" s="654"/>
      <c r="K16" s="654"/>
      <c r="L16" s="654"/>
      <c r="M16" s="654"/>
      <c r="N16" s="654"/>
      <c r="O16" s="654"/>
      <c r="P16" s="654"/>
      <c r="Q16" s="654"/>
      <c r="R16" s="654"/>
      <c r="S16" s="654"/>
      <c r="T16" s="654"/>
      <c r="U16" s="654"/>
      <c r="V16" s="654"/>
      <c r="W16" s="654"/>
      <c r="X16" s="654"/>
      <c r="Y16" s="654"/>
      <c r="Z16" s="654"/>
      <c r="AA16" s="654"/>
      <c r="AB16" s="654"/>
      <c r="AC16" s="654"/>
      <c r="AD16" s="654"/>
      <c r="AE16" s="654"/>
      <c r="AF16" s="654"/>
      <c r="AG16" s="654"/>
      <c r="AH16" s="827"/>
      <c r="AI16" s="652"/>
      <c r="AJ16" s="476"/>
      <c r="AK16" s="81"/>
    </row>
    <row r="17" spans="2:39" s="182" customFormat="1" ht="30" customHeight="1" x14ac:dyDescent="0.2">
      <c r="B17" s="1680" t="s">
        <v>410</v>
      </c>
      <c r="C17" s="1680"/>
      <c r="D17" s="1680"/>
      <c r="E17" s="822">
        <f>SUM(E18:E21)</f>
        <v>1</v>
      </c>
      <c r="F17" s="790"/>
      <c r="G17" s="790">
        <f>SUM(G18:G21)</f>
        <v>0</v>
      </c>
      <c r="H17" s="790"/>
      <c r="I17" s="790">
        <f>SUM(I18:I21)</f>
        <v>3</v>
      </c>
      <c r="J17" s="790"/>
      <c r="K17" s="790">
        <f>SUM(K18:K21)</f>
        <v>5</v>
      </c>
      <c r="L17" s="790"/>
      <c r="M17" s="790">
        <f>SUM(M18:M21)</f>
        <v>2</v>
      </c>
      <c r="N17" s="790"/>
      <c r="O17" s="790">
        <f>SUM(O18:O21)</f>
        <v>1</v>
      </c>
      <c r="P17" s="790"/>
      <c r="Q17" s="790">
        <f>SUM(Q18:Q21)</f>
        <v>0</v>
      </c>
      <c r="R17" s="790"/>
      <c r="S17" s="790">
        <f>SUM(S18:S21)</f>
        <v>1</v>
      </c>
      <c r="T17" s="790"/>
      <c r="U17" s="790">
        <f>SUM(U18:U21)</f>
        <v>0</v>
      </c>
      <c r="V17" s="790"/>
      <c r="W17" s="790">
        <f>SUM(W18:W21)</f>
        <v>2</v>
      </c>
      <c r="X17" s="790"/>
      <c r="Y17" s="790">
        <f>SUM(Y18:Y21)</f>
        <v>0</v>
      </c>
      <c r="Z17" s="790"/>
      <c r="AA17" s="790">
        <f>SUM(AA18:AA21)</f>
        <v>1</v>
      </c>
      <c r="AB17" s="790"/>
      <c r="AC17" s="790">
        <f>SUM(AC18:AC21)</f>
        <v>0</v>
      </c>
      <c r="AD17" s="790"/>
      <c r="AE17" s="790">
        <f>SUM(AE18:AE21)</f>
        <v>0</v>
      </c>
      <c r="AF17" s="790"/>
      <c r="AG17" s="790">
        <f>SUM(AG18:AG21)</f>
        <v>1</v>
      </c>
      <c r="AH17" s="823"/>
      <c r="AI17" s="790">
        <f>SUM(AI18:AI21)</f>
        <v>17</v>
      </c>
      <c r="AJ17" s="682"/>
    </row>
    <row r="18" spans="2:39" s="7" customFormat="1" ht="30" customHeight="1" x14ac:dyDescent="0.2">
      <c r="B18" s="667"/>
      <c r="C18" s="794" t="s">
        <v>413</v>
      </c>
      <c r="D18" s="795"/>
      <c r="E18" s="824">
        <v>1</v>
      </c>
      <c r="F18" s="792"/>
      <c r="G18" s="792">
        <v>0</v>
      </c>
      <c r="H18" s="792"/>
      <c r="I18" s="792">
        <v>3</v>
      </c>
      <c r="J18" s="792"/>
      <c r="K18" s="792">
        <v>5</v>
      </c>
      <c r="L18" s="792"/>
      <c r="M18" s="792">
        <v>2</v>
      </c>
      <c r="N18" s="792"/>
      <c r="O18" s="792">
        <v>1</v>
      </c>
      <c r="P18" s="792"/>
      <c r="Q18" s="792">
        <v>0</v>
      </c>
      <c r="R18" s="792"/>
      <c r="S18" s="792">
        <v>1</v>
      </c>
      <c r="T18" s="792"/>
      <c r="U18" s="792">
        <v>0</v>
      </c>
      <c r="V18" s="792"/>
      <c r="W18" s="792">
        <v>2</v>
      </c>
      <c r="X18" s="792"/>
      <c r="Y18" s="792">
        <v>0</v>
      </c>
      <c r="Z18" s="792"/>
      <c r="AA18" s="792">
        <v>1</v>
      </c>
      <c r="AB18" s="792"/>
      <c r="AC18" s="792">
        <v>0</v>
      </c>
      <c r="AD18" s="792"/>
      <c r="AE18" s="792">
        <v>0</v>
      </c>
      <c r="AF18" s="792"/>
      <c r="AG18" s="792">
        <v>1</v>
      </c>
      <c r="AH18" s="825"/>
      <c r="AI18" s="817">
        <f>SUM(D18:AH18)</f>
        <v>17</v>
      </c>
      <c r="AJ18" s="476"/>
      <c r="AK18" s="81"/>
      <c r="AM18" s="185"/>
    </row>
    <row r="19" spans="2:39" s="7" customFormat="1" ht="30" customHeight="1" x14ac:dyDescent="0.2">
      <c r="B19" s="667"/>
      <c r="C19" s="794" t="s">
        <v>414</v>
      </c>
      <c r="D19" s="795"/>
      <c r="E19" s="824">
        <v>0</v>
      </c>
      <c r="F19" s="792"/>
      <c r="G19" s="792">
        <v>0</v>
      </c>
      <c r="H19" s="792"/>
      <c r="I19" s="792">
        <v>0</v>
      </c>
      <c r="J19" s="792"/>
      <c r="K19" s="792">
        <v>0</v>
      </c>
      <c r="L19" s="792"/>
      <c r="M19" s="792">
        <v>0</v>
      </c>
      <c r="N19" s="792"/>
      <c r="O19" s="792">
        <v>0</v>
      </c>
      <c r="P19" s="792"/>
      <c r="Q19" s="792">
        <v>0</v>
      </c>
      <c r="R19" s="792"/>
      <c r="S19" s="792">
        <v>0</v>
      </c>
      <c r="T19" s="792"/>
      <c r="U19" s="792">
        <v>0</v>
      </c>
      <c r="V19" s="792"/>
      <c r="W19" s="792">
        <v>0</v>
      </c>
      <c r="X19" s="792"/>
      <c r="Y19" s="792">
        <v>0</v>
      </c>
      <c r="Z19" s="792"/>
      <c r="AA19" s="792">
        <v>0</v>
      </c>
      <c r="AB19" s="792"/>
      <c r="AC19" s="792">
        <v>0</v>
      </c>
      <c r="AD19" s="792"/>
      <c r="AE19" s="792">
        <v>0</v>
      </c>
      <c r="AF19" s="792"/>
      <c r="AG19" s="792">
        <v>0</v>
      </c>
      <c r="AH19" s="825"/>
      <c r="AI19" s="817">
        <f>SUM(D19:AH19)</f>
        <v>0</v>
      </c>
      <c r="AJ19" s="476"/>
      <c r="AK19" s="81"/>
      <c r="AM19" s="185"/>
    </row>
    <row r="20" spans="2:39" s="7" customFormat="1" ht="30" customHeight="1" x14ac:dyDescent="0.2">
      <c r="B20" s="667"/>
      <c r="C20" s="794" t="s">
        <v>415</v>
      </c>
      <c r="D20" s="795"/>
      <c r="E20" s="824">
        <v>0</v>
      </c>
      <c r="F20" s="792"/>
      <c r="G20" s="792">
        <v>0</v>
      </c>
      <c r="H20" s="792"/>
      <c r="I20" s="792">
        <v>0</v>
      </c>
      <c r="J20" s="792"/>
      <c r="K20" s="792">
        <v>0</v>
      </c>
      <c r="L20" s="792"/>
      <c r="M20" s="792">
        <v>0</v>
      </c>
      <c r="N20" s="792"/>
      <c r="O20" s="792">
        <v>0</v>
      </c>
      <c r="P20" s="792"/>
      <c r="Q20" s="792">
        <v>0</v>
      </c>
      <c r="R20" s="792"/>
      <c r="S20" s="792">
        <v>0</v>
      </c>
      <c r="T20" s="792"/>
      <c r="U20" s="792">
        <v>0</v>
      </c>
      <c r="V20" s="792"/>
      <c r="W20" s="792">
        <v>0</v>
      </c>
      <c r="X20" s="792"/>
      <c r="Y20" s="792">
        <v>0</v>
      </c>
      <c r="Z20" s="792"/>
      <c r="AA20" s="792">
        <v>0</v>
      </c>
      <c r="AB20" s="792"/>
      <c r="AC20" s="792">
        <v>0</v>
      </c>
      <c r="AD20" s="792"/>
      <c r="AE20" s="792">
        <v>0</v>
      </c>
      <c r="AF20" s="792"/>
      <c r="AG20" s="792">
        <v>0</v>
      </c>
      <c r="AH20" s="825"/>
      <c r="AI20" s="817">
        <f>SUM(D20:AH20)</f>
        <v>0</v>
      </c>
      <c r="AJ20" s="476"/>
      <c r="AK20" s="81"/>
      <c r="AM20" s="185"/>
    </row>
    <row r="21" spans="2:39" s="7" customFormat="1" ht="30" customHeight="1" x14ac:dyDescent="0.2">
      <c r="B21" s="667"/>
      <c r="C21" s="794" t="s">
        <v>416</v>
      </c>
      <c r="D21" s="795"/>
      <c r="E21" s="824">
        <v>0</v>
      </c>
      <c r="F21" s="792"/>
      <c r="G21" s="792">
        <v>0</v>
      </c>
      <c r="H21" s="792"/>
      <c r="I21" s="792">
        <v>0</v>
      </c>
      <c r="J21" s="792"/>
      <c r="K21" s="792">
        <v>0</v>
      </c>
      <c r="L21" s="792"/>
      <c r="M21" s="792">
        <v>0</v>
      </c>
      <c r="N21" s="792"/>
      <c r="O21" s="792">
        <v>0</v>
      </c>
      <c r="P21" s="792"/>
      <c r="Q21" s="792">
        <v>0</v>
      </c>
      <c r="R21" s="792"/>
      <c r="S21" s="792">
        <v>0</v>
      </c>
      <c r="T21" s="792"/>
      <c r="U21" s="792">
        <v>0</v>
      </c>
      <c r="V21" s="792"/>
      <c r="W21" s="792">
        <v>0</v>
      </c>
      <c r="X21" s="792"/>
      <c r="Y21" s="792">
        <v>0</v>
      </c>
      <c r="Z21" s="792"/>
      <c r="AA21" s="792">
        <v>0</v>
      </c>
      <c r="AB21" s="792"/>
      <c r="AC21" s="792">
        <v>0</v>
      </c>
      <c r="AD21" s="792"/>
      <c r="AE21" s="792">
        <v>0</v>
      </c>
      <c r="AF21" s="792"/>
      <c r="AG21" s="792">
        <v>0</v>
      </c>
      <c r="AH21" s="825"/>
      <c r="AI21" s="817">
        <f>SUM(D21:AH21)</f>
        <v>0</v>
      </c>
      <c r="AJ21" s="476"/>
      <c r="AK21" s="81"/>
      <c r="AM21" s="185"/>
    </row>
    <row r="22" spans="2:39" s="7" customFormat="1" ht="30" customHeight="1" x14ac:dyDescent="0.2">
      <c r="B22" s="667"/>
      <c r="C22" s="686" t="s">
        <v>94</v>
      </c>
      <c r="D22" s="796"/>
      <c r="E22" s="826"/>
      <c r="F22" s="654"/>
      <c r="G22" s="654"/>
      <c r="H22" s="654"/>
      <c r="I22" s="654"/>
      <c r="J22" s="654"/>
      <c r="K22" s="654"/>
      <c r="L22" s="654"/>
      <c r="M22" s="654"/>
      <c r="N22" s="654"/>
      <c r="O22" s="654"/>
      <c r="P22" s="654"/>
      <c r="Q22" s="654"/>
      <c r="R22" s="654"/>
      <c r="S22" s="654"/>
      <c r="T22" s="654"/>
      <c r="U22" s="654"/>
      <c r="V22" s="654"/>
      <c r="W22" s="654"/>
      <c r="X22" s="654"/>
      <c r="Y22" s="654"/>
      <c r="Z22" s="654"/>
      <c r="AA22" s="654"/>
      <c r="AB22" s="654"/>
      <c r="AC22" s="654"/>
      <c r="AD22" s="654"/>
      <c r="AE22" s="654"/>
      <c r="AF22" s="654"/>
      <c r="AG22" s="654"/>
      <c r="AH22" s="827"/>
      <c r="AI22" s="652"/>
      <c r="AJ22" s="476"/>
      <c r="AK22" s="81"/>
    </row>
    <row r="23" spans="2:39" s="182" customFormat="1" ht="30" customHeight="1" x14ac:dyDescent="0.2">
      <c r="B23" s="1680" t="s">
        <v>410</v>
      </c>
      <c r="C23" s="1680"/>
      <c r="D23" s="1680"/>
      <c r="E23" s="822">
        <f>SUM(E24:E27)</f>
        <v>0</v>
      </c>
      <c r="F23" s="790"/>
      <c r="G23" s="790">
        <f>SUM(G24:G27)</f>
        <v>0</v>
      </c>
      <c r="H23" s="790"/>
      <c r="I23" s="790">
        <f>SUM(I24:I27)</f>
        <v>3</v>
      </c>
      <c r="J23" s="790"/>
      <c r="K23" s="790">
        <f>SUM(K24:K27)</f>
        <v>9</v>
      </c>
      <c r="L23" s="790"/>
      <c r="M23" s="790">
        <f>SUM(M24:M27)</f>
        <v>6</v>
      </c>
      <c r="N23" s="790"/>
      <c r="O23" s="790">
        <f>SUM(O24:O27)</f>
        <v>0</v>
      </c>
      <c r="P23" s="790"/>
      <c r="Q23" s="790">
        <f>SUM(Q24:Q27)</f>
        <v>0</v>
      </c>
      <c r="R23" s="790"/>
      <c r="S23" s="790">
        <f>SUM(S24:S27)</f>
        <v>0</v>
      </c>
      <c r="T23" s="790"/>
      <c r="U23" s="790">
        <f>SUM(U24:U27)</f>
        <v>1</v>
      </c>
      <c r="V23" s="790"/>
      <c r="W23" s="790">
        <f>SUM(W24:W27)</f>
        <v>0</v>
      </c>
      <c r="X23" s="790"/>
      <c r="Y23" s="790">
        <f>SUM(Y24:Y27)</f>
        <v>0</v>
      </c>
      <c r="Z23" s="790"/>
      <c r="AA23" s="790">
        <f>SUM(AA24:AA27)</f>
        <v>3</v>
      </c>
      <c r="AB23" s="790"/>
      <c r="AC23" s="790">
        <f>SUM(AC24:AC27)</f>
        <v>7</v>
      </c>
      <c r="AD23" s="790"/>
      <c r="AE23" s="790">
        <f>SUM(AE24:AE27)</f>
        <v>1</v>
      </c>
      <c r="AF23" s="790"/>
      <c r="AG23" s="790">
        <f>SUM(AG24:AG27)</f>
        <v>1</v>
      </c>
      <c r="AH23" s="823"/>
      <c r="AI23" s="790">
        <f>SUM(AI24:AI27)</f>
        <v>31</v>
      </c>
      <c r="AJ23" s="682"/>
    </row>
    <row r="24" spans="2:39" s="7" customFormat="1" ht="30" customHeight="1" x14ac:dyDescent="0.2">
      <c r="B24" s="667"/>
      <c r="C24" s="794" t="s">
        <v>413</v>
      </c>
      <c r="D24" s="795"/>
      <c r="E24" s="824">
        <v>0</v>
      </c>
      <c r="F24" s="792"/>
      <c r="G24" s="792">
        <v>0</v>
      </c>
      <c r="H24" s="792"/>
      <c r="I24" s="792">
        <v>3</v>
      </c>
      <c r="J24" s="792"/>
      <c r="K24" s="792">
        <v>4</v>
      </c>
      <c r="L24" s="792"/>
      <c r="M24" s="792">
        <v>6</v>
      </c>
      <c r="N24" s="792"/>
      <c r="O24" s="792">
        <v>0</v>
      </c>
      <c r="P24" s="792"/>
      <c r="Q24" s="792">
        <v>0</v>
      </c>
      <c r="R24" s="792"/>
      <c r="S24" s="792">
        <v>0</v>
      </c>
      <c r="T24" s="792"/>
      <c r="U24" s="792">
        <v>1</v>
      </c>
      <c r="V24" s="792"/>
      <c r="W24" s="792">
        <v>0</v>
      </c>
      <c r="X24" s="792"/>
      <c r="Y24" s="792">
        <v>0</v>
      </c>
      <c r="Z24" s="792"/>
      <c r="AA24" s="792">
        <v>2</v>
      </c>
      <c r="AB24" s="792"/>
      <c r="AC24" s="792">
        <v>7</v>
      </c>
      <c r="AD24" s="792"/>
      <c r="AE24" s="792">
        <v>1</v>
      </c>
      <c r="AF24" s="792"/>
      <c r="AG24" s="792">
        <v>1</v>
      </c>
      <c r="AH24" s="825"/>
      <c r="AI24" s="817">
        <f>SUM(D24:AH24)</f>
        <v>25</v>
      </c>
      <c r="AJ24" s="476"/>
      <c r="AK24" s="81"/>
      <c r="AM24" s="185"/>
    </row>
    <row r="25" spans="2:39" s="7" customFormat="1" ht="30" customHeight="1" x14ac:dyDescent="0.2">
      <c r="B25" s="667"/>
      <c r="C25" s="794" t="s">
        <v>414</v>
      </c>
      <c r="D25" s="795"/>
      <c r="E25" s="824">
        <v>0</v>
      </c>
      <c r="F25" s="792"/>
      <c r="G25" s="792">
        <v>0</v>
      </c>
      <c r="H25" s="792"/>
      <c r="I25" s="792">
        <v>0</v>
      </c>
      <c r="J25" s="792"/>
      <c r="K25" s="792">
        <v>2</v>
      </c>
      <c r="L25" s="792"/>
      <c r="M25" s="792">
        <v>0</v>
      </c>
      <c r="N25" s="792"/>
      <c r="O25" s="792">
        <v>0</v>
      </c>
      <c r="P25" s="792"/>
      <c r="Q25" s="792">
        <v>0</v>
      </c>
      <c r="R25" s="792"/>
      <c r="S25" s="792">
        <v>0</v>
      </c>
      <c r="T25" s="792"/>
      <c r="U25" s="792">
        <v>0</v>
      </c>
      <c r="V25" s="792"/>
      <c r="W25" s="792">
        <v>0</v>
      </c>
      <c r="X25" s="792"/>
      <c r="Y25" s="792">
        <v>0</v>
      </c>
      <c r="Z25" s="792"/>
      <c r="AA25" s="792">
        <v>1</v>
      </c>
      <c r="AB25" s="792"/>
      <c r="AC25" s="792">
        <v>0</v>
      </c>
      <c r="AD25" s="792"/>
      <c r="AE25" s="792">
        <v>0</v>
      </c>
      <c r="AF25" s="792"/>
      <c r="AG25" s="792">
        <v>0</v>
      </c>
      <c r="AH25" s="825"/>
      <c r="AI25" s="817">
        <f>SUM(D25:AH25)</f>
        <v>3</v>
      </c>
      <c r="AJ25" s="476"/>
      <c r="AK25" s="81"/>
      <c r="AM25" s="185"/>
    </row>
    <row r="26" spans="2:39" s="7" customFormat="1" ht="30" customHeight="1" x14ac:dyDescent="0.2">
      <c r="B26" s="667"/>
      <c r="C26" s="794" t="s">
        <v>415</v>
      </c>
      <c r="D26" s="795"/>
      <c r="E26" s="824">
        <v>0</v>
      </c>
      <c r="F26" s="792"/>
      <c r="G26" s="792">
        <v>0</v>
      </c>
      <c r="H26" s="792"/>
      <c r="I26" s="792">
        <v>0</v>
      </c>
      <c r="J26" s="792"/>
      <c r="K26" s="792">
        <v>1</v>
      </c>
      <c r="L26" s="792"/>
      <c r="M26" s="792">
        <v>0</v>
      </c>
      <c r="N26" s="792"/>
      <c r="O26" s="792">
        <v>0</v>
      </c>
      <c r="P26" s="792"/>
      <c r="Q26" s="792">
        <v>0</v>
      </c>
      <c r="R26" s="792"/>
      <c r="S26" s="792">
        <v>0</v>
      </c>
      <c r="T26" s="792"/>
      <c r="U26" s="792">
        <v>0</v>
      </c>
      <c r="V26" s="792"/>
      <c r="W26" s="792">
        <v>0</v>
      </c>
      <c r="X26" s="792"/>
      <c r="Y26" s="792">
        <v>0</v>
      </c>
      <c r="Z26" s="792"/>
      <c r="AA26" s="792">
        <v>0</v>
      </c>
      <c r="AB26" s="792"/>
      <c r="AC26" s="792">
        <v>0</v>
      </c>
      <c r="AD26" s="792"/>
      <c r="AE26" s="792">
        <v>0</v>
      </c>
      <c r="AF26" s="792"/>
      <c r="AG26" s="792">
        <v>0</v>
      </c>
      <c r="AH26" s="825"/>
      <c r="AI26" s="817">
        <f>SUM(D26:AH26)</f>
        <v>1</v>
      </c>
      <c r="AJ26" s="476"/>
      <c r="AK26" s="81"/>
      <c r="AM26" s="185"/>
    </row>
    <row r="27" spans="2:39" s="7" customFormat="1" ht="30" customHeight="1" x14ac:dyDescent="0.2">
      <c r="B27" s="667"/>
      <c r="C27" s="794" t="s">
        <v>416</v>
      </c>
      <c r="D27" s="795"/>
      <c r="E27" s="824">
        <v>0</v>
      </c>
      <c r="F27" s="792"/>
      <c r="G27" s="792">
        <v>0</v>
      </c>
      <c r="H27" s="792"/>
      <c r="I27" s="792">
        <v>0</v>
      </c>
      <c r="J27" s="792"/>
      <c r="K27" s="792">
        <v>2</v>
      </c>
      <c r="L27" s="792"/>
      <c r="M27" s="792">
        <v>0</v>
      </c>
      <c r="N27" s="792"/>
      <c r="O27" s="792">
        <v>0</v>
      </c>
      <c r="P27" s="792"/>
      <c r="Q27" s="792">
        <v>0</v>
      </c>
      <c r="R27" s="792"/>
      <c r="S27" s="792">
        <v>0</v>
      </c>
      <c r="T27" s="792"/>
      <c r="U27" s="792">
        <v>0</v>
      </c>
      <c r="V27" s="792"/>
      <c r="W27" s="792">
        <v>0</v>
      </c>
      <c r="X27" s="792"/>
      <c r="Y27" s="792">
        <v>0</v>
      </c>
      <c r="Z27" s="792"/>
      <c r="AA27" s="792">
        <v>0</v>
      </c>
      <c r="AB27" s="792"/>
      <c r="AC27" s="792">
        <v>0</v>
      </c>
      <c r="AD27" s="792"/>
      <c r="AE27" s="792">
        <v>0</v>
      </c>
      <c r="AF27" s="792"/>
      <c r="AG27" s="792">
        <v>0</v>
      </c>
      <c r="AH27" s="825"/>
      <c r="AI27" s="817">
        <f>SUM(D27:AH27)</f>
        <v>2</v>
      </c>
      <c r="AJ27" s="476"/>
      <c r="AK27" s="81"/>
      <c r="AM27" s="185"/>
    </row>
    <row r="28" spans="2:39" s="7" customFormat="1" ht="30" customHeight="1" x14ac:dyDescent="0.2">
      <c r="B28" s="667"/>
      <c r="C28" s="686" t="s">
        <v>95</v>
      </c>
      <c r="D28" s="796"/>
      <c r="E28" s="826"/>
      <c r="F28" s="654"/>
      <c r="G28" s="654"/>
      <c r="H28" s="654"/>
      <c r="I28" s="654"/>
      <c r="J28" s="654"/>
      <c r="K28" s="654"/>
      <c r="L28" s="654"/>
      <c r="M28" s="654"/>
      <c r="N28" s="654"/>
      <c r="O28" s="654"/>
      <c r="P28" s="654"/>
      <c r="Q28" s="654"/>
      <c r="R28" s="654"/>
      <c r="S28" s="654"/>
      <c r="T28" s="654"/>
      <c r="U28" s="654"/>
      <c r="V28" s="654"/>
      <c r="W28" s="654"/>
      <c r="X28" s="654"/>
      <c r="Y28" s="654"/>
      <c r="Z28" s="654"/>
      <c r="AA28" s="654"/>
      <c r="AB28" s="654"/>
      <c r="AC28" s="654"/>
      <c r="AD28" s="654"/>
      <c r="AE28" s="654"/>
      <c r="AF28" s="654"/>
      <c r="AG28" s="654"/>
      <c r="AH28" s="827"/>
      <c r="AI28" s="817"/>
      <c r="AJ28" s="476"/>
      <c r="AK28" s="81"/>
    </row>
    <row r="29" spans="2:39" s="182" customFormat="1" ht="30" customHeight="1" x14ac:dyDescent="0.2">
      <c r="B29" s="1680" t="s">
        <v>410</v>
      </c>
      <c r="C29" s="1680"/>
      <c r="D29" s="1680"/>
      <c r="E29" s="822">
        <f>SUM(E30:E33)</f>
        <v>1</v>
      </c>
      <c r="F29" s="790"/>
      <c r="G29" s="790">
        <f>SUM(G30:G33)</f>
        <v>1</v>
      </c>
      <c r="H29" s="790"/>
      <c r="I29" s="790">
        <f>SUM(I30:I33)</f>
        <v>5</v>
      </c>
      <c r="J29" s="790"/>
      <c r="K29" s="790">
        <f>SUM(K30:K33)</f>
        <v>9</v>
      </c>
      <c r="L29" s="790"/>
      <c r="M29" s="790">
        <f>SUM(M30:M33)</f>
        <v>1</v>
      </c>
      <c r="N29" s="790"/>
      <c r="O29" s="790">
        <f>SUM(O30:O33)</f>
        <v>0</v>
      </c>
      <c r="P29" s="790"/>
      <c r="Q29" s="790">
        <f>SUM(Q30:Q33)</f>
        <v>0</v>
      </c>
      <c r="R29" s="790"/>
      <c r="S29" s="790">
        <f>SUM(S30:S33)</f>
        <v>0</v>
      </c>
      <c r="T29" s="790"/>
      <c r="U29" s="790">
        <f>SUM(U30:U33)</f>
        <v>1</v>
      </c>
      <c r="V29" s="790"/>
      <c r="W29" s="790">
        <f>SUM(W30:W33)</f>
        <v>0</v>
      </c>
      <c r="X29" s="790"/>
      <c r="Y29" s="790">
        <f>SUM(Y30:Y33)</f>
        <v>0</v>
      </c>
      <c r="Z29" s="790"/>
      <c r="AA29" s="790">
        <f>SUM(AA30:AA33)</f>
        <v>1</v>
      </c>
      <c r="AB29" s="790"/>
      <c r="AC29" s="790">
        <f>SUM(AC30:AC33)</f>
        <v>1</v>
      </c>
      <c r="AD29" s="790"/>
      <c r="AE29" s="790">
        <f>SUM(AE30:AE33)</f>
        <v>2</v>
      </c>
      <c r="AF29" s="790"/>
      <c r="AG29" s="790">
        <f>SUM(AG30:AG33)</f>
        <v>4</v>
      </c>
      <c r="AH29" s="823"/>
      <c r="AI29" s="790">
        <f>SUM(AI30:AI33)</f>
        <v>26</v>
      </c>
      <c r="AJ29" s="682"/>
    </row>
    <row r="30" spans="2:39" s="7" customFormat="1" ht="30" customHeight="1" x14ac:dyDescent="0.2">
      <c r="B30" s="667"/>
      <c r="C30" s="794" t="s">
        <v>413</v>
      </c>
      <c r="D30" s="795"/>
      <c r="E30" s="824">
        <v>1</v>
      </c>
      <c r="F30" s="792"/>
      <c r="G30" s="792">
        <v>1</v>
      </c>
      <c r="H30" s="792"/>
      <c r="I30" s="792">
        <v>5</v>
      </c>
      <c r="J30" s="792"/>
      <c r="K30" s="792">
        <v>7</v>
      </c>
      <c r="L30" s="792"/>
      <c r="M30" s="792">
        <v>1</v>
      </c>
      <c r="N30" s="792"/>
      <c r="O30" s="792">
        <v>0</v>
      </c>
      <c r="P30" s="792"/>
      <c r="Q30" s="792">
        <v>0</v>
      </c>
      <c r="R30" s="792"/>
      <c r="S30" s="792">
        <v>0</v>
      </c>
      <c r="T30" s="792"/>
      <c r="U30" s="792">
        <v>1</v>
      </c>
      <c r="V30" s="792"/>
      <c r="W30" s="792">
        <v>0</v>
      </c>
      <c r="X30" s="792"/>
      <c r="Y30" s="792">
        <v>0</v>
      </c>
      <c r="Z30" s="792"/>
      <c r="AA30" s="792">
        <v>1</v>
      </c>
      <c r="AB30" s="792"/>
      <c r="AC30" s="792">
        <v>1</v>
      </c>
      <c r="AD30" s="792"/>
      <c r="AE30" s="792">
        <v>1</v>
      </c>
      <c r="AF30" s="792"/>
      <c r="AG30" s="792">
        <v>3</v>
      </c>
      <c r="AH30" s="825"/>
      <c r="AI30" s="817">
        <f>SUM(D30:AH30)</f>
        <v>22</v>
      </c>
      <c r="AJ30" s="476"/>
      <c r="AK30" s="81"/>
      <c r="AM30" s="185"/>
    </row>
    <row r="31" spans="2:39" s="7" customFormat="1" ht="30" customHeight="1" x14ac:dyDescent="0.2">
      <c r="B31" s="667"/>
      <c r="C31" s="794" t="s">
        <v>414</v>
      </c>
      <c r="D31" s="795"/>
      <c r="E31" s="824">
        <v>0</v>
      </c>
      <c r="F31" s="792"/>
      <c r="G31" s="792">
        <v>0</v>
      </c>
      <c r="H31" s="792"/>
      <c r="I31" s="792">
        <v>0</v>
      </c>
      <c r="J31" s="792"/>
      <c r="K31" s="792">
        <v>1</v>
      </c>
      <c r="L31" s="792"/>
      <c r="M31" s="792">
        <v>0</v>
      </c>
      <c r="N31" s="792"/>
      <c r="O31" s="792">
        <v>0</v>
      </c>
      <c r="P31" s="792"/>
      <c r="Q31" s="792">
        <v>0</v>
      </c>
      <c r="R31" s="792"/>
      <c r="S31" s="792">
        <v>0</v>
      </c>
      <c r="T31" s="792"/>
      <c r="U31" s="792">
        <v>0</v>
      </c>
      <c r="V31" s="792"/>
      <c r="W31" s="792">
        <v>0</v>
      </c>
      <c r="X31" s="792"/>
      <c r="Y31" s="792">
        <v>0</v>
      </c>
      <c r="Z31" s="792"/>
      <c r="AA31" s="792">
        <v>0</v>
      </c>
      <c r="AB31" s="792"/>
      <c r="AC31" s="792">
        <v>0</v>
      </c>
      <c r="AD31" s="792"/>
      <c r="AE31" s="792">
        <v>1</v>
      </c>
      <c r="AF31" s="792"/>
      <c r="AG31" s="792">
        <v>1</v>
      </c>
      <c r="AH31" s="825"/>
      <c r="AI31" s="817">
        <f>SUM(D31:AH31)</f>
        <v>3</v>
      </c>
      <c r="AJ31" s="476"/>
      <c r="AK31" s="81"/>
      <c r="AM31" s="185"/>
    </row>
    <row r="32" spans="2:39" s="7" customFormat="1" ht="30" customHeight="1" x14ac:dyDescent="0.2">
      <c r="B32" s="667"/>
      <c r="C32" s="794" t="s">
        <v>415</v>
      </c>
      <c r="D32" s="795"/>
      <c r="E32" s="824">
        <v>0</v>
      </c>
      <c r="F32" s="792"/>
      <c r="G32" s="792">
        <v>0</v>
      </c>
      <c r="H32" s="792"/>
      <c r="I32" s="792">
        <v>0</v>
      </c>
      <c r="J32" s="792"/>
      <c r="K32" s="792">
        <v>0</v>
      </c>
      <c r="L32" s="792"/>
      <c r="M32" s="792">
        <v>0</v>
      </c>
      <c r="N32" s="792"/>
      <c r="O32" s="792">
        <v>0</v>
      </c>
      <c r="P32" s="792"/>
      <c r="Q32" s="792">
        <v>0</v>
      </c>
      <c r="R32" s="792"/>
      <c r="S32" s="792">
        <v>0</v>
      </c>
      <c r="T32" s="792"/>
      <c r="U32" s="792">
        <v>0</v>
      </c>
      <c r="V32" s="792"/>
      <c r="W32" s="792">
        <v>0</v>
      </c>
      <c r="X32" s="792"/>
      <c r="Y32" s="792">
        <v>0</v>
      </c>
      <c r="Z32" s="792"/>
      <c r="AA32" s="792">
        <v>0</v>
      </c>
      <c r="AB32" s="792"/>
      <c r="AC32" s="792">
        <v>0</v>
      </c>
      <c r="AD32" s="792"/>
      <c r="AE32" s="792">
        <v>0</v>
      </c>
      <c r="AF32" s="792"/>
      <c r="AG32" s="792">
        <v>0</v>
      </c>
      <c r="AH32" s="825"/>
      <c r="AI32" s="817">
        <f>SUM(D32:AH32)</f>
        <v>0</v>
      </c>
      <c r="AJ32" s="476"/>
      <c r="AK32" s="81"/>
      <c r="AM32" s="185"/>
    </row>
    <row r="33" spans="2:39" s="7" customFormat="1" ht="30" customHeight="1" x14ac:dyDescent="0.2">
      <c r="B33" s="667"/>
      <c r="C33" s="794" t="s">
        <v>416</v>
      </c>
      <c r="D33" s="795"/>
      <c r="E33" s="824">
        <v>0</v>
      </c>
      <c r="F33" s="792"/>
      <c r="G33" s="792">
        <v>0</v>
      </c>
      <c r="H33" s="792"/>
      <c r="I33" s="792">
        <v>0</v>
      </c>
      <c r="J33" s="792"/>
      <c r="K33" s="792">
        <v>1</v>
      </c>
      <c r="L33" s="792"/>
      <c r="M33" s="792">
        <v>0</v>
      </c>
      <c r="N33" s="792"/>
      <c r="O33" s="792">
        <v>0</v>
      </c>
      <c r="P33" s="792"/>
      <c r="Q33" s="792">
        <v>0</v>
      </c>
      <c r="R33" s="792"/>
      <c r="S33" s="792">
        <v>0</v>
      </c>
      <c r="T33" s="792"/>
      <c r="U33" s="792">
        <v>0</v>
      </c>
      <c r="V33" s="792"/>
      <c r="W33" s="792">
        <v>0</v>
      </c>
      <c r="X33" s="792"/>
      <c r="Y33" s="792">
        <v>0</v>
      </c>
      <c r="Z33" s="792"/>
      <c r="AA33" s="792">
        <v>0</v>
      </c>
      <c r="AB33" s="792"/>
      <c r="AC33" s="792">
        <v>0</v>
      </c>
      <c r="AD33" s="792"/>
      <c r="AE33" s="792">
        <v>0</v>
      </c>
      <c r="AF33" s="792"/>
      <c r="AG33" s="792">
        <v>0</v>
      </c>
      <c r="AH33" s="825"/>
      <c r="AI33" s="817">
        <f>SUM(D33:AH33)</f>
        <v>1</v>
      </c>
      <c r="AJ33" s="476"/>
      <c r="AK33" s="81"/>
      <c r="AM33" s="185"/>
    </row>
    <row r="34" spans="2:39" s="7" customFormat="1" ht="30" customHeight="1" x14ac:dyDescent="0.2">
      <c r="B34" s="667"/>
      <c r="C34" s="686" t="s">
        <v>96</v>
      </c>
      <c r="D34" s="796"/>
      <c r="E34" s="826"/>
      <c r="F34" s="654"/>
      <c r="G34" s="654"/>
      <c r="H34" s="654"/>
      <c r="I34" s="654"/>
      <c r="J34" s="654"/>
      <c r="K34" s="654"/>
      <c r="L34" s="654"/>
      <c r="M34" s="654"/>
      <c r="N34" s="654"/>
      <c r="O34" s="654"/>
      <c r="P34" s="654"/>
      <c r="Q34" s="654"/>
      <c r="R34" s="654"/>
      <c r="S34" s="654"/>
      <c r="T34" s="654"/>
      <c r="U34" s="654"/>
      <c r="V34" s="654"/>
      <c r="W34" s="654"/>
      <c r="X34" s="654"/>
      <c r="Y34" s="654"/>
      <c r="Z34" s="654"/>
      <c r="AA34" s="654"/>
      <c r="AB34" s="654"/>
      <c r="AC34" s="654"/>
      <c r="AD34" s="654"/>
      <c r="AE34" s="654"/>
      <c r="AF34" s="654"/>
      <c r="AG34" s="654"/>
      <c r="AH34" s="827"/>
      <c r="AI34" s="817"/>
      <c r="AJ34" s="476"/>
      <c r="AK34" s="81"/>
    </row>
    <row r="35" spans="2:39" s="182" customFormat="1" ht="30" customHeight="1" x14ac:dyDescent="0.2">
      <c r="B35" s="1680" t="s">
        <v>410</v>
      </c>
      <c r="C35" s="1680"/>
      <c r="D35" s="1680"/>
      <c r="E35" s="822">
        <f>SUM(E36:E39)</f>
        <v>0</v>
      </c>
      <c r="F35" s="790"/>
      <c r="G35" s="790">
        <f>SUM(G36:G39)</f>
        <v>1</v>
      </c>
      <c r="H35" s="790"/>
      <c r="I35" s="790">
        <f>SUM(I36:I39)</f>
        <v>6</v>
      </c>
      <c r="J35" s="790"/>
      <c r="K35" s="790">
        <f>SUM(K36:K39)</f>
        <v>10</v>
      </c>
      <c r="L35" s="790"/>
      <c r="M35" s="790">
        <f>SUM(M36:M39)</f>
        <v>1</v>
      </c>
      <c r="N35" s="790"/>
      <c r="O35" s="790">
        <f>SUM(O36:O39)</f>
        <v>1</v>
      </c>
      <c r="P35" s="790"/>
      <c r="Q35" s="790">
        <f>SUM(Q36:Q39)</f>
        <v>1</v>
      </c>
      <c r="R35" s="790"/>
      <c r="S35" s="790">
        <f>SUM(S36:S39)</f>
        <v>0</v>
      </c>
      <c r="T35" s="790"/>
      <c r="U35" s="790">
        <f>SUM(U36:U39)</f>
        <v>0</v>
      </c>
      <c r="V35" s="790"/>
      <c r="W35" s="790">
        <f>SUM(W36:W39)</f>
        <v>0</v>
      </c>
      <c r="X35" s="790"/>
      <c r="Y35" s="790">
        <f>SUM(Y36:Y39)</f>
        <v>1</v>
      </c>
      <c r="Z35" s="790"/>
      <c r="AA35" s="790">
        <f>SUM(AA36:AA39)</f>
        <v>4</v>
      </c>
      <c r="AB35" s="790"/>
      <c r="AC35" s="790">
        <f>SUM(AC36:AC39)</f>
        <v>0</v>
      </c>
      <c r="AD35" s="790"/>
      <c r="AE35" s="790">
        <f>SUM(AE36:AE39)</f>
        <v>0</v>
      </c>
      <c r="AF35" s="790"/>
      <c r="AG35" s="790">
        <f>SUM(AG36:AG39)</f>
        <v>0</v>
      </c>
      <c r="AH35" s="823"/>
      <c r="AI35" s="790">
        <f>SUM(AI36:AI39)</f>
        <v>25</v>
      </c>
      <c r="AJ35" s="682"/>
    </row>
    <row r="36" spans="2:39" s="7" customFormat="1" ht="30" customHeight="1" x14ac:dyDescent="0.2">
      <c r="B36" s="667"/>
      <c r="C36" s="794" t="s">
        <v>413</v>
      </c>
      <c r="D36" s="795"/>
      <c r="E36" s="824">
        <v>0</v>
      </c>
      <c r="F36" s="792"/>
      <c r="G36" s="792">
        <v>1</v>
      </c>
      <c r="H36" s="792"/>
      <c r="I36" s="792">
        <v>6</v>
      </c>
      <c r="J36" s="792"/>
      <c r="K36" s="792">
        <v>7</v>
      </c>
      <c r="L36" s="792"/>
      <c r="M36" s="792">
        <v>1</v>
      </c>
      <c r="N36" s="792"/>
      <c r="O36" s="792">
        <v>1</v>
      </c>
      <c r="P36" s="792"/>
      <c r="Q36" s="792">
        <v>1</v>
      </c>
      <c r="R36" s="792"/>
      <c r="S36" s="792">
        <v>0</v>
      </c>
      <c r="T36" s="792"/>
      <c r="U36" s="792">
        <v>0</v>
      </c>
      <c r="V36" s="792"/>
      <c r="W36" s="792">
        <v>0</v>
      </c>
      <c r="X36" s="792"/>
      <c r="Y36" s="792">
        <v>0</v>
      </c>
      <c r="Z36" s="792"/>
      <c r="AA36" s="792">
        <v>2</v>
      </c>
      <c r="AB36" s="792"/>
      <c r="AC36" s="792">
        <v>0</v>
      </c>
      <c r="AD36" s="792"/>
      <c r="AE36" s="792">
        <v>0</v>
      </c>
      <c r="AF36" s="792"/>
      <c r="AG36" s="792">
        <v>0</v>
      </c>
      <c r="AH36" s="825"/>
      <c r="AI36" s="817">
        <f>SUM(D36:AH36)</f>
        <v>19</v>
      </c>
      <c r="AJ36" s="476"/>
      <c r="AK36" s="81"/>
      <c r="AM36" s="185"/>
    </row>
    <row r="37" spans="2:39" s="7" customFormat="1" ht="30" customHeight="1" x14ac:dyDescent="0.2">
      <c r="B37" s="667"/>
      <c r="C37" s="794" t="s">
        <v>414</v>
      </c>
      <c r="D37" s="795"/>
      <c r="E37" s="824">
        <v>0</v>
      </c>
      <c r="F37" s="792"/>
      <c r="G37" s="792">
        <v>0</v>
      </c>
      <c r="H37" s="792"/>
      <c r="I37" s="792">
        <v>0</v>
      </c>
      <c r="J37" s="792"/>
      <c r="K37" s="792">
        <v>3</v>
      </c>
      <c r="L37" s="792"/>
      <c r="M37" s="792">
        <v>0</v>
      </c>
      <c r="N37" s="792"/>
      <c r="O37" s="792">
        <v>0</v>
      </c>
      <c r="P37" s="792"/>
      <c r="Q37" s="792">
        <v>0</v>
      </c>
      <c r="R37" s="792"/>
      <c r="S37" s="792">
        <v>0</v>
      </c>
      <c r="T37" s="792"/>
      <c r="U37" s="792">
        <v>0</v>
      </c>
      <c r="V37" s="792"/>
      <c r="W37" s="792">
        <v>0</v>
      </c>
      <c r="X37" s="792"/>
      <c r="Y37" s="792">
        <v>1</v>
      </c>
      <c r="Z37" s="792"/>
      <c r="AA37" s="792">
        <v>2</v>
      </c>
      <c r="AB37" s="792"/>
      <c r="AC37" s="792">
        <v>0</v>
      </c>
      <c r="AD37" s="792"/>
      <c r="AE37" s="792">
        <v>0</v>
      </c>
      <c r="AF37" s="792"/>
      <c r="AG37" s="792">
        <v>0</v>
      </c>
      <c r="AH37" s="825"/>
      <c r="AI37" s="817">
        <f>SUM(D37:AH37)</f>
        <v>6</v>
      </c>
      <c r="AJ37" s="476"/>
      <c r="AK37" s="81"/>
      <c r="AM37" s="185"/>
    </row>
    <row r="38" spans="2:39" s="7" customFormat="1" ht="30" customHeight="1" x14ac:dyDescent="0.2">
      <c r="B38" s="667"/>
      <c r="C38" s="794" t="s">
        <v>415</v>
      </c>
      <c r="D38" s="795"/>
      <c r="E38" s="824">
        <v>0</v>
      </c>
      <c r="F38" s="792"/>
      <c r="G38" s="792">
        <v>0</v>
      </c>
      <c r="H38" s="792"/>
      <c r="I38" s="792">
        <v>0</v>
      </c>
      <c r="J38" s="792"/>
      <c r="K38" s="792">
        <v>0</v>
      </c>
      <c r="L38" s="792"/>
      <c r="M38" s="792">
        <v>0</v>
      </c>
      <c r="N38" s="792"/>
      <c r="O38" s="792">
        <v>0</v>
      </c>
      <c r="P38" s="792"/>
      <c r="Q38" s="792">
        <v>0</v>
      </c>
      <c r="R38" s="792"/>
      <c r="S38" s="792">
        <v>0</v>
      </c>
      <c r="T38" s="792"/>
      <c r="U38" s="792">
        <v>0</v>
      </c>
      <c r="V38" s="792"/>
      <c r="W38" s="792">
        <v>0</v>
      </c>
      <c r="X38" s="792"/>
      <c r="Y38" s="792">
        <v>0</v>
      </c>
      <c r="Z38" s="792"/>
      <c r="AA38" s="792">
        <v>0</v>
      </c>
      <c r="AB38" s="792"/>
      <c r="AC38" s="792">
        <v>0</v>
      </c>
      <c r="AD38" s="792"/>
      <c r="AE38" s="792">
        <v>0</v>
      </c>
      <c r="AF38" s="792"/>
      <c r="AG38" s="792">
        <v>0</v>
      </c>
      <c r="AH38" s="825"/>
      <c r="AI38" s="817">
        <f>SUM(D38:AH38)</f>
        <v>0</v>
      </c>
      <c r="AJ38" s="476"/>
      <c r="AK38" s="81"/>
      <c r="AM38" s="185"/>
    </row>
    <row r="39" spans="2:39" s="7" customFormat="1" ht="30" customHeight="1" x14ac:dyDescent="0.2">
      <c r="B39" s="667"/>
      <c r="C39" s="794" t="s">
        <v>416</v>
      </c>
      <c r="D39" s="795"/>
      <c r="E39" s="824">
        <v>0</v>
      </c>
      <c r="F39" s="792"/>
      <c r="G39" s="792">
        <v>0</v>
      </c>
      <c r="H39" s="792"/>
      <c r="I39" s="792">
        <v>0</v>
      </c>
      <c r="J39" s="792"/>
      <c r="K39" s="792">
        <v>0</v>
      </c>
      <c r="L39" s="792"/>
      <c r="M39" s="792">
        <v>0</v>
      </c>
      <c r="N39" s="792"/>
      <c r="O39" s="792">
        <v>0</v>
      </c>
      <c r="P39" s="792"/>
      <c r="Q39" s="792">
        <v>0</v>
      </c>
      <c r="R39" s="792"/>
      <c r="S39" s="792">
        <v>0</v>
      </c>
      <c r="T39" s="792"/>
      <c r="U39" s="792">
        <v>0</v>
      </c>
      <c r="V39" s="792"/>
      <c r="W39" s="792">
        <v>0</v>
      </c>
      <c r="X39" s="792"/>
      <c r="Y39" s="792">
        <v>0</v>
      </c>
      <c r="Z39" s="792"/>
      <c r="AA39" s="792">
        <v>0</v>
      </c>
      <c r="AB39" s="792"/>
      <c r="AC39" s="792">
        <v>0</v>
      </c>
      <c r="AD39" s="792"/>
      <c r="AE39" s="792">
        <v>0</v>
      </c>
      <c r="AF39" s="792"/>
      <c r="AG39" s="792">
        <v>0</v>
      </c>
      <c r="AH39" s="825"/>
      <c r="AI39" s="817">
        <f>SUM(D39:AH39)</f>
        <v>0</v>
      </c>
      <c r="AJ39" s="476"/>
      <c r="AK39" s="81"/>
      <c r="AM39" s="185"/>
    </row>
    <row r="40" spans="2:39" s="7" customFormat="1" ht="30" customHeight="1" x14ac:dyDescent="0.2">
      <c r="B40" s="667"/>
      <c r="C40" s="686" t="s">
        <v>97</v>
      </c>
      <c r="D40" s="796"/>
      <c r="E40" s="826"/>
      <c r="F40" s="654"/>
      <c r="G40" s="654"/>
      <c r="H40" s="654"/>
      <c r="I40" s="654"/>
      <c r="J40" s="654"/>
      <c r="K40" s="654"/>
      <c r="L40" s="654"/>
      <c r="M40" s="654"/>
      <c r="N40" s="654"/>
      <c r="O40" s="654"/>
      <c r="P40" s="654"/>
      <c r="Q40" s="654"/>
      <c r="R40" s="654"/>
      <c r="S40" s="654"/>
      <c r="T40" s="654"/>
      <c r="U40" s="654"/>
      <c r="V40" s="654"/>
      <c r="W40" s="654"/>
      <c r="X40" s="654"/>
      <c r="Y40" s="654"/>
      <c r="Z40" s="654"/>
      <c r="AA40" s="654"/>
      <c r="AB40" s="654"/>
      <c r="AC40" s="654"/>
      <c r="AD40" s="654"/>
      <c r="AE40" s="654"/>
      <c r="AF40" s="654"/>
      <c r="AG40" s="654"/>
      <c r="AH40" s="827"/>
      <c r="AI40" s="817"/>
      <c r="AJ40" s="476"/>
      <c r="AK40" s="81"/>
    </row>
    <row r="41" spans="2:39" s="182" customFormat="1" ht="30" customHeight="1" x14ac:dyDescent="0.2">
      <c r="B41" s="1680" t="s">
        <v>410</v>
      </c>
      <c r="C41" s="1680"/>
      <c r="D41" s="1680"/>
      <c r="E41" s="822">
        <f>SUM(E42:E45)</f>
        <v>3</v>
      </c>
      <c r="F41" s="790"/>
      <c r="G41" s="790">
        <f>SUM(G42:G45)</f>
        <v>1</v>
      </c>
      <c r="H41" s="790"/>
      <c r="I41" s="790">
        <f>SUM(I42:I45)</f>
        <v>7</v>
      </c>
      <c r="J41" s="790"/>
      <c r="K41" s="790">
        <f>SUM(K42:K45)</f>
        <v>12</v>
      </c>
      <c r="L41" s="790"/>
      <c r="M41" s="790">
        <f>SUM(M42:M45)</f>
        <v>0</v>
      </c>
      <c r="N41" s="790"/>
      <c r="O41" s="790">
        <f>SUM(O42:O45)</f>
        <v>1</v>
      </c>
      <c r="P41" s="790"/>
      <c r="Q41" s="790">
        <f>SUM(Q42:Q45)</f>
        <v>2</v>
      </c>
      <c r="R41" s="790"/>
      <c r="S41" s="790">
        <f>SUM(S42:S45)</f>
        <v>0</v>
      </c>
      <c r="T41" s="790"/>
      <c r="U41" s="790">
        <f>SUM(U42:U45)</f>
        <v>1</v>
      </c>
      <c r="V41" s="790"/>
      <c r="W41" s="790">
        <f>SUM(W42:W45)</f>
        <v>1</v>
      </c>
      <c r="X41" s="790"/>
      <c r="Y41" s="790">
        <f>SUM(Y42:Y45)</f>
        <v>2</v>
      </c>
      <c r="Z41" s="790"/>
      <c r="AA41" s="790">
        <f>SUM(AA42:AA45)</f>
        <v>0</v>
      </c>
      <c r="AB41" s="790"/>
      <c r="AC41" s="790">
        <f>SUM(AC42:AC45)</f>
        <v>1</v>
      </c>
      <c r="AD41" s="790"/>
      <c r="AE41" s="790">
        <f>SUM(AE42:AE45)</f>
        <v>0</v>
      </c>
      <c r="AF41" s="790"/>
      <c r="AG41" s="790">
        <f>SUM(AG42:AG45)</f>
        <v>4</v>
      </c>
      <c r="AH41" s="823"/>
      <c r="AI41" s="790">
        <f>SUM(AI42:AI45)</f>
        <v>35</v>
      </c>
      <c r="AJ41" s="682"/>
    </row>
    <row r="42" spans="2:39" s="7" customFormat="1" ht="30" customHeight="1" x14ac:dyDescent="0.2">
      <c r="B42" s="667"/>
      <c r="C42" s="794" t="s">
        <v>413</v>
      </c>
      <c r="D42" s="795"/>
      <c r="E42" s="824">
        <v>1</v>
      </c>
      <c r="F42" s="792"/>
      <c r="G42" s="792">
        <v>0</v>
      </c>
      <c r="H42" s="792"/>
      <c r="I42" s="792">
        <v>6</v>
      </c>
      <c r="J42" s="792"/>
      <c r="K42" s="792">
        <v>10</v>
      </c>
      <c r="L42" s="792"/>
      <c r="M42" s="792">
        <v>0</v>
      </c>
      <c r="N42" s="792"/>
      <c r="O42" s="792">
        <v>1</v>
      </c>
      <c r="P42" s="792"/>
      <c r="Q42" s="792">
        <v>2</v>
      </c>
      <c r="R42" s="792"/>
      <c r="S42" s="792">
        <v>0</v>
      </c>
      <c r="T42" s="792"/>
      <c r="U42" s="792">
        <v>0</v>
      </c>
      <c r="V42" s="792"/>
      <c r="W42" s="792">
        <v>1</v>
      </c>
      <c r="X42" s="792"/>
      <c r="Y42" s="792">
        <v>2</v>
      </c>
      <c r="Z42" s="792"/>
      <c r="AA42" s="792">
        <v>0</v>
      </c>
      <c r="AB42" s="792"/>
      <c r="AC42" s="792">
        <v>1</v>
      </c>
      <c r="AD42" s="792"/>
      <c r="AE42" s="792">
        <v>0</v>
      </c>
      <c r="AF42" s="792"/>
      <c r="AG42" s="792">
        <v>4</v>
      </c>
      <c r="AH42" s="825"/>
      <c r="AI42" s="817">
        <f>SUM(D42:AH42)</f>
        <v>28</v>
      </c>
      <c r="AJ42" s="476"/>
      <c r="AK42" s="81"/>
      <c r="AM42" s="185"/>
    </row>
    <row r="43" spans="2:39" s="7" customFormat="1" ht="30" customHeight="1" x14ac:dyDescent="0.2">
      <c r="B43" s="667"/>
      <c r="C43" s="794" t="s">
        <v>414</v>
      </c>
      <c r="D43" s="795"/>
      <c r="E43" s="824">
        <v>2</v>
      </c>
      <c r="F43" s="792"/>
      <c r="G43" s="792">
        <v>1</v>
      </c>
      <c r="H43" s="792"/>
      <c r="I43" s="792">
        <v>1</v>
      </c>
      <c r="J43" s="792"/>
      <c r="K43" s="792">
        <v>2</v>
      </c>
      <c r="L43" s="792"/>
      <c r="M43" s="792">
        <v>0</v>
      </c>
      <c r="N43" s="792"/>
      <c r="O43" s="792">
        <v>0</v>
      </c>
      <c r="P43" s="792"/>
      <c r="Q43" s="792">
        <v>0</v>
      </c>
      <c r="R43" s="792"/>
      <c r="S43" s="792">
        <v>0</v>
      </c>
      <c r="T43" s="792"/>
      <c r="U43" s="792">
        <v>1</v>
      </c>
      <c r="V43" s="792"/>
      <c r="W43" s="792">
        <v>0</v>
      </c>
      <c r="X43" s="792"/>
      <c r="Y43" s="792">
        <v>0</v>
      </c>
      <c r="Z43" s="792"/>
      <c r="AA43" s="792">
        <v>0</v>
      </c>
      <c r="AB43" s="792"/>
      <c r="AC43" s="792">
        <v>0</v>
      </c>
      <c r="AD43" s="792"/>
      <c r="AE43" s="792">
        <v>0</v>
      </c>
      <c r="AF43" s="792"/>
      <c r="AG43" s="792">
        <v>0</v>
      </c>
      <c r="AH43" s="825"/>
      <c r="AI43" s="817">
        <f>SUM(D43:AH43)</f>
        <v>7</v>
      </c>
      <c r="AJ43" s="476"/>
      <c r="AK43" s="81"/>
      <c r="AM43" s="185"/>
    </row>
    <row r="44" spans="2:39" s="7" customFormat="1" ht="30" customHeight="1" x14ac:dyDescent="0.2">
      <c r="B44" s="667"/>
      <c r="C44" s="794" t="s">
        <v>415</v>
      </c>
      <c r="D44" s="795"/>
      <c r="E44" s="824">
        <v>0</v>
      </c>
      <c r="F44" s="792"/>
      <c r="G44" s="792">
        <v>0</v>
      </c>
      <c r="H44" s="792"/>
      <c r="I44" s="792">
        <v>0</v>
      </c>
      <c r="J44" s="792"/>
      <c r="K44" s="792">
        <v>0</v>
      </c>
      <c r="L44" s="792"/>
      <c r="M44" s="792">
        <v>0</v>
      </c>
      <c r="N44" s="792"/>
      <c r="O44" s="792">
        <v>0</v>
      </c>
      <c r="P44" s="792"/>
      <c r="Q44" s="792">
        <v>0</v>
      </c>
      <c r="R44" s="792"/>
      <c r="S44" s="792">
        <v>0</v>
      </c>
      <c r="T44" s="792"/>
      <c r="U44" s="792">
        <v>0</v>
      </c>
      <c r="V44" s="792"/>
      <c r="W44" s="792">
        <v>0</v>
      </c>
      <c r="X44" s="792"/>
      <c r="Y44" s="792">
        <v>0</v>
      </c>
      <c r="Z44" s="792"/>
      <c r="AA44" s="792">
        <v>0</v>
      </c>
      <c r="AB44" s="792"/>
      <c r="AC44" s="792">
        <v>0</v>
      </c>
      <c r="AD44" s="792"/>
      <c r="AE44" s="792">
        <v>0</v>
      </c>
      <c r="AF44" s="792"/>
      <c r="AG44" s="792">
        <v>0</v>
      </c>
      <c r="AH44" s="825"/>
      <c r="AI44" s="817">
        <f>SUM(D44:AH44)</f>
        <v>0</v>
      </c>
      <c r="AJ44" s="476"/>
      <c r="AK44" s="81"/>
      <c r="AM44" s="185"/>
    </row>
    <row r="45" spans="2:39" s="7" customFormat="1" ht="30" customHeight="1" x14ac:dyDescent="0.2">
      <c r="B45" s="667"/>
      <c r="C45" s="794" t="s">
        <v>416</v>
      </c>
      <c r="D45" s="795"/>
      <c r="E45" s="824">
        <v>0</v>
      </c>
      <c r="F45" s="792"/>
      <c r="G45" s="792">
        <v>0</v>
      </c>
      <c r="H45" s="792"/>
      <c r="I45" s="792">
        <v>0</v>
      </c>
      <c r="J45" s="792"/>
      <c r="K45" s="792">
        <v>0</v>
      </c>
      <c r="L45" s="792"/>
      <c r="M45" s="792">
        <v>0</v>
      </c>
      <c r="N45" s="792"/>
      <c r="O45" s="792">
        <v>0</v>
      </c>
      <c r="P45" s="792"/>
      <c r="Q45" s="792">
        <v>0</v>
      </c>
      <c r="R45" s="792"/>
      <c r="S45" s="792">
        <v>0</v>
      </c>
      <c r="T45" s="792"/>
      <c r="U45" s="792">
        <v>0</v>
      </c>
      <c r="V45" s="792"/>
      <c r="W45" s="792">
        <v>0</v>
      </c>
      <c r="X45" s="792"/>
      <c r="Y45" s="792">
        <v>0</v>
      </c>
      <c r="Z45" s="792"/>
      <c r="AA45" s="792">
        <v>0</v>
      </c>
      <c r="AB45" s="792"/>
      <c r="AC45" s="792">
        <v>0</v>
      </c>
      <c r="AD45" s="792"/>
      <c r="AE45" s="792">
        <v>0</v>
      </c>
      <c r="AF45" s="792"/>
      <c r="AG45" s="792">
        <v>0</v>
      </c>
      <c r="AH45" s="825"/>
      <c r="AI45" s="817">
        <f>SUM(D45:AH45)</f>
        <v>0</v>
      </c>
      <c r="AJ45" s="476"/>
      <c r="AK45" s="81"/>
      <c r="AM45" s="185"/>
    </row>
    <row r="46" spans="2:39" s="7" customFormat="1" ht="30" customHeight="1" x14ac:dyDescent="0.2">
      <c r="B46" s="667"/>
      <c r="C46" s="686" t="s">
        <v>65</v>
      </c>
      <c r="D46" s="796"/>
      <c r="E46" s="826"/>
      <c r="F46" s="654"/>
      <c r="G46" s="654"/>
      <c r="H46" s="654"/>
      <c r="I46" s="654"/>
      <c r="J46" s="654"/>
      <c r="K46" s="654"/>
      <c r="L46" s="654"/>
      <c r="M46" s="654"/>
      <c r="N46" s="654"/>
      <c r="O46" s="654"/>
      <c r="P46" s="654"/>
      <c r="Q46" s="654"/>
      <c r="R46" s="654"/>
      <c r="S46" s="654"/>
      <c r="T46" s="654"/>
      <c r="U46" s="654"/>
      <c r="V46" s="654"/>
      <c r="W46" s="654"/>
      <c r="X46" s="654"/>
      <c r="Y46" s="654"/>
      <c r="Z46" s="654"/>
      <c r="AA46" s="654"/>
      <c r="AB46" s="654"/>
      <c r="AC46" s="654"/>
      <c r="AD46" s="654"/>
      <c r="AE46" s="654"/>
      <c r="AF46" s="654"/>
      <c r="AG46" s="654"/>
      <c r="AH46" s="827"/>
      <c r="AI46" s="817"/>
      <c r="AJ46" s="476"/>
      <c r="AK46" s="81"/>
    </row>
    <row r="47" spans="2:39" s="182" customFormat="1" ht="30" customHeight="1" x14ac:dyDescent="0.2">
      <c r="B47" s="1680" t="s">
        <v>410</v>
      </c>
      <c r="C47" s="1680"/>
      <c r="D47" s="1680"/>
      <c r="E47" s="822">
        <f>SUM(E48:E51)</f>
        <v>1</v>
      </c>
      <c r="F47" s="790"/>
      <c r="G47" s="790">
        <f>SUM(G48:G51)</f>
        <v>0</v>
      </c>
      <c r="H47" s="790"/>
      <c r="I47" s="790">
        <f>SUM(I48:I51)</f>
        <v>5</v>
      </c>
      <c r="J47" s="790"/>
      <c r="K47" s="790">
        <f>SUM(K48:K51)</f>
        <v>7</v>
      </c>
      <c r="L47" s="790"/>
      <c r="M47" s="790">
        <f>SUM(M48:M51)</f>
        <v>2</v>
      </c>
      <c r="N47" s="790"/>
      <c r="O47" s="790">
        <f>SUM(O48:O51)</f>
        <v>0</v>
      </c>
      <c r="P47" s="790"/>
      <c r="Q47" s="790">
        <f>SUM(Q48:Q51)</f>
        <v>2</v>
      </c>
      <c r="R47" s="790"/>
      <c r="S47" s="790">
        <f>SUM(S48:S51)</f>
        <v>0</v>
      </c>
      <c r="T47" s="790"/>
      <c r="U47" s="790">
        <f>SUM(U48:U51)</f>
        <v>2</v>
      </c>
      <c r="V47" s="790"/>
      <c r="W47" s="790">
        <f>SUM(W48:W51)</f>
        <v>1</v>
      </c>
      <c r="X47" s="790"/>
      <c r="Y47" s="790">
        <f>SUM(Y48:Y51)</f>
        <v>0</v>
      </c>
      <c r="Z47" s="790"/>
      <c r="AA47" s="790">
        <f>SUM(AA48:AA51)</f>
        <v>0</v>
      </c>
      <c r="AB47" s="790"/>
      <c r="AC47" s="790">
        <f>SUM(AC48:AC51)</f>
        <v>1</v>
      </c>
      <c r="AD47" s="790"/>
      <c r="AE47" s="790">
        <f>SUM(AE48:AE51)</f>
        <v>0</v>
      </c>
      <c r="AF47" s="790"/>
      <c r="AG47" s="790">
        <f>SUM(AG48:AG51)</f>
        <v>5</v>
      </c>
      <c r="AH47" s="823"/>
      <c r="AI47" s="790">
        <f>SUM(AI48:AI51)</f>
        <v>26</v>
      </c>
      <c r="AJ47" s="682"/>
    </row>
    <row r="48" spans="2:39" s="7" customFormat="1" ht="30" customHeight="1" x14ac:dyDescent="0.2">
      <c r="B48" s="667"/>
      <c r="C48" s="794" t="s">
        <v>413</v>
      </c>
      <c r="D48" s="795"/>
      <c r="E48" s="824">
        <v>1</v>
      </c>
      <c r="F48" s="792"/>
      <c r="G48" s="792">
        <v>0</v>
      </c>
      <c r="H48" s="792"/>
      <c r="I48" s="792">
        <v>3</v>
      </c>
      <c r="J48" s="792"/>
      <c r="K48" s="792">
        <v>6</v>
      </c>
      <c r="L48" s="792"/>
      <c r="M48" s="792">
        <v>2</v>
      </c>
      <c r="N48" s="792"/>
      <c r="O48" s="792">
        <v>0</v>
      </c>
      <c r="P48" s="792"/>
      <c r="Q48" s="792">
        <v>2</v>
      </c>
      <c r="R48" s="792"/>
      <c r="S48" s="792">
        <v>0</v>
      </c>
      <c r="T48" s="792"/>
      <c r="U48" s="792">
        <v>2</v>
      </c>
      <c r="V48" s="792"/>
      <c r="W48" s="792">
        <v>0</v>
      </c>
      <c r="X48" s="792"/>
      <c r="Y48" s="792">
        <v>0</v>
      </c>
      <c r="Z48" s="792"/>
      <c r="AA48" s="792">
        <v>0</v>
      </c>
      <c r="AB48" s="792"/>
      <c r="AC48" s="792">
        <v>1</v>
      </c>
      <c r="AD48" s="792"/>
      <c r="AE48" s="792">
        <v>0</v>
      </c>
      <c r="AF48" s="792"/>
      <c r="AG48" s="792">
        <v>5</v>
      </c>
      <c r="AH48" s="825"/>
      <c r="AI48" s="817">
        <f>SUM(D48:AH48)</f>
        <v>22</v>
      </c>
      <c r="AJ48" s="476"/>
      <c r="AK48" s="81"/>
      <c r="AM48" s="185"/>
    </row>
    <row r="49" spans="2:55" s="7" customFormat="1" ht="30" customHeight="1" x14ac:dyDescent="0.2">
      <c r="B49" s="667"/>
      <c r="C49" s="794" t="s">
        <v>414</v>
      </c>
      <c r="D49" s="795"/>
      <c r="E49" s="824">
        <v>0</v>
      </c>
      <c r="F49" s="792"/>
      <c r="G49" s="792">
        <v>0</v>
      </c>
      <c r="H49" s="792"/>
      <c r="I49" s="792">
        <v>2</v>
      </c>
      <c r="J49" s="792"/>
      <c r="K49" s="792">
        <v>0</v>
      </c>
      <c r="L49" s="792"/>
      <c r="M49" s="792">
        <v>0</v>
      </c>
      <c r="N49" s="792"/>
      <c r="O49" s="792">
        <v>0</v>
      </c>
      <c r="P49" s="792"/>
      <c r="Q49" s="792">
        <v>0</v>
      </c>
      <c r="R49" s="792"/>
      <c r="S49" s="792">
        <v>0</v>
      </c>
      <c r="T49" s="792"/>
      <c r="U49" s="792">
        <v>0</v>
      </c>
      <c r="V49" s="792"/>
      <c r="W49" s="792">
        <v>1</v>
      </c>
      <c r="X49" s="792"/>
      <c r="Y49" s="792">
        <v>0</v>
      </c>
      <c r="Z49" s="792"/>
      <c r="AA49" s="792">
        <v>0</v>
      </c>
      <c r="AB49" s="792"/>
      <c r="AC49" s="792">
        <v>0</v>
      </c>
      <c r="AD49" s="792"/>
      <c r="AE49" s="792">
        <v>0</v>
      </c>
      <c r="AF49" s="792"/>
      <c r="AG49" s="792">
        <v>0</v>
      </c>
      <c r="AH49" s="825"/>
      <c r="AI49" s="817">
        <f>SUM(D49:AH49)</f>
        <v>3</v>
      </c>
      <c r="AJ49" s="476"/>
      <c r="AK49" s="81"/>
      <c r="AM49" s="185"/>
    </row>
    <row r="50" spans="2:55" s="7" customFormat="1" ht="30" customHeight="1" x14ac:dyDescent="0.2">
      <c r="B50" s="667"/>
      <c r="C50" s="794" t="s">
        <v>415</v>
      </c>
      <c r="D50" s="795"/>
      <c r="E50" s="824">
        <v>0</v>
      </c>
      <c r="F50" s="792"/>
      <c r="G50" s="792">
        <v>0</v>
      </c>
      <c r="H50" s="792"/>
      <c r="I50" s="792">
        <v>0</v>
      </c>
      <c r="J50" s="792"/>
      <c r="K50" s="792">
        <v>0</v>
      </c>
      <c r="L50" s="792"/>
      <c r="M50" s="792">
        <v>0</v>
      </c>
      <c r="N50" s="792"/>
      <c r="O50" s="792">
        <v>0</v>
      </c>
      <c r="P50" s="792"/>
      <c r="Q50" s="792">
        <v>0</v>
      </c>
      <c r="R50" s="792"/>
      <c r="S50" s="792">
        <v>0</v>
      </c>
      <c r="T50" s="792"/>
      <c r="U50" s="792">
        <v>0</v>
      </c>
      <c r="V50" s="792"/>
      <c r="W50" s="792">
        <v>0</v>
      </c>
      <c r="X50" s="792"/>
      <c r="Y50" s="792">
        <v>0</v>
      </c>
      <c r="Z50" s="792"/>
      <c r="AA50" s="792">
        <v>0</v>
      </c>
      <c r="AB50" s="792"/>
      <c r="AC50" s="792">
        <v>0</v>
      </c>
      <c r="AD50" s="792"/>
      <c r="AE50" s="792">
        <v>0</v>
      </c>
      <c r="AF50" s="792"/>
      <c r="AG50" s="792">
        <v>0</v>
      </c>
      <c r="AH50" s="825"/>
      <c r="AI50" s="817">
        <f>SUM(D50:AH50)</f>
        <v>0</v>
      </c>
      <c r="AJ50" s="476"/>
      <c r="AK50" s="81"/>
      <c r="AM50" s="185"/>
    </row>
    <row r="51" spans="2:55" s="7" customFormat="1" ht="30" customHeight="1" x14ac:dyDescent="0.2">
      <c r="B51" s="667"/>
      <c r="C51" s="794" t="s">
        <v>416</v>
      </c>
      <c r="D51" s="795"/>
      <c r="E51" s="824">
        <v>0</v>
      </c>
      <c r="F51" s="792"/>
      <c r="G51" s="792">
        <v>0</v>
      </c>
      <c r="H51" s="792"/>
      <c r="I51" s="792">
        <v>0</v>
      </c>
      <c r="J51" s="792"/>
      <c r="K51" s="792">
        <v>1</v>
      </c>
      <c r="L51" s="792"/>
      <c r="M51" s="792">
        <v>0</v>
      </c>
      <c r="N51" s="792"/>
      <c r="O51" s="792">
        <v>0</v>
      </c>
      <c r="P51" s="792"/>
      <c r="Q51" s="792">
        <v>0</v>
      </c>
      <c r="R51" s="792"/>
      <c r="S51" s="792">
        <v>0</v>
      </c>
      <c r="T51" s="792"/>
      <c r="U51" s="792">
        <v>0</v>
      </c>
      <c r="V51" s="792"/>
      <c r="W51" s="792">
        <v>0</v>
      </c>
      <c r="X51" s="792"/>
      <c r="Y51" s="792">
        <v>0</v>
      </c>
      <c r="Z51" s="792"/>
      <c r="AA51" s="792">
        <v>0</v>
      </c>
      <c r="AB51" s="792"/>
      <c r="AC51" s="792">
        <v>0</v>
      </c>
      <c r="AD51" s="792"/>
      <c r="AE51" s="792">
        <v>0</v>
      </c>
      <c r="AF51" s="792"/>
      <c r="AG51" s="792">
        <v>0</v>
      </c>
      <c r="AH51" s="825"/>
      <c r="AI51" s="817">
        <f>SUM(D51:AH51)</f>
        <v>1</v>
      </c>
      <c r="AJ51" s="476"/>
      <c r="AK51" s="81"/>
      <c r="AM51" s="185"/>
    </row>
    <row r="52" spans="2:55" s="7" customFormat="1" ht="30" customHeight="1" x14ac:dyDescent="0.2">
      <c r="B52" s="667"/>
      <c r="C52" s="686" t="s">
        <v>99</v>
      </c>
      <c r="D52" s="795"/>
      <c r="E52" s="828"/>
      <c r="F52" s="791"/>
      <c r="G52" s="791"/>
      <c r="H52" s="791"/>
      <c r="I52" s="791"/>
      <c r="J52" s="791"/>
      <c r="K52" s="791"/>
      <c r="L52" s="791"/>
      <c r="M52" s="791"/>
      <c r="N52" s="791"/>
      <c r="O52" s="791"/>
      <c r="P52" s="791"/>
      <c r="Q52" s="791"/>
      <c r="R52" s="791"/>
      <c r="S52" s="791"/>
      <c r="T52" s="791"/>
      <c r="U52" s="791"/>
      <c r="V52" s="791"/>
      <c r="W52" s="791"/>
      <c r="X52" s="791"/>
      <c r="Y52" s="791"/>
      <c r="Z52" s="791"/>
      <c r="AA52" s="791"/>
      <c r="AB52" s="791"/>
      <c r="AC52" s="791"/>
      <c r="AD52" s="791"/>
      <c r="AE52" s="791"/>
      <c r="AF52" s="791"/>
      <c r="AG52" s="791"/>
      <c r="AH52" s="829"/>
      <c r="AI52" s="817"/>
      <c r="AJ52" s="476"/>
      <c r="AK52" s="81"/>
      <c r="AM52" s="7" t="s">
        <v>144</v>
      </c>
      <c r="AN52" s="182">
        <v>1</v>
      </c>
      <c r="AO52" s="68">
        <v>2</v>
      </c>
      <c r="AP52" s="68">
        <v>6</v>
      </c>
      <c r="AQ52" s="68">
        <v>81</v>
      </c>
      <c r="AR52" s="68">
        <v>7</v>
      </c>
      <c r="AS52" s="68">
        <v>8</v>
      </c>
      <c r="AT52" s="68">
        <v>12</v>
      </c>
      <c r="AU52" s="68">
        <v>1</v>
      </c>
      <c r="AV52" s="68">
        <v>18</v>
      </c>
      <c r="AW52" s="68">
        <v>7</v>
      </c>
      <c r="AX52" s="68">
        <v>6</v>
      </c>
      <c r="AY52" s="68">
        <v>19</v>
      </c>
      <c r="AZ52" s="68">
        <v>20</v>
      </c>
      <c r="BA52" s="68">
        <v>4</v>
      </c>
      <c r="BB52" s="68">
        <v>40</v>
      </c>
      <c r="BC52" s="68">
        <f>SUM(AN52:BB52)</f>
        <v>232</v>
      </c>
    </row>
    <row r="53" spans="2:55" s="182" customFormat="1" ht="30" customHeight="1" x14ac:dyDescent="0.2">
      <c r="B53" s="1680" t="s">
        <v>410</v>
      </c>
      <c r="C53" s="1680"/>
      <c r="D53" s="1680"/>
      <c r="E53" s="822">
        <f>SUM(E54:E57)</f>
        <v>1</v>
      </c>
      <c r="F53" s="790"/>
      <c r="G53" s="790">
        <f>SUM(G54:G57)</f>
        <v>0</v>
      </c>
      <c r="H53" s="682"/>
      <c r="I53" s="790">
        <f>SUM(I54:I57)</f>
        <v>5</v>
      </c>
      <c r="J53" s="790"/>
      <c r="K53" s="790">
        <f>SUM(K54:K57)</f>
        <v>13</v>
      </c>
      <c r="L53" s="790"/>
      <c r="M53" s="790">
        <f>SUM(M54:M57)</f>
        <v>2</v>
      </c>
      <c r="N53" s="790"/>
      <c r="O53" s="790">
        <f>SUM(O54:O57)</f>
        <v>1</v>
      </c>
      <c r="P53" s="790"/>
      <c r="Q53" s="790">
        <f>SUM(Q54:Q57)</f>
        <v>1</v>
      </c>
      <c r="R53" s="790"/>
      <c r="S53" s="790">
        <f>SUM(S54:S57)</f>
        <v>0</v>
      </c>
      <c r="T53" s="790"/>
      <c r="U53" s="790">
        <f>SUM(U54:U57)</f>
        <v>0</v>
      </c>
      <c r="V53" s="790"/>
      <c r="W53" s="790">
        <f>SUM(W54:W57)</f>
        <v>0</v>
      </c>
      <c r="X53" s="790"/>
      <c r="Y53" s="790">
        <f>SUM(Y54:Y57)</f>
        <v>0</v>
      </c>
      <c r="Z53" s="790"/>
      <c r="AA53" s="790">
        <f>SUM(AA54:AA57)</f>
        <v>0</v>
      </c>
      <c r="AB53" s="790"/>
      <c r="AC53" s="790">
        <f>SUM(AC54:AC57)</f>
        <v>2</v>
      </c>
      <c r="AD53" s="790"/>
      <c r="AE53" s="790">
        <f>SUM(AE54:AE57)</f>
        <v>0</v>
      </c>
      <c r="AF53" s="790"/>
      <c r="AG53" s="790">
        <f>SUM(AG54:AG57)</f>
        <v>1</v>
      </c>
      <c r="AH53" s="823"/>
      <c r="AI53" s="790">
        <f>SUM(AI54:AI57)</f>
        <v>26</v>
      </c>
      <c r="AJ53" s="682"/>
      <c r="AM53" s="68" t="s">
        <v>412</v>
      </c>
      <c r="AN53" s="186" t="s">
        <v>80</v>
      </c>
      <c r="AO53" s="186" t="s">
        <v>80</v>
      </c>
      <c r="AP53" s="186" t="s">
        <v>80</v>
      </c>
      <c r="AQ53" s="68">
        <v>9</v>
      </c>
      <c r="AR53" s="68">
        <v>1</v>
      </c>
      <c r="AS53" s="186" t="s">
        <v>80</v>
      </c>
      <c r="AT53" s="186" t="s">
        <v>80</v>
      </c>
      <c r="AU53" s="186" t="s">
        <v>80</v>
      </c>
      <c r="AV53" s="68">
        <v>1</v>
      </c>
      <c r="AW53" s="186" t="s">
        <v>80</v>
      </c>
      <c r="AX53" s="186" t="s">
        <v>80</v>
      </c>
      <c r="AY53" s="68">
        <v>1</v>
      </c>
      <c r="AZ53" s="68">
        <v>3</v>
      </c>
      <c r="BA53" s="186" t="s">
        <v>80</v>
      </c>
      <c r="BB53" s="68">
        <v>2</v>
      </c>
      <c r="BC53" s="68">
        <f>SUM(AN53:BB53)</f>
        <v>17</v>
      </c>
    </row>
    <row r="54" spans="2:55" s="7" customFormat="1" ht="30" customHeight="1" x14ac:dyDescent="0.2">
      <c r="B54" s="667"/>
      <c r="C54" s="794" t="s">
        <v>413</v>
      </c>
      <c r="D54" s="795"/>
      <c r="E54" s="824">
        <v>1</v>
      </c>
      <c r="F54" s="792"/>
      <c r="G54" s="792">
        <v>0</v>
      </c>
      <c r="H54" s="792"/>
      <c r="I54" s="792">
        <v>5</v>
      </c>
      <c r="J54" s="792"/>
      <c r="K54" s="792">
        <v>13</v>
      </c>
      <c r="L54" s="792"/>
      <c r="M54" s="792">
        <v>1</v>
      </c>
      <c r="N54" s="792"/>
      <c r="O54" s="792">
        <v>1</v>
      </c>
      <c r="P54" s="792"/>
      <c r="Q54" s="792">
        <v>1</v>
      </c>
      <c r="R54" s="792"/>
      <c r="S54" s="792">
        <v>0</v>
      </c>
      <c r="T54" s="792"/>
      <c r="U54" s="792">
        <v>0</v>
      </c>
      <c r="V54" s="792"/>
      <c r="W54" s="792">
        <v>0</v>
      </c>
      <c r="X54" s="792"/>
      <c r="Y54" s="792">
        <v>0</v>
      </c>
      <c r="Z54" s="792"/>
      <c r="AA54" s="792">
        <v>0</v>
      </c>
      <c r="AB54" s="792"/>
      <c r="AC54" s="792">
        <v>2</v>
      </c>
      <c r="AD54" s="792"/>
      <c r="AE54" s="792">
        <v>0</v>
      </c>
      <c r="AF54" s="792"/>
      <c r="AG54" s="792">
        <v>1</v>
      </c>
      <c r="AH54" s="825"/>
      <c r="AI54" s="817">
        <f>SUM(D54:AH54)</f>
        <v>25</v>
      </c>
      <c r="AJ54" s="476"/>
      <c r="AK54" s="81"/>
      <c r="AM54" s="185"/>
    </row>
    <row r="55" spans="2:55" s="7" customFormat="1" ht="30" customHeight="1" x14ac:dyDescent="0.2">
      <c r="B55" s="667"/>
      <c r="C55" s="794" t="s">
        <v>414</v>
      </c>
      <c r="D55" s="795"/>
      <c r="E55" s="824">
        <v>0</v>
      </c>
      <c r="F55" s="792"/>
      <c r="G55" s="792">
        <v>0</v>
      </c>
      <c r="H55" s="792"/>
      <c r="I55" s="792">
        <v>0</v>
      </c>
      <c r="J55" s="792"/>
      <c r="K55" s="792">
        <v>0</v>
      </c>
      <c r="L55" s="792"/>
      <c r="M55" s="792">
        <v>1</v>
      </c>
      <c r="N55" s="792"/>
      <c r="O55" s="792">
        <v>0</v>
      </c>
      <c r="P55" s="792"/>
      <c r="Q55" s="792">
        <v>0</v>
      </c>
      <c r="R55" s="792"/>
      <c r="S55" s="792">
        <v>0</v>
      </c>
      <c r="T55" s="792"/>
      <c r="U55" s="792">
        <v>0</v>
      </c>
      <c r="V55" s="792"/>
      <c r="W55" s="792">
        <v>0</v>
      </c>
      <c r="X55" s="792"/>
      <c r="Y55" s="792">
        <v>0</v>
      </c>
      <c r="Z55" s="792"/>
      <c r="AA55" s="792">
        <v>0</v>
      </c>
      <c r="AB55" s="792"/>
      <c r="AC55" s="792">
        <v>0</v>
      </c>
      <c r="AD55" s="792"/>
      <c r="AE55" s="792">
        <v>0</v>
      </c>
      <c r="AF55" s="792"/>
      <c r="AG55" s="792">
        <v>0</v>
      </c>
      <c r="AH55" s="825"/>
      <c r="AI55" s="817">
        <f>SUM(D55:AH55)</f>
        <v>1</v>
      </c>
      <c r="AJ55" s="476"/>
      <c r="AK55" s="81"/>
      <c r="AM55" s="185"/>
    </row>
    <row r="56" spans="2:55" s="7" customFormat="1" ht="30" customHeight="1" x14ac:dyDescent="0.2">
      <c r="B56" s="667"/>
      <c r="C56" s="794" t="s">
        <v>415</v>
      </c>
      <c r="D56" s="795"/>
      <c r="E56" s="824">
        <v>0</v>
      </c>
      <c r="F56" s="792"/>
      <c r="G56" s="792">
        <v>0</v>
      </c>
      <c r="H56" s="792"/>
      <c r="I56" s="792">
        <v>0</v>
      </c>
      <c r="J56" s="792"/>
      <c r="K56" s="792">
        <v>0</v>
      </c>
      <c r="L56" s="792"/>
      <c r="M56" s="792">
        <v>0</v>
      </c>
      <c r="N56" s="792"/>
      <c r="O56" s="792">
        <v>0</v>
      </c>
      <c r="P56" s="792"/>
      <c r="Q56" s="792">
        <v>0</v>
      </c>
      <c r="R56" s="792"/>
      <c r="S56" s="792">
        <v>0</v>
      </c>
      <c r="T56" s="792"/>
      <c r="U56" s="792">
        <v>0</v>
      </c>
      <c r="V56" s="792"/>
      <c r="W56" s="792">
        <v>0</v>
      </c>
      <c r="X56" s="792"/>
      <c r="Y56" s="792">
        <v>0</v>
      </c>
      <c r="Z56" s="792"/>
      <c r="AA56" s="792">
        <v>0</v>
      </c>
      <c r="AB56" s="792"/>
      <c r="AC56" s="792">
        <v>0</v>
      </c>
      <c r="AD56" s="792"/>
      <c r="AE56" s="792">
        <v>0</v>
      </c>
      <c r="AF56" s="792"/>
      <c r="AG56" s="792">
        <v>0</v>
      </c>
      <c r="AH56" s="825"/>
      <c r="AI56" s="817">
        <f>SUM(D56:AH56)</f>
        <v>0</v>
      </c>
      <c r="AJ56" s="476"/>
      <c r="AK56" s="81"/>
      <c r="AM56" s="185"/>
    </row>
    <row r="57" spans="2:55" s="7" customFormat="1" ht="30" customHeight="1" x14ac:dyDescent="0.2">
      <c r="B57" s="667"/>
      <c r="C57" s="794" t="s">
        <v>416</v>
      </c>
      <c r="D57" s="795"/>
      <c r="E57" s="824">
        <v>0</v>
      </c>
      <c r="F57" s="792"/>
      <c r="G57" s="792">
        <v>0</v>
      </c>
      <c r="H57" s="792"/>
      <c r="I57" s="792">
        <v>0</v>
      </c>
      <c r="J57" s="792"/>
      <c r="K57" s="792">
        <v>0</v>
      </c>
      <c r="L57" s="792"/>
      <c r="M57" s="792">
        <v>0</v>
      </c>
      <c r="N57" s="792"/>
      <c r="O57" s="792">
        <v>0</v>
      </c>
      <c r="P57" s="792"/>
      <c r="Q57" s="792">
        <v>0</v>
      </c>
      <c r="R57" s="792"/>
      <c r="S57" s="792">
        <v>0</v>
      </c>
      <c r="T57" s="792"/>
      <c r="U57" s="792">
        <v>0</v>
      </c>
      <c r="V57" s="792"/>
      <c r="W57" s="792">
        <v>0</v>
      </c>
      <c r="X57" s="792"/>
      <c r="Y57" s="792">
        <v>0</v>
      </c>
      <c r="Z57" s="792"/>
      <c r="AA57" s="792">
        <v>0</v>
      </c>
      <c r="AB57" s="792"/>
      <c r="AC57" s="792">
        <v>0</v>
      </c>
      <c r="AD57" s="792"/>
      <c r="AE57" s="792">
        <v>0</v>
      </c>
      <c r="AF57" s="792"/>
      <c r="AG57" s="792">
        <v>0</v>
      </c>
      <c r="AH57" s="825"/>
      <c r="AI57" s="817">
        <f>SUM(D57:AH57)</f>
        <v>0</v>
      </c>
      <c r="AJ57" s="476"/>
      <c r="AK57" s="81"/>
      <c r="AM57" s="185"/>
    </row>
    <row r="58" spans="2:55" s="7" customFormat="1" ht="30" customHeight="1" x14ac:dyDescent="0.2">
      <c r="B58" s="667"/>
      <c r="C58" s="686" t="s">
        <v>100</v>
      </c>
      <c r="D58" s="795"/>
      <c r="E58" s="828"/>
      <c r="F58" s="791"/>
      <c r="G58" s="791"/>
      <c r="H58" s="791"/>
      <c r="I58" s="791"/>
      <c r="J58" s="791"/>
      <c r="K58" s="791"/>
      <c r="L58" s="791"/>
      <c r="M58" s="791"/>
      <c r="N58" s="791"/>
      <c r="O58" s="791"/>
      <c r="P58" s="791"/>
      <c r="Q58" s="791"/>
      <c r="R58" s="791"/>
      <c r="S58" s="791"/>
      <c r="T58" s="791"/>
      <c r="U58" s="791"/>
      <c r="V58" s="791"/>
      <c r="W58" s="791"/>
      <c r="X58" s="791"/>
      <c r="Y58" s="791"/>
      <c r="Z58" s="791"/>
      <c r="AA58" s="791"/>
      <c r="AB58" s="791"/>
      <c r="AC58" s="791"/>
      <c r="AD58" s="791"/>
      <c r="AE58" s="791"/>
      <c r="AF58" s="791"/>
      <c r="AG58" s="791"/>
      <c r="AH58" s="829"/>
      <c r="AI58" s="817"/>
      <c r="AJ58" s="476"/>
      <c r="AK58" s="81"/>
      <c r="AN58" s="81"/>
    </row>
    <row r="59" spans="2:55" s="182" customFormat="1" ht="30" customHeight="1" x14ac:dyDescent="0.2">
      <c r="B59" s="1680" t="s">
        <v>410</v>
      </c>
      <c r="C59" s="1680"/>
      <c r="D59" s="1680"/>
      <c r="E59" s="822">
        <f>SUM(E60:E63)</f>
        <v>1</v>
      </c>
      <c r="F59" s="790"/>
      <c r="G59" s="790">
        <f>SUM(G60:G63)</f>
        <v>0</v>
      </c>
      <c r="H59" s="790"/>
      <c r="I59" s="790">
        <f>SUM(I60:I63)</f>
        <v>0</v>
      </c>
      <c r="J59" s="790"/>
      <c r="K59" s="790">
        <f>SUM(K60:K63)</f>
        <v>13</v>
      </c>
      <c r="L59" s="790"/>
      <c r="M59" s="790">
        <f>SUM(M60:M63)</f>
        <v>2</v>
      </c>
      <c r="N59" s="790"/>
      <c r="O59" s="790">
        <f>SUM(O60:O63)</f>
        <v>0</v>
      </c>
      <c r="P59" s="790"/>
      <c r="Q59" s="790">
        <f>SUM(Q60:Q63)</f>
        <v>1</v>
      </c>
      <c r="R59" s="790"/>
      <c r="S59" s="790">
        <f>SUM(S60:S63)</f>
        <v>0</v>
      </c>
      <c r="T59" s="790"/>
      <c r="U59" s="790">
        <f>SUM(U60:U63)</f>
        <v>1</v>
      </c>
      <c r="V59" s="790"/>
      <c r="W59" s="790">
        <f>SUM(W60:W63)</f>
        <v>0</v>
      </c>
      <c r="X59" s="790"/>
      <c r="Y59" s="790">
        <f>SUM(Y60:Y63)</f>
        <v>0</v>
      </c>
      <c r="Z59" s="790"/>
      <c r="AA59" s="790">
        <f>SUM(AA60:AA63)</f>
        <v>1</v>
      </c>
      <c r="AB59" s="790"/>
      <c r="AC59" s="790">
        <f>SUM(AC60:AC63)</f>
        <v>0</v>
      </c>
      <c r="AD59" s="790"/>
      <c r="AE59" s="790">
        <f>SUM(AE60:AE63)</f>
        <v>1</v>
      </c>
      <c r="AF59" s="790"/>
      <c r="AG59" s="790">
        <f>SUM(AG60:AG63)</f>
        <v>1</v>
      </c>
      <c r="AH59" s="823"/>
      <c r="AI59" s="790">
        <f>SUM(AI60:AI63)</f>
        <v>21</v>
      </c>
      <c r="AJ59" s="682"/>
      <c r="AN59" s="81"/>
    </row>
    <row r="60" spans="2:55" s="7" customFormat="1" ht="30" customHeight="1" x14ac:dyDescent="0.2">
      <c r="B60" s="667"/>
      <c r="C60" s="794" t="s">
        <v>413</v>
      </c>
      <c r="D60" s="795"/>
      <c r="E60" s="824">
        <v>1</v>
      </c>
      <c r="F60" s="792"/>
      <c r="G60" s="792">
        <v>0</v>
      </c>
      <c r="H60" s="792"/>
      <c r="I60" s="792">
        <v>0</v>
      </c>
      <c r="J60" s="792"/>
      <c r="K60" s="792">
        <v>12</v>
      </c>
      <c r="L60" s="792"/>
      <c r="M60" s="792">
        <v>2</v>
      </c>
      <c r="N60" s="792"/>
      <c r="O60" s="792">
        <v>0</v>
      </c>
      <c r="P60" s="792"/>
      <c r="Q60" s="792">
        <v>0</v>
      </c>
      <c r="R60" s="792"/>
      <c r="S60" s="792">
        <v>0</v>
      </c>
      <c r="T60" s="792"/>
      <c r="U60" s="792">
        <v>0</v>
      </c>
      <c r="V60" s="792"/>
      <c r="W60" s="792">
        <v>0</v>
      </c>
      <c r="X60" s="792"/>
      <c r="Y60" s="792">
        <v>0</v>
      </c>
      <c r="Z60" s="792"/>
      <c r="AA60" s="792">
        <v>0</v>
      </c>
      <c r="AB60" s="792"/>
      <c r="AC60" s="792">
        <v>0</v>
      </c>
      <c r="AD60" s="792"/>
      <c r="AE60" s="792">
        <v>1</v>
      </c>
      <c r="AF60" s="792"/>
      <c r="AG60" s="792">
        <v>1</v>
      </c>
      <c r="AH60" s="825"/>
      <c r="AI60" s="817">
        <f>SUM(D60:AH60)</f>
        <v>17</v>
      </c>
      <c r="AJ60" s="476"/>
      <c r="AK60" s="81"/>
      <c r="AM60" s="185"/>
    </row>
    <row r="61" spans="2:55" s="7" customFormat="1" ht="30" customHeight="1" x14ac:dyDescent="0.2">
      <c r="B61" s="667"/>
      <c r="C61" s="794" t="s">
        <v>414</v>
      </c>
      <c r="D61" s="795"/>
      <c r="E61" s="824">
        <v>0</v>
      </c>
      <c r="F61" s="792"/>
      <c r="G61" s="792">
        <v>0</v>
      </c>
      <c r="H61" s="792"/>
      <c r="I61" s="792">
        <v>0</v>
      </c>
      <c r="J61" s="792"/>
      <c r="K61" s="792">
        <v>0</v>
      </c>
      <c r="L61" s="792"/>
      <c r="M61" s="792">
        <v>0</v>
      </c>
      <c r="N61" s="792"/>
      <c r="O61" s="792">
        <v>0</v>
      </c>
      <c r="P61" s="792"/>
      <c r="Q61" s="792">
        <v>1</v>
      </c>
      <c r="R61" s="792"/>
      <c r="S61" s="792">
        <v>0</v>
      </c>
      <c r="T61" s="792"/>
      <c r="U61" s="792">
        <v>1</v>
      </c>
      <c r="V61" s="792"/>
      <c r="W61" s="792">
        <v>0</v>
      </c>
      <c r="X61" s="792"/>
      <c r="Y61" s="792">
        <v>0</v>
      </c>
      <c r="Z61" s="792"/>
      <c r="AA61" s="792">
        <v>1</v>
      </c>
      <c r="AB61" s="792"/>
      <c r="AC61" s="792">
        <v>0</v>
      </c>
      <c r="AD61" s="792"/>
      <c r="AE61" s="792">
        <v>0</v>
      </c>
      <c r="AF61" s="792"/>
      <c r="AG61" s="792">
        <v>0</v>
      </c>
      <c r="AH61" s="825"/>
      <c r="AI61" s="817">
        <f>SUM(D61:AH61)</f>
        <v>3</v>
      </c>
      <c r="AJ61" s="476"/>
      <c r="AK61" s="81"/>
      <c r="AM61" s="185"/>
    </row>
    <row r="62" spans="2:55" s="7" customFormat="1" ht="30" customHeight="1" x14ac:dyDescent="0.2">
      <c r="B62" s="667"/>
      <c r="C62" s="794" t="s">
        <v>415</v>
      </c>
      <c r="D62" s="795"/>
      <c r="E62" s="824">
        <v>0</v>
      </c>
      <c r="F62" s="792"/>
      <c r="G62" s="792">
        <v>0</v>
      </c>
      <c r="H62" s="792"/>
      <c r="I62" s="792">
        <v>0</v>
      </c>
      <c r="J62" s="792"/>
      <c r="K62" s="792">
        <v>1</v>
      </c>
      <c r="L62" s="792"/>
      <c r="M62" s="792">
        <v>0</v>
      </c>
      <c r="N62" s="792"/>
      <c r="O62" s="792">
        <v>0</v>
      </c>
      <c r="P62" s="792"/>
      <c r="Q62" s="792">
        <v>0</v>
      </c>
      <c r="R62" s="792"/>
      <c r="S62" s="792">
        <v>0</v>
      </c>
      <c r="T62" s="792"/>
      <c r="U62" s="792">
        <v>0</v>
      </c>
      <c r="V62" s="792"/>
      <c r="W62" s="792">
        <v>0</v>
      </c>
      <c r="X62" s="792"/>
      <c r="Y62" s="792">
        <v>0</v>
      </c>
      <c r="Z62" s="792"/>
      <c r="AA62" s="792">
        <v>0</v>
      </c>
      <c r="AB62" s="792"/>
      <c r="AC62" s="792">
        <v>0</v>
      </c>
      <c r="AD62" s="792"/>
      <c r="AE62" s="792">
        <v>0</v>
      </c>
      <c r="AF62" s="792"/>
      <c r="AG62" s="792">
        <v>0</v>
      </c>
      <c r="AH62" s="825"/>
      <c r="AI62" s="817">
        <f>SUM(D62:AH62)</f>
        <v>1</v>
      </c>
      <c r="AJ62" s="476"/>
      <c r="AK62" s="81"/>
      <c r="AM62" s="185"/>
    </row>
    <row r="63" spans="2:55" s="7" customFormat="1" ht="30" customHeight="1" x14ac:dyDescent="0.2">
      <c r="B63" s="667"/>
      <c r="C63" s="794" t="s">
        <v>416</v>
      </c>
      <c r="D63" s="795"/>
      <c r="E63" s="824">
        <v>0</v>
      </c>
      <c r="F63" s="792"/>
      <c r="G63" s="792">
        <v>0</v>
      </c>
      <c r="H63" s="792"/>
      <c r="I63" s="792">
        <v>0</v>
      </c>
      <c r="J63" s="792"/>
      <c r="K63" s="792">
        <v>0</v>
      </c>
      <c r="L63" s="792"/>
      <c r="M63" s="792">
        <v>0</v>
      </c>
      <c r="N63" s="792"/>
      <c r="O63" s="792">
        <v>0</v>
      </c>
      <c r="P63" s="792"/>
      <c r="Q63" s="792">
        <v>0</v>
      </c>
      <c r="R63" s="792"/>
      <c r="S63" s="792">
        <v>0</v>
      </c>
      <c r="T63" s="792"/>
      <c r="U63" s="792">
        <v>0</v>
      </c>
      <c r="V63" s="792"/>
      <c r="W63" s="792">
        <v>0</v>
      </c>
      <c r="X63" s="792"/>
      <c r="Y63" s="792">
        <v>0</v>
      </c>
      <c r="Z63" s="792"/>
      <c r="AA63" s="792">
        <v>0</v>
      </c>
      <c r="AB63" s="792"/>
      <c r="AC63" s="792">
        <v>0</v>
      </c>
      <c r="AD63" s="792"/>
      <c r="AE63" s="792">
        <v>0</v>
      </c>
      <c r="AF63" s="792"/>
      <c r="AG63" s="792">
        <v>0</v>
      </c>
      <c r="AH63" s="825"/>
      <c r="AI63" s="817">
        <f>SUM(D63:AH63)</f>
        <v>0</v>
      </c>
      <c r="AJ63" s="476"/>
      <c r="AK63" s="81"/>
      <c r="AM63" s="185"/>
    </row>
    <row r="64" spans="2:55" s="7" customFormat="1" ht="30" customHeight="1" x14ac:dyDescent="0.2">
      <c r="B64" s="667"/>
      <c r="C64" s="686" t="s">
        <v>101</v>
      </c>
      <c r="D64" s="795"/>
      <c r="E64" s="828"/>
      <c r="F64" s="791"/>
      <c r="G64" s="791"/>
      <c r="H64" s="791"/>
      <c r="I64" s="791"/>
      <c r="J64" s="791"/>
      <c r="K64" s="791"/>
      <c r="L64" s="791"/>
      <c r="M64" s="791"/>
      <c r="N64" s="791"/>
      <c r="O64" s="791"/>
      <c r="P64" s="791"/>
      <c r="Q64" s="791"/>
      <c r="R64" s="791"/>
      <c r="S64" s="791"/>
      <c r="T64" s="791"/>
      <c r="U64" s="791"/>
      <c r="V64" s="791"/>
      <c r="W64" s="791"/>
      <c r="X64" s="791"/>
      <c r="Y64" s="791"/>
      <c r="Z64" s="791"/>
      <c r="AA64" s="791"/>
      <c r="AB64" s="791"/>
      <c r="AC64" s="791"/>
      <c r="AD64" s="791"/>
      <c r="AE64" s="791"/>
      <c r="AF64" s="791"/>
      <c r="AG64" s="791"/>
      <c r="AH64" s="829"/>
      <c r="AI64" s="817"/>
      <c r="AJ64" s="476"/>
      <c r="AK64" s="81"/>
      <c r="AN64" s="81"/>
    </row>
    <row r="65" spans="2:40" s="182" customFormat="1" ht="30" customHeight="1" x14ac:dyDescent="0.2">
      <c r="B65" s="1680" t="s">
        <v>410</v>
      </c>
      <c r="C65" s="1680"/>
      <c r="D65" s="1680"/>
      <c r="E65" s="822">
        <f>SUM(E66:E69)</f>
        <v>1</v>
      </c>
      <c r="F65" s="790"/>
      <c r="G65" s="790">
        <f>SUM(G66:G69)</f>
        <v>0</v>
      </c>
      <c r="H65" s="790"/>
      <c r="I65" s="790">
        <f>SUM(I66:I69)</f>
        <v>4</v>
      </c>
      <c r="J65" s="790"/>
      <c r="K65" s="790">
        <f>SUM(K66:K69)</f>
        <v>9</v>
      </c>
      <c r="L65" s="790"/>
      <c r="M65" s="790">
        <f>SUM(M66:M69)</f>
        <v>2</v>
      </c>
      <c r="N65" s="790"/>
      <c r="O65" s="790">
        <f>SUM(O66:O69)</f>
        <v>0</v>
      </c>
      <c r="P65" s="790"/>
      <c r="Q65" s="790">
        <f>SUM(Q66:Q69)</f>
        <v>1</v>
      </c>
      <c r="R65" s="790"/>
      <c r="S65" s="790">
        <f>SUM(S66:S69)</f>
        <v>0</v>
      </c>
      <c r="T65" s="790"/>
      <c r="U65" s="790">
        <f>SUM(U66:U69)</f>
        <v>1</v>
      </c>
      <c r="V65" s="790"/>
      <c r="W65" s="790">
        <f>SUM(W66:W69)</f>
        <v>0</v>
      </c>
      <c r="X65" s="790"/>
      <c r="Y65" s="790">
        <f>SUM(Y66:Y69)</f>
        <v>0</v>
      </c>
      <c r="Z65" s="790"/>
      <c r="AA65" s="790">
        <f>SUM(AA66:AA69)</f>
        <v>4</v>
      </c>
      <c r="AB65" s="790"/>
      <c r="AC65" s="790">
        <f>SUM(AC66:AC69)</f>
        <v>1</v>
      </c>
      <c r="AD65" s="790"/>
      <c r="AE65" s="790">
        <f>SUM(AE66:AE69)</f>
        <v>2</v>
      </c>
      <c r="AF65" s="790"/>
      <c r="AG65" s="790">
        <f>SUM(AG66:AG69)</f>
        <v>2</v>
      </c>
      <c r="AH65" s="823"/>
      <c r="AI65" s="790">
        <f>SUM(AI66:AI69)</f>
        <v>27</v>
      </c>
      <c r="AJ65" s="682"/>
      <c r="AN65" s="81"/>
    </row>
    <row r="66" spans="2:40" s="7" customFormat="1" ht="30" customHeight="1" x14ac:dyDescent="0.2">
      <c r="B66" s="667"/>
      <c r="C66" s="794" t="s">
        <v>413</v>
      </c>
      <c r="D66" s="795"/>
      <c r="E66" s="824">
        <v>1</v>
      </c>
      <c r="F66" s="792"/>
      <c r="G66" s="792">
        <v>0</v>
      </c>
      <c r="H66" s="792"/>
      <c r="I66" s="792">
        <v>4</v>
      </c>
      <c r="J66" s="792"/>
      <c r="K66" s="792">
        <v>9</v>
      </c>
      <c r="L66" s="792"/>
      <c r="M66" s="792">
        <v>2</v>
      </c>
      <c r="N66" s="792"/>
      <c r="O66" s="792">
        <v>0</v>
      </c>
      <c r="P66" s="792"/>
      <c r="Q66" s="792">
        <v>1</v>
      </c>
      <c r="R66" s="792"/>
      <c r="S66" s="792">
        <v>0</v>
      </c>
      <c r="T66" s="792"/>
      <c r="U66" s="792">
        <v>0</v>
      </c>
      <c r="V66" s="792"/>
      <c r="W66" s="792">
        <v>0</v>
      </c>
      <c r="X66" s="792"/>
      <c r="Y66" s="792">
        <v>0</v>
      </c>
      <c r="Z66" s="792"/>
      <c r="AA66" s="792">
        <v>1</v>
      </c>
      <c r="AB66" s="792"/>
      <c r="AC66" s="792">
        <v>1</v>
      </c>
      <c r="AD66" s="792"/>
      <c r="AE66" s="792">
        <v>1</v>
      </c>
      <c r="AF66" s="792"/>
      <c r="AG66" s="792">
        <v>1</v>
      </c>
      <c r="AH66" s="825"/>
      <c r="AI66" s="817">
        <f>SUM(D66:AH66)</f>
        <v>21</v>
      </c>
      <c r="AJ66" s="476"/>
      <c r="AK66" s="81"/>
      <c r="AM66" s="185"/>
    </row>
    <row r="67" spans="2:40" s="7" customFormat="1" ht="30" customHeight="1" x14ac:dyDescent="0.2">
      <c r="B67" s="667"/>
      <c r="C67" s="794" t="s">
        <v>414</v>
      </c>
      <c r="D67" s="795"/>
      <c r="E67" s="824">
        <v>0</v>
      </c>
      <c r="F67" s="792"/>
      <c r="G67" s="792">
        <v>0</v>
      </c>
      <c r="H67" s="792"/>
      <c r="I67" s="792">
        <v>0</v>
      </c>
      <c r="J67" s="792"/>
      <c r="K67" s="792">
        <v>0</v>
      </c>
      <c r="L67" s="792"/>
      <c r="M67" s="792">
        <v>0</v>
      </c>
      <c r="N67" s="792"/>
      <c r="O67" s="792">
        <v>0</v>
      </c>
      <c r="P67" s="792"/>
      <c r="Q67" s="792">
        <v>0</v>
      </c>
      <c r="R67" s="792"/>
      <c r="S67" s="792">
        <v>0</v>
      </c>
      <c r="T67" s="792"/>
      <c r="U67" s="792">
        <v>1</v>
      </c>
      <c r="V67" s="792"/>
      <c r="W67" s="792">
        <v>0</v>
      </c>
      <c r="X67" s="792"/>
      <c r="Y67" s="792">
        <v>0</v>
      </c>
      <c r="Z67" s="792"/>
      <c r="AA67" s="792">
        <v>3</v>
      </c>
      <c r="AB67" s="792"/>
      <c r="AC67" s="792">
        <v>0</v>
      </c>
      <c r="AD67" s="792"/>
      <c r="AE67" s="792">
        <v>1</v>
      </c>
      <c r="AF67" s="792"/>
      <c r="AG67" s="792">
        <v>1</v>
      </c>
      <c r="AH67" s="825"/>
      <c r="AI67" s="817">
        <f>SUM(D67:AH67)</f>
        <v>6</v>
      </c>
      <c r="AJ67" s="476"/>
      <c r="AK67" s="81"/>
      <c r="AM67" s="185"/>
    </row>
    <row r="68" spans="2:40" s="7" customFormat="1" ht="30" customHeight="1" x14ac:dyDescent="0.2">
      <c r="B68" s="667"/>
      <c r="C68" s="794" t="s">
        <v>415</v>
      </c>
      <c r="D68" s="795"/>
      <c r="E68" s="824">
        <v>0</v>
      </c>
      <c r="F68" s="792"/>
      <c r="G68" s="792">
        <v>0</v>
      </c>
      <c r="H68" s="792"/>
      <c r="I68" s="792">
        <v>0</v>
      </c>
      <c r="J68" s="792"/>
      <c r="K68" s="792">
        <v>0</v>
      </c>
      <c r="L68" s="792"/>
      <c r="M68" s="792">
        <v>0</v>
      </c>
      <c r="N68" s="792"/>
      <c r="O68" s="792">
        <v>0</v>
      </c>
      <c r="P68" s="792"/>
      <c r="Q68" s="792">
        <v>0</v>
      </c>
      <c r="R68" s="792"/>
      <c r="S68" s="792">
        <v>0</v>
      </c>
      <c r="T68" s="792"/>
      <c r="U68" s="792">
        <v>0</v>
      </c>
      <c r="V68" s="792"/>
      <c r="W68" s="792">
        <v>0</v>
      </c>
      <c r="X68" s="792"/>
      <c r="Y68" s="792">
        <v>0</v>
      </c>
      <c r="Z68" s="792"/>
      <c r="AA68" s="792">
        <v>0</v>
      </c>
      <c r="AB68" s="792"/>
      <c r="AC68" s="792">
        <v>0</v>
      </c>
      <c r="AD68" s="792"/>
      <c r="AE68" s="792">
        <v>0</v>
      </c>
      <c r="AF68" s="792"/>
      <c r="AG68" s="792">
        <v>0</v>
      </c>
      <c r="AH68" s="825"/>
      <c r="AI68" s="817">
        <f>SUM(D68:AH68)</f>
        <v>0</v>
      </c>
      <c r="AJ68" s="476"/>
      <c r="AK68" s="81"/>
      <c r="AM68" s="185"/>
    </row>
    <row r="69" spans="2:40" s="7" customFormat="1" ht="30" customHeight="1" x14ac:dyDescent="0.2">
      <c r="B69" s="667"/>
      <c r="C69" s="794" t="s">
        <v>416</v>
      </c>
      <c r="D69" s="795"/>
      <c r="E69" s="824">
        <v>0</v>
      </c>
      <c r="F69" s="792"/>
      <c r="G69" s="792">
        <v>0</v>
      </c>
      <c r="H69" s="792"/>
      <c r="I69" s="792">
        <v>0</v>
      </c>
      <c r="J69" s="792"/>
      <c r="K69" s="792">
        <v>0</v>
      </c>
      <c r="L69" s="792"/>
      <c r="M69" s="792">
        <v>0</v>
      </c>
      <c r="N69" s="792"/>
      <c r="O69" s="792">
        <v>0</v>
      </c>
      <c r="P69" s="792"/>
      <c r="Q69" s="792">
        <v>0</v>
      </c>
      <c r="R69" s="792"/>
      <c r="S69" s="792">
        <v>0</v>
      </c>
      <c r="T69" s="792"/>
      <c r="U69" s="792">
        <v>0</v>
      </c>
      <c r="V69" s="792"/>
      <c r="W69" s="792">
        <v>0</v>
      </c>
      <c r="X69" s="792"/>
      <c r="Y69" s="792">
        <v>0</v>
      </c>
      <c r="Z69" s="792"/>
      <c r="AA69" s="792">
        <v>0</v>
      </c>
      <c r="AB69" s="792"/>
      <c r="AC69" s="792">
        <v>0</v>
      </c>
      <c r="AD69" s="792"/>
      <c r="AE69" s="792">
        <v>0</v>
      </c>
      <c r="AF69" s="792"/>
      <c r="AG69" s="792">
        <v>0</v>
      </c>
      <c r="AH69" s="825"/>
      <c r="AI69" s="817">
        <f>SUM(D69:AH69)</f>
        <v>0</v>
      </c>
      <c r="AJ69" s="476"/>
      <c r="AK69" s="81"/>
      <c r="AM69" s="185"/>
    </row>
    <row r="70" spans="2:40" s="7" customFormat="1" ht="30" customHeight="1" x14ac:dyDescent="0.2">
      <c r="B70" s="667"/>
      <c r="C70" s="686" t="s">
        <v>102</v>
      </c>
      <c r="D70" s="795"/>
      <c r="E70" s="828"/>
      <c r="F70" s="791"/>
      <c r="G70" s="791"/>
      <c r="H70" s="791"/>
      <c r="I70" s="791"/>
      <c r="J70" s="791"/>
      <c r="K70" s="791"/>
      <c r="L70" s="791"/>
      <c r="M70" s="791"/>
      <c r="N70" s="791"/>
      <c r="O70" s="791"/>
      <c r="P70" s="791"/>
      <c r="Q70" s="791"/>
      <c r="R70" s="791"/>
      <c r="S70" s="791"/>
      <c r="T70" s="791"/>
      <c r="U70" s="791"/>
      <c r="V70" s="791"/>
      <c r="W70" s="791"/>
      <c r="X70" s="791"/>
      <c r="Y70" s="791"/>
      <c r="Z70" s="791"/>
      <c r="AA70" s="791"/>
      <c r="AB70" s="791"/>
      <c r="AC70" s="791"/>
      <c r="AD70" s="791"/>
      <c r="AE70" s="791"/>
      <c r="AF70" s="791"/>
      <c r="AG70" s="791"/>
      <c r="AH70" s="829"/>
      <c r="AI70" s="817"/>
      <c r="AJ70" s="476"/>
      <c r="AK70" s="81"/>
    </row>
    <row r="71" spans="2:40" s="182" customFormat="1" ht="30" customHeight="1" x14ac:dyDescent="0.2">
      <c r="B71" s="1680" t="s">
        <v>410</v>
      </c>
      <c r="C71" s="1680"/>
      <c r="D71" s="1680"/>
      <c r="E71" s="822">
        <f>SUM(E72:E75)</f>
        <v>1</v>
      </c>
      <c r="F71" s="790"/>
      <c r="G71" s="790">
        <f>SUM(G72:G75)</f>
        <v>0</v>
      </c>
      <c r="H71" s="790"/>
      <c r="I71" s="790">
        <f>SUM(I72:I75)</f>
        <v>2</v>
      </c>
      <c r="J71" s="790"/>
      <c r="K71" s="790">
        <f>SUM(K72:K75)</f>
        <v>5</v>
      </c>
      <c r="L71" s="790"/>
      <c r="M71" s="790">
        <f>SUM(M72:M75)</f>
        <v>2</v>
      </c>
      <c r="N71" s="790"/>
      <c r="O71" s="790">
        <f>SUM(O72:O75)</f>
        <v>0</v>
      </c>
      <c r="P71" s="790"/>
      <c r="Q71" s="790">
        <f>SUM(Q72:Q75)</f>
        <v>1</v>
      </c>
      <c r="R71" s="790"/>
      <c r="S71" s="790">
        <f>SUM(S72:S75)</f>
        <v>0</v>
      </c>
      <c r="T71" s="790"/>
      <c r="U71" s="790">
        <f>SUM(U72:U75)</f>
        <v>0</v>
      </c>
      <c r="V71" s="790"/>
      <c r="W71" s="790">
        <f>SUM(W72:W75)</f>
        <v>0</v>
      </c>
      <c r="X71" s="790"/>
      <c r="Y71" s="790">
        <f>SUM(Y72:Y75)</f>
        <v>0</v>
      </c>
      <c r="Z71" s="790"/>
      <c r="AA71" s="790">
        <f>SUM(AA72:AA75)</f>
        <v>1</v>
      </c>
      <c r="AB71" s="790"/>
      <c r="AC71" s="790">
        <f>SUM(AC72:AC75)</f>
        <v>3</v>
      </c>
      <c r="AD71" s="790"/>
      <c r="AE71" s="790">
        <f>SUM(AE72:AE75)</f>
        <v>0</v>
      </c>
      <c r="AF71" s="790"/>
      <c r="AG71" s="790">
        <f>SUM(AG72:AG75)</f>
        <v>4</v>
      </c>
      <c r="AH71" s="823"/>
      <c r="AI71" s="790">
        <f>SUM(AI72:AI75)</f>
        <v>19</v>
      </c>
      <c r="AJ71" s="682"/>
    </row>
    <row r="72" spans="2:40" s="7" customFormat="1" ht="30" customHeight="1" x14ac:dyDescent="0.2">
      <c r="B72" s="667"/>
      <c r="C72" s="794" t="s">
        <v>413</v>
      </c>
      <c r="D72" s="795"/>
      <c r="E72" s="824">
        <v>1</v>
      </c>
      <c r="F72" s="792"/>
      <c r="G72" s="792">
        <v>0</v>
      </c>
      <c r="H72" s="792"/>
      <c r="I72" s="792">
        <v>2</v>
      </c>
      <c r="J72" s="792"/>
      <c r="K72" s="792">
        <v>3</v>
      </c>
      <c r="L72" s="792"/>
      <c r="M72" s="792">
        <v>2</v>
      </c>
      <c r="N72" s="792"/>
      <c r="O72" s="792">
        <v>0</v>
      </c>
      <c r="P72" s="792"/>
      <c r="Q72" s="792">
        <v>0</v>
      </c>
      <c r="R72" s="792"/>
      <c r="S72" s="792">
        <v>0</v>
      </c>
      <c r="T72" s="792"/>
      <c r="U72" s="792">
        <v>0</v>
      </c>
      <c r="V72" s="792"/>
      <c r="W72" s="792">
        <v>0</v>
      </c>
      <c r="X72" s="792"/>
      <c r="Y72" s="792">
        <v>0</v>
      </c>
      <c r="Z72" s="792"/>
      <c r="AA72" s="792">
        <v>0</v>
      </c>
      <c r="AB72" s="792"/>
      <c r="AC72" s="792">
        <v>3</v>
      </c>
      <c r="AD72" s="792"/>
      <c r="AE72" s="792">
        <v>0</v>
      </c>
      <c r="AF72" s="792"/>
      <c r="AG72" s="792">
        <v>4</v>
      </c>
      <c r="AH72" s="825"/>
      <c r="AI72" s="817">
        <f>SUM(D72:AH72)</f>
        <v>15</v>
      </c>
      <c r="AJ72" s="476"/>
      <c r="AK72" s="81"/>
      <c r="AM72" s="185"/>
    </row>
    <row r="73" spans="2:40" s="7" customFormat="1" ht="30" customHeight="1" x14ac:dyDescent="0.2">
      <c r="B73" s="667"/>
      <c r="C73" s="794" t="s">
        <v>414</v>
      </c>
      <c r="D73" s="795"/>
      <c r="E73" s="824">
        <v>0</v>
      </c>
      <c r="F73" s="792"/>
      <c r="G73" s="792">
        <v>0</v>
      </c>
      <c r="H73" s="792"/>
      <c r="I73" s="792">
        <v>0</v>
      </c>
      <c r="J73" s="792"/>
      <c r="K73" s="792">
        <v>1</v>
      </c>
      <c r="L73" s="792"/>
      <c r="M73" s="792">
        <v>0</v>
      </c>
      <c r="N73" s="792"/>
      <c r="O73" s="792">
        <v>0</v>
      </c>
      <c r="P73" s="792"/>
      <c r="Q73" s="792">
        <v>1</v>
      </c>
      <c r="R73" s="792"/>
      <c r="S73" s="792">
        <v>0</v>
      </c>
      <c r="T73" s="792"/>
      <c r="U73" s="792">
        <v>0</v>
      </c>
      <c r="V73" s="792"/>
      <c r="W73" s="792">
        <v>0</v>
      </c>
      <c r="X73" s="792"/>
      <c r="Y73" s="792">
        <v>0</v>
      </c>
      <c r="Z73" s="792"/>
      <c r="AA73" s="792">
        <v>1</v>
      </c>
      <c r="AB73" s="792"/>
      <c r="AC73" s="792">
        <v>0</v>
      </c>
      <c r="AD73" s="792"/>
      <c r="AE73" s="792">
        <v>0</v>
      </c>
      <c r="AF73" s="792"/>
      <c r="AG73" s="792">
        <v>0</v>
      </c>
      <c r="AH73" s="825"/>
      <c r="AI73" s="817">
        <f>SUM(D73:AH73)</f>
        <v>3</v>
      </c>
      <c r="AJ73" s="476"/>
      <c r="AK73" s="81"/>
      <c r="AM73" s="185"/>
    </row>
    <row r="74" spans="2:40" s="7" customFormat="1" ht="30" customHeight="1" x14ac:dyDescent="0.2">
      <c r="B74" s="667"/>
      <c r="C74" s="794" t="s">
        <v>415</v>
      </c>
      <c r="D74" s="795"/>
      <c r="E74" s="824">
        <v>0</v>
      </c>
      <c r="F74" s="792"/>
      <c r="G74" s="792">
        <v>0</v>
      </c>
      <c r="H74" s="792"/>
      <c r="I74" s="792">
        <v>0</v>
      </c>
      <c r="J74" s="792"/>
      <c r="K74" s="792">
        <v>1</v>
      </c>
      <c r="L74" s="792"/>
      <c r="M74" s="792">
        <v>0</v>
      </c>
      <c r="N74" s="792"/>
      <c r="O74" s="792">
        <v>0</v>
      </c>
      <c r="P74" s="792"/>
      <c r="Q74" s="792">
        <v>0</v>
      </c>
      <c r="R74" s="792"/>
      <c r="S74" s="792">
        <v>0</v>
      </c>
      <c r="T74" s="792"/>
      <c r="U74" s="792">
        <v>0</v>
      </c>
      <c r="V74" s="792"/>
      <c r="W74" s="792">
        <v>0</v>
      </c>
      <c r="X74" s="792"/>
      <c r="Y74" s="792">
        <v>0</v>
      </c>
      <c r="Z74" s="792"/>
      <c r="AA74" s="792">
        <v>0</v>
      </c>
      <c r="AB74" s="792"/>
      <c r="AC74" s="792">
        <v>0</v>
      </c>
      <c r="AD74" s="792"/>
      <c r="AE74" s="792">
        <v>0</v>
      </c>
      <c r="AF74" s="792"/>
      <c r="AG74" s="792">
        <v>0</v>
      </c>
      <c r="AH74" s="825"/>
      <c r="AI74" s="817">
        <f>SUM(D74:AH74)</f>
        <v>1</v>
      </c>
      <c r="AJ74" s="476"/>
      <c r="AK74" s="81"/>
      <c r="AM74" s="185"/>
    </row>
    <row r="75" spans="2:40" s="7" customFormat="1" ht="30" customHeight="1" x14ac:dyDescent="0.2">
      <c r="B75" s="667"/>
      <c r="C75" s="794" t="s">
        <v>416</v>
      </c>
      <c r="D75" s="795"/>
      <c r="E75" s="824">
        <v>0</v>
      </c>
      <c r="F75" s="792"/>
      <c r="G75" s="792">
        <v>0</v>
      </c>
      <c r="H75" s="792"/>
      <c r="I75" s="792">
        <v>0</v>
      </c>
      <c r="J75" s="792"/>
      <c r="K75" s="792">
        <v>0</v>
      </c>
      <c r="L75" s="792"/>
      <c r="M75" s="792">
        <v>0</v>
      </c>
      <c r="N75" s="792"/>
      <c r="O75" s="792">
        <v>0</v>
      </c>
      <c r="P75" s="792"/>
      <c r="Q75" s="792">
        <v>0</v>
      </c>
      <c r="R75" s="792"/>
      <c r="S75" s="792">
        <v>0</v>
      </c>
      <c r="T75" s="792"/>
      <c r="U75" s="792">
        <v>0</v>
      </c>
      <c r="V75" s="792"/>
      <c r="W75" s="792">
        <v>0</v>
      </c>
      <c r="X75" s="792"/>
      <c r="Y75" s="792">
        <v>0</v>
      </c>
      <c r="Z75" s="792"/>
      <c r="AA75" s="792">
        <v>0</v>
      </c>
      <c r="AB75" s="792"/>
      <c r="AC75" s="792">
        <v>0</v>
      </c>
      <c r="AD75" s="792"/>
      <c r="AE75" s="792">
        <v>0</v>
      </c>
      <c r="AF75" s="792"/>
      <c r="AG75" s="792">
        <v>0</v>
      </c>
      <c r="AH75" s="825"/>
      <c r="AI75" s="817">
        <f>SUM(D75:AH75)</f>
        <v>0</v>
      </c>
      <c r="AJ75" s="476"/>
      <c r="AK75" s="81"/>
      <c r="AM75" s="185"/>
    </row>
    <row r="76" spans="2:40" s="7" customFormat="1" ht="30" customHeight="1" x14ac:dyDescent="0.2">
      <c r="B76" s="667"/>
      <c r="C76" s="686" t="s">
        <v>69</v>
      </c>
      <c r="D76" s="795"/>
      <c r="E76" s="828"/>
      <c r="F76" s="791"/>
      <c r="G76" s="791"/>
      <c r="H76" s="791"/>
      <c r="I76" s="791"/>
      <c r="J76" s="791"/>
      <c r="K76" s="791"/>
      <c r="L76" s="791"/>
      <c r="M76" s="791"/>
      <c r="N76" s="791"/>
      <c r="O76" s="791"/>
      <c r="P76" s="791"/>
      <c r="Q76" s="791"/>
      <c r="R76" s="791"/>
      <c r="S76" s="791"/>
      <c r="T76" s="791"/>
      <c r="U76" s="791"/>
      <c r="V76" s="791"/>
      <c r="W76" s="791"/>
      <c r="X76" s="791"/>
      <c r="Y76" s="791"/>
      <c r="Z76" s="791"/>
      <c r="AA76" s="791"/>
      <c r="AB76" s="791"/>
      <c r="AC76" s="791"/>
      <c r="AD76" s="791"/>
      <c r="AE76" s="791"/>
      <c r="AF76" s="791"/>
      <c r="AG76" s="791"/>
      <c r="AH76" s="829"/>
      <c r="AI76" s="817"/>
      <c r="AJ76" s="476"/>
      <c r="AK76" s="81"/>
    </row>
    <row r="77" spans="2:40" s="182" customFormat="1" ht="30" customHeight="1" x14ac:dyDescent="0.2">
      <c r="B77" s="1680" t="s">
        <v>410</v>
      </c>
      <c r="C77" s="1680"/>
      <c r="D77" s="1680"/>
      <c r="E77" s="822">
        <f>SUM(E78:E81)</f>
        <v>0</v>
      </c>
      <c r="F77" s="790"/>
      <c r="G77" s="790">
        <f>SUM(G78:G81)</f>
        <v>1</v>
      </c>
      <c r="H77" s="790"/>
      <c r="I77" s="790">
        <f>SUM(I78:I81)</f>
        <v>2</v>
      </c>
      <c r="J77" s="790"/>
      <c r="K77" s="790">
        <f>SUM(K78:K81)</f>
        <v>17</v>
      </c>
      <c r="L77" s="790"/>
      <c r="M77" s="790">
        <f>SUM(M78:M81)</f>
        <v>2</v>
      </c>
      <c r="N77" s="790"/>
      <c r="O77" s="790">
        <f>SUM(O78:O81)</f>
        <v>0</v>
      </c>
      <c r="P77" s="790"/>
      <c r="Q77" s="790">
        <f>SUM(Q78:Q81)</f>
        <v>2</v>
      </c>
      <c r="R77" s="790"/>
      <c r="S77" s="790">
        <f>SUM(S78:S81)</f>
        <v>0</v>
      </c>
      <c r="T77" s="790"/>
      <c r="U77" s="790">
        <f>SUM(U78:U81)</f>
        <v>3</v>
      </c>
      <c r="V77" s="790"/>
      <c r="W77" s="790">
        <f>SUM(W78:W81)</f>
        <v>0</v>
      </c>
      <c r="X77" s="790"/>
      <c r="Y77" s="790">
        <f>SUM(Y78:Y81)</f>
        <v>1</v>
      </c>
      <c r="Z77" s="790"/>
      <c r="AA77" s="790">
        <f>SUM(AA78:AA81)</f>
        <v>3</v>
      </c>
      <c r="AB77" s="790"/>
      <c r="AC77" s="790">
        <f>SUM(AC78:AC81)</f>
        <v>0</v>
      </c>
      <c r="AD77" s="790"/>
      <c r="AE77" s="790">
        <f>SUM(AE78:AE81)</f>
        <v>0</v>
      </c>
      <c r="AF77" s="790"/>
      <c r="AG77" s="790">
        <f>SUM(AG78:AG81)</f>
        <v>1</v>
      </c>
      <c r="AH77" s="823"/>
      <c r="AI77" s="790">
        <f>SUM(AI78:AI81)</f>
        <v>32</v>
      </c>
      <c r="AJ77" s="682"/>
    </row>
    <row r="78" spans="2:40" s="7" customFormat="1" ht="30" customHeight="1" x14ac:dyDescent="0.2">
      <c r="B78" s="667"/>
      <c r="C78" s="794" t="s">
        <v>413</v>
      </c>
      <c r="D78" s="795"/>
      <c r="E78" s="824">
        <v>0</v>
      </c>
      <c r="F78" s="792"/>
      <c r="G78" s="792">
        <v>1</v>
      </c>
      <c r="H78" s="792"/>
      <c r="I78" s="792">
        <v>2</v>
      </c>
      <c r="J78" s="792"/>
      <c r="K78" s="792">
        <v>15</v>
      </c>
      <c r="L78" s="792"/>
      <c r="M78" s="792">
        <v>2</v>
      </c>
      <c r="N78" s="792"/>
      <c r="O78" s="792">
        <v>0</v>
      </c>
      <c r="P78" s="792"/>
      <c r="Q78" s="792">
        <v>0</v>
      </c>
      <c r="R78" s="792"/>
      <c r="S78" s="792">
        <v>0</v>
      </c>
      <c r="T78" s="792"/>
      <c r="U78" s="792">
        <v>2</v>
      </c>
      <c r="V78" s="792"/>
      <c r="W78" s="792">
        <v>0</v>
      </c>
      <c r="X78" s="792"/>
      <c r="Y78" s="792">
        <v>1</v>
      </c>
      <c r="Z78" s="792"/>
      <c r="AA78" s="792">
        <v>2</v>
      </c>
      <c r="AB78" s="792"/>
      <c r="AC78" s="792">
        <v>0</v>
      </c>
      <c r="AD78" s="792"/>
      <c r="AE78" s="792">
        <v>0</v>
      </c>
      <c r="AF78" s="792"/>
      <c r="AG78" s="792">
        <v>1</v>
      </c>
      <c r="AH78" s="825"/>
      <c r="AI78" s="817">
        <f>SUM(D78:AH78)</f>
        <v>26</v>
      </c>
      <c r="AJ78" s="476"/>
      <c r="AK78" s="81"/>
      <c r="AM78" s="185"/>
    </row>
    <row r="79" spans="2:40" s="7" customFormat="1" ht="30" customHeight="1" x14ac:dyDescent="0.2">
      <c r="B79" s="667"/>
      <c r="C79" s="794" t="s">
        <v>414</v>
      </c>
      <c r="D79" s="795"/>
      <c r="E79" s="824">
        <v>0</v>
      </c>
      <c r="F79" s="792"/>
      <c r="G79" s="792">
        <v>0</v>
      </c>
      <c r="H79" s="792"/>
      <c r="I79" s="792">
        <v>0</v>
      </c>
      <c r="J79" s="792"/>
      <c r="K79" s="792">
        <v>1</v>
      </c>
      <c r="L79" s="792"/>
      <c r="M79" s="792">
        <v>0</v>
      </c>
      <c r="N79" s="792"/>
      <c r="O79" s="792">
        <v>0</v>
      </c>
      <c r="P79" s="792"/>
      <c r="Q79" s="792">
        <v>1</v>
      </c>
      <c r="R79" s="792"/>
      <c r="S79" s="792">
        <v>0</v>
      </c>
      <c r="T79" s="792"/>
      <c r="U79" s="792">
        <v>0</v>
      </c>
      <c r="V79" s="792"/>
      <c r="W79" s="792">
        <v>0</v>
      </c>
      <c r="X79" s="792"/>
      <c r="Y79" s="792">
        <v>0</v>
      </c>
      <c r="Z79" s="792"/>
      <c r="AA79" s="792">
        <v>1</v>
      </c>
      <c r="AB79" s="792"/>
      <c r="AC79" s="792">
        <v>0</v>
      </c>
      <c r="AD79" s="792"/>
      <c r="AE79" s="792">
        <v>0</v>
      </c>
      <c r="AF79" s="792"/>
      <c r="AG79" s="792">
        <v>0</v>
      </c>
      <c r="AH79" s="825"/>
      <c r="AI79" s="817">
        <f>SUM(D79:AH79)</f>
        <v>3</v>
      </c>
      <c r="AJ79" s="476"/>
      <c r="AK79" s="81"/>
      <c r="AM79" s="185"/>
    </row>
    <row r="80" spans="2:40" s="7" customFormat="1" ht="30" customHeight="1" x14ac:dyDescent="0.2">
      <c r="B80" s="667"/>
      <c r="C80" s="794" t="s">
        <v>415</v>
      </c>
      <c r="D80" s="795"/>
      <c r="E80" s="824">
        <v>0</v>
      </c>
      <c r="F80" s="792"/>
      <c r="G80" s="792">
        <v>0</v>
      </c>
      <c r="H80" s="792"/>
      <c r="I80" s="792">
        <v>0</v>
      </c>
      <c r="J80" s="792"/>
      <c r="K80" s="792">
        <v>1</v>
      </c>
      <c r="L80" s="792"/>
      <c r="M80" s="792">
        <v>0</v>
      </c>
      <c r="N80" s="792"/>
      <c r="O80" s="792">
        <v>0</v>
      </c>
      <c r="P80" s="792"/>
      <c r="Q80" s="792">
        <v>1</v>
      </c>
      <c r="R80" s="792"/>
      <c r="S80" s="792">
        <v>0</v>
      </c>
      <c r="T80" s="792"/>
      <c r="U80" s="792">
        <v>1</v>
      </c>
      <c r="V80" s="792"/>
      <c r="W80" s="792">
        <v>0</v>
      </c>
      <c r="X80" s="792"/>
      <c r="Y80" s="792">
        <v>0</v>
      </c>
      <c r="Z80" s="792"/>
      <c r="AA80" s="792">
        <v>0</v>
      </c>
      <c r="AB80" s="792"/>
      <c r="AC80" s="792">
        <v>0</v>
      </c>
      <c r="AD80" s="792"/>
      <c r="AE80" s="792">
        <v>0</v>
      </c>
      <c r="AF80" s="792"/>
      <c r="AG80" s="792">
        <v>0</v>
      </c>
      <c r="AH80" s="825"/>
      <c r="AI80" s="817">
        <f>SUM(D80:AH80)</f>
        <v>3</v>
      </c>
      <c r="AJ80" s="476"/>
      <c r="AK80" s="81"/>
      <c r="AM80" s="185"/>
    </row>
    <row r="81" spans="2:41" s="7" customFormat="1" ht="30" customHeight="1" x14ac:dyDescent="0.2">
      <c r="B81" s="667"/>
      <c r="C81" s="794" t="s">
        <v>416</v>
      </c>
      <c r="D81" s="795"/>
      <c r="E81" s="824">
        <v>0</v>
      </c>
      <c r="F81" s="792"/>
      <c r="G81" s="792">
        <v>0</v>
      </c>
      <c r="H81" s="792"/>
      <c r="I81" s="792">
        <v>0</v>
      </c>
      <c r="J81" s="792"/>
      <c r="K81" s="792">
        <v>0</v>
      </c>
      <c r="L81" s="792"/>
      <c r="M81" s="792">
        <v>0</v>
      </c>
      <c r="N81" s="792"/>
      <c r="O81" s="792">
        <v>0</v>
      </c>
      <c r="P81" s="792"/>
      <c r="Q81" s="792">
        <v>0</v>
      </c>
      <c r="R81" s="792"/>
      <c r="S81" s="792">
        <v>0</v>
      </c>
      <c r="T81" s="792"/>
      <c r="U81" s="792">
        <v>0</v>
      </c>
      <c r="V81" s="792"/>
      <c r="W81" s="792">
        <v>0</v>
      </c>
      <c r="X81" s="792"/>
      <c r="Y81" s="792">
        <v>0</v>
      </c>
      <c r="Z81" s="792"/>
      <c r="AA81" s="792">
        <v>0</v>
      </c>
      <c r="AB81" s="792"/>
      <c r="AC81" s="792">
        <v>0</v>
      </c>
      <c r="AD81" s="792"/>
      <c r="AE81" s="792">
        <v>0</v>
      </c>
      <c r="AF81" s="792"/>
      <c r="AG81" s="792">
        <v>0</v>
      </c>
      <c r="AH81" s="825"/>
      <c r="AI81" s="817">
        <f>SUM(D81:AH81)</f>
        <v>0</v>
      </c>
      <c r="AJ81" s="476"/>
      <c r="AK81" s="81"/>
      <c r="AM81" s="185"/>
    </row>
    <row r="82" spans="2:41" s="7" customFormat="1" ht="30" customHeight="1" thickBot="1" x14ac:dyDescent="0.25">
      <c r="B82" s="667"/>
      <c r="C82" s="797"/>
      <c r="D82" s="795"/>
      <c r="E82" s="830"/>
      <c r="F82" s="831"/>
      <c r="G82" s="831"/>
      <c r="H82" s="831"/>
      <c r="I82" s="831"/>
      <c r="J82" s="831"/>
      <c r="K82" s="831"/>
      <c r="L82" s="831"/>
      <c r="M82" s="831"/>
      <c r="N82" s="831"/>
      <c r="O82" s="831"/>
      <c r="P82" s="831"/>
      <c r="Q82" s="831"/>
      <c r="R82" s="831"/>
      <c r="S82" s="831"/>
      <c r="T82" s="831"/>
      <c r="U82" s="831"/>
      <c r="V82" s="831"/>
      <c r="W82" s="831"/>
      <c r="X82" s="831"/>
      <c r="Y82" s="831"/>
      <c r="Z82" s="831"/>
      <c r="AA82" s="831"/>
      <c r="AB82" s="831"/>
      <c r="AC82" s="831"/>
      <c r="AD82" s="831"/>
      <c r="AE82" s="831"/>
      <c r="AF82" s="831"/>
      <c r="AG82" s="831"/>
      <c r="AH82" s="832"/>
      <c r="AI82" s="818"/>
      <c r="AJ82" s="815"/>
      <c r="AK82" s="81"/>
    </row>
    <row r="83" spans="2:41" s="7" customFormat="1" ht="30" customHeight="1" x14ac:dyDescent="0.2">
      <c r="B83" s="805"/>
      <c r="C83" s="798" t="s">
        <v>411</v>
      </c>
      <c r="D83" s="799"/>
      <c r="E83" s="833"/>
      <c r="F83" s="834"/>
      <c r="G83" s="834"/>
      <c r="H83" s="834"/>
      <c r="I83" s="834"/>
      <c r="J83" s="834"/>
      <c r="K83" s="834"/>
      <c r="L83" s="834"/>
      <c r="M83" s="834"/>
      <c r="N83" s="834"/>
      <c r="O83" s="834"/>
      <c r="P83" s="834"/>
      <c r="Q83" s="834"/>
      <c r="R83" s="834"/>
      <c r="S83" s="834"/>
      <c r="T83" s="834"/>
      <c r="U83" s="834"/>
      <c r="V83" s="834"/>
      <c r="W83" s="834"/>
      <c r="X83" s="834"/>
      <c r="Y83" s="834"/>
      <c r="Z83" s="834"/>
      <c r="AA83" s="834"/>
      <c r="AB83" s="834"/>
      <c r="AC83" s="834"/>
      <c r="AD83" s="834"/>
      <c r="AE83" s="834"/>
      <c r="AF83" s="834"/>
      <c r="AG83" s="834"/>
      <c r="AH83" s="835"/>
      <c r="AI83" s="810"/>
      <c r="AJ83" s="811"/>
      <c r="AK83" s="191"/>
    </row>
    <row r="84" spans="2:41" s="7" customFormat="1" ht="30" customHeight="1" x14ac:dyDescent="0.2">
      <c r="B84" s="1679" t="s">
        <v>410</v>
      </c>
      <c r="C84" s="1679"/>
      <c r="D84" s="1679"/>
      <c r="E84" s="801">
        <f>SUM(E11+E17+E23+E29+E35+E41+E47+E53+E59+E65+E71+E77)</f>
        <v>10</v>
      </c>
      <c r="F84" s="802"/>
      <c r="G84" s="802">
        <f>SUM(G11+G17+G23+G29+G35+G41+G47+G53+G59+G65+G71+G77)</f>
        <v>5</v>
      </c>
      <c r="H84" s="802"/>
      <c r="I84" s="802">
        <f>SUM(I11+I17+I23+I29+I35+I41+I47+I53+I59+I65+I71+I77)</f>
        <v>43</v>
      </c>
      <c r="J84" s="802"/>
      <c r="K84" s="802">
        <f>SUM(K11+K17+K23+K29+K35+K41+K47+K53+K59+K65+K71+K77)</f>
        <v>112</v>
      </c>
      <c r="L84" s="802"/>
      <c r="M84" s="802">
        <f>SUM(M11+M17+M23+M29+M35+M41+M47+M53+M59+M65+M71+M77)</f>
        <v>25</v>
      </c>
      <c r="N84" s="802"/>
      <c r="O84" s="802">
        <f>SUM(O11+O17+O23+O29+O35+O41+O47+O53+O59+O65+O71+O77)</f>
        <v>4</v>
      </c>
      <c r="P84" s="802"/>
      <c r="Q84" s="802">
        <f>SUM(Q11+Q17+Q23+Q29+Q35+Q41+Q47+Q53+Q59+Q65+Q71+Q77)</f>
        <v>11</v>
      </c>
      <c r="R84" s="802"/>
      <c r="S84" s="802">
        <f>SUM(S11+S17+S23+S29+S35+S41+S47+S53+S59+S65+S71+S77)</f>
        <v>1</v>
      </c>
      <c r="T84" s="802"/>
      <c r="U84" s="802">
        <f>SUM(U11+U17+U23+U29+U35+U41+U47+U53+U59+U65+U71+U77)</f>
        <v>12</v>
      </c>
      <c r="V84" s="802"/>
      <c r="W84" s="802">
        <f>SUM(W11+W17+W23+W29+W35+W41+W47+W53+W59+W65+W71+W77)</f>
        <v>4</v>
      </c>
      <c r="X84" s="802"/>
      <c r="Y84" s="802">
        <f>SUM(Y11+Y17+Y23+Y29+Y35+Y41+Y47+Y53+Y59+Y65+Y71+Y77)</f>
        <v>4</v>
      </c>
      <c r="Z84" s="802"/>
      <c r="AA84" s="802">
        <f>SUM(AA11+AA17+AA23+AA29+AA35+AA41+AA47+AA53+AA59+AA65+AA71+AA77)</f>
        <v>19</v>
      </c>
      <c r="AB84" s="802"/>
      <c r="AC84" s="802">
        <f>SUM(AC11+AC17+AC23+AC29+AC35+AC41+AC47+AC53+AC59+AC65+AC71+AC77)</f>
        <v>17</v>
      </c>
      <c r="AD84" s="802"/>
      <c r="AE84" s="802">
        <f>SUM(AE11+AE17+AE23+AE29+AE35+AE41+AE47+AE53+AE59+AE65+AE71+AE77)</f>
        <v>6</v>
      </c>
      <c r="AF84" s="802"/>
      <c r="AG84" s="802">
        <f>SUM(AG11+AG17+AG23+AG29+AG35+AG41+AG47+AG53+AG59+AG65+AG71+AG77)</f>
        <v>25</v>
      </c>
      <c r="AH84" s="803"/>
      <c r="AI84" s="801">
        <f>SUM(AI11+AI17+AI23+AI29+AI35+AI41+AI47+AI53+AI59+AI65+AI71+AI77)</f>
        <v>298</v>
      </c>
      <c r="AJ84" s="812"/>
      <c r="AK84" s="81"/>
      <c r="AM84" s="399">
        <f>SUM(E84:AG84)</f>
        <v>298</v>
      </c>
    </row>
    <row r="85" spans="2:41" s="7" customFormat="1" ht="30" customHeight="1" x14ac:dyDescent="0.2">
      <c r="B85" s="805"/>
      <c r="C85" s="806" t="s">
        <v>413</v>
      </c>
      <c r="D85" s="800"/>
      <c r="E85" s="801">
        <f>SUM(E12+E18+E24+E30+E36+E42+E48+E54+E60+E66+E72+E78)</f>
        <v>8</v>
      </c>
      <c r="F85" s="802"/>
      <c r="G85" s="802">
        <f t="shared" ref="G85:I88" si="0">SUM(G12+G18+G24+G30+G36+G42+G48+G54+G60+G66+G72+G78)</f>
        <v>4</v>
      </c>
      <c r="H85" s="802"/>
      <c r="I85" s="802">
        <f t="shared" si="0"/>
        <v>40</v>
      </c>
      <c r="J85" s="802"/>
      <c r="K85" s="802">
        <f>SUM(K12+K18+K24+K30+K36+K42+K48+K54+K60+K66+K72+K78)</f>
        <v>94</v>
      </c>
      <c r="L85" s="802"/>
      <c r="M85" s="802">
        <f t="shared" ref="M85" si="1">SUM(M12+M18+M24+M30+M36+M42+M48+M54+M60+M66+M72+M78)</f>
        <v>24</v>
      </c>
      <c r="N85" s="802"/>
      <c r="O85" s="802">
        <f t="shared" ref="O85" si="2">SUM(O12+O18+O24+O30+O36+O42+O48+O54+O60+O66+O72+O78)</f>
        <v>4</v>
      </c>
      <c r="P85" s="802"/>
      <c r="Q85" s="802">
        <f t="shared" ref="Q85" si="3">SUM(Q12+Q18+Q24+Q30+Q36+Q42+Q48+Q54+Q60+Q66+Q72+Q78)</f>
        <v>7</v>
      </c>
      <c r="R85" s="802"/>
      <c r="S85" s="802">
        <f t="shared" ref="S85" si="4">SUM(S12+S18+S24+S30+S36+S42+S48+S54+S60+S66+S72+S78)</f>
        <v>1</v>
      </c>
      <c r="T85" s="802"/>
      <c r="U85" s="802">
        <f t="shared" ref="U85" si="5">SUM(U12+U18+U24+U30+U36+U42+U48+U54+U60+U66+U72+U78)</f>
        <v>7</v>
      </c>
      <c r="V85" s="802"/>
      <c r="W85" s="802">
        <f t="shared" ref="W85" si="6">SUM(W12+W18+W24+W30+W36+W42+W48+W54+W60+W66+W72+W78)</f>
        <v>3</v>
      </c>
      <c r="X85" s="802"/>
      <c r="Y85" s="802">
        <f t="shared" ref="Y85" si="7">SUM(Y12+Y18+Y24+Y30+Y36+Y42+Y48+Y54+Y60+Y66+Y72+Y78)</f>
        <v>3</v>
      </c>
      <c r="Z85" s="802"/>
      <c r="AA85" s="802">
        <f t="shared" ref="AA85" si="8">SUM(AA12+AA18+AA24+AA30+AA36+AA42+AA48+AA54+AA60+AA66+AA72+AA78)</f>
        <v>10</v>
      </c>
      <c r="AB85" s="802"/>
      <c r="AC85" s="802">
        <f t="shared" ref="AC85" si="9">SUM(AC12+AC18+AC24+AC30+AC36+AC42+AC48+AC54+AC60+AC66+AC72+AC78)</f>
        <v>17</v>
      </c>
      <c r="AD85" s="802"/>
      <c r="AE85" s="802">
        <f t="shared" ref="AE85" si="10">SUM(AE12+AE18+AE24+AE30+AE36+AE42+AE48+AE54+AE60+AE66+AE72+AE78)</f>
        <v>4</v>
      </c>
      <c r="AF85" s="802"/>
      <c r="AG85" s="802">
        <f t="shared" ref="AG85:AI85" si="11">SUM(AG12+AG18+AG24+AG30+AG36+AG42+AG48+AG54+AG60+AG66+AG72+AG78)</f>
        <v>23</v>
      </c>
      <c r="AH85" s="803"/>
      <c r="AI85" s="801">
        <f t="shared" si="11"/>
        <v>249</v>
      </c>
      <c r="AJ85" s="812"/>
      <c r="AK85" s="81"/>
      <c r="AM85" s="399">
        <f t="shared" ref="AM85:AM88" si="12">SUM(E85:AG85)</f>
        <v>249</v>
      </c>
      <c r="AN85" s="185"/>
      <c r="AO85" s="185"/>
    </row>
    <row r="86" spans="2:41" s="7" customFormat="1" ht="30" customHeight="1" x14ac:dyDescent="0.2">
      <c r="B86" s="805"/>
      <c r="C86" s="806" t="s">
        <v>414</v>
      </c>
      <c r="D86" s="800"/>
      <c r="E86" s="801">
        <f>SUM(E13+E19+E25+E31+E37+E43+E49+E55+E61+E67+E73+E79)</f>
        <v>2</v>
      </c>
      <c r="F86" s="802"/>
      <c r="G86" s="802">
        <f t="shared" si="0"/>
        <v>1</v>
      </c>
      <c r="H86" s="802"/>
      <c r="I86" s="802">
        <f t="shared" si="0"/>
        <v>3</v>
      </c>
      <c r="J86" s="802"/>
      <c r="K86" s="802">
        <f t="shared" ref="K86" si="13">SUM(K13+K19+K25+K31+K37+K43+K49+K55+K61+K67+K73+K79)</f>
        <v>10</v>
      </c>
      <c r="L86" s="802"/>
      <c r="M86" s="802">
        <f t="shared" ref="M86" si="14">SUM(M13+M19+M25+M31+M37+M43+M49+M55+M61+M67+M73+M79)</f>
        <v>1</v>
      </c>
      <c r="N86" s="802"/>
      <c r="O86" s="802">
        <f t="shared" ref="O86" si="15">SUM(O13+O19+O25+O31+O37+O43+O49+O55+O61+O67+O73+O79)</f>
        <v>0</v>
      </c>
      <c r="P86" s="802"/>
      <c r="Q86" s="802">
        <f t="shared" ref="Q86" si="16">SUM(Q13+Q19+Q25+Q31+Q37+Q43+Q49+Q55+Q61+Q67+Q73+Q79)</f>
        <v>3</v>
      </c>
      <c r="R86" s="802"/>
      <c r="S86" s="802">
        <f t="shared" ref="S86" si="17">SUM(S13+S19+S25+S31+S37+S43+S49+S55+S61+S67+S73+S79)</f>
        <v>0</v>
      </c>
      <c r="T86" s="802"/>
      <c r="U86" s="802">
        <f t="shared" ref="U86" si="18">SUM(U13+U19+U25+U31+U37+U43+U49+U55+U61+U67+U73+U79)</f>
        <v>4</v>
      </c>
      <c r="V86" s="802"/>
      <c r="W86" s="802">
        <f t="shared" ref="W86" si="19">SUM(W13+W19+W25+W31+W37+W43+W49+W55+W61+W67+W73+W79)</f>
        <v>1</v>
      </c>
      <c r="X86" s="802"/>
      <c r="Y86" s="802">
        <f t="shared" ref="Y86" si="20">SUM(Y13+Y19+Y25+Y31+Y37+Y43+Y49+Y55+Y61+Y67+Y73+Y79)</f>
        <v>1</v>
      </c>
      <c r="Z86" s="802"/>
      <c r="AA86" s="802">
        <f t="shared" ref="AA86" si="21">SUM(AA13+AA19+AA25+AA31+AA37+AA43+AA49+AA55+AA61+AA67+AA73+AA79)</f>
        <v>9</v>
      </c>
      <c r="AB86" s="802"/>
      <c r="AC86" s="802">
        <f t="shared" ref="AC86" si="22">SUM(AC13+AC19+AC25+AC31+AC37+AC43+AC49+AC55+AC61+AC67+AC73+AC79)</f>
        <v>0</v>
      </c>
      <c r="AD86" s="802"/>
      <c r="AE86" s="802">
        <f t="shared" ref="AE86" si="23">SUM(AE13+AE19+AE25+AE31+AE37+AE43+AE49+AE55+AE61+AE67+AE73+AE79)</f>
        <v>2</v>
      </c>
      <c r="AF86" s="802"/>
      <c r="AG86" s="802">
        <f t="shared" ref="AG86:AI86" si="24">SUM(AG13+AG19+AG25+AG31+AG37+AG43+AG49+AG55+AG61+AG67+AG73+AG79)</f>
        <v>2</v>
      </c>
      <c r="AH86" s="803"/>
      <c r="AI86" s="801">
        <f t="shared" si="24"/>
        <v>39</v>
      </c>
      <c r="AJ86" s="812"/>
      <c r="AK86" s="81"/>
      <c r="AM86" s="399">
        <f t="shared" si="12"/>
        <v>39</v>
      </c>
    </row>
    <row r="87" spans="2:41" s="7" customFormat="1" ht="30" customHeight="1" x14ac:dyDescent="0.2">
      <c r="B87" s="805"/>
      <c r="C87" s="806" t="s">
        <v>415</v>
      </c>
      <c r="D87" s="800"/>
      <c r="E87" s="801">
        <f>SUM(E14+E20+E26+E32+E38+E44+E50+E56+E62+E68+E74+E80)</f>
        <v>0</v>
      </c>
      <c r="F87" s="802"/>
      <c r="G87" s="802">
        <f t="shared" si="0"/>
        <v>0</v>
      </c>
      <c r="H87" s="802"/>
      <c r="I87" s="802">
        <f t="shared" si="0"/>
        <v>0</v>
      </c>
      <c r="J87" s="802"/>
      <c r="K87" s="802">
        <f t="shared" ref="K87" si="25">SUM(K14+K20+K26+K32+K38+K44+K50+K56+K62+K68+K74+K80)</f>
        <v>4</v>
      </c>
      <c r="L87" s="802"/>
      <c r="M87" s="802">
        <f t="shared" ref="M87" si="26">SUM(M14+M20+M26+M32+M38+M44+M50+M56+M62+M68+M74+M80)</f>
        <v>0</v>
      </c>
      <c r="N87" s="802"/>
      <c r="O87" s="802">
        <f t="shared" ref="O87" si="27">SUM(O14+O20+O26+O32+O38+O44+O50+O56+O62+O68+O74+O80)</f>
        <v>0</v>
      </c>
      <c r="P87" s="802"/>
      <c r="Q87" s="802">
        <f t="shared" ref="Q87" si="28">SUM(Q14+Q20+Q26+Q32+Q38+Q44+Q50+Q56+Q62+Q68+Q74+Q80)</f>
        <v>1</v>
      </c>
      <c r="R87" s="802"/>
      <c r="S87" s="802">
        <f t="shared" ref="S87" si="29">SUM(S14+S20+S26+S32+S38+S44+S50+S56+S62+S68+S74+S80)</f>
        <v>0</v>
      </c>
      <c r="T87" s="802"/>
      <c r="U87" s="802">
        <f t="shared" ref="U87" si="30">SUM(U14+U20+U26+U32+U38+U44+U50+U56+U62+U68+U74+U80)</f>
        <v>1</v>
      </c>
      <c r="V87" s="802"/>
      <c r="W87" s="802">
        <f t="shared" ref="W87" si="31">SUM(W14+W20+W26+W32+W38+W44+W50+W56+W62+W68+W74+W80)</f>
        <v>0</v>
      </c>
      <c r="X87" s="802"/>
      <c r="Y87" s="802">
        <f t="shared" ref="Y87" si="32">SUM(Y14+Y20+Y26+Y32+Y38+Y44+Y50+Y56+Y62+Y68+Y74+Y80)</f>
        <v>0</v>
      </c>
      <c r="Z87" s="802"/>
      <c r="AA87" s="802">
        <f t="shared" ref="AA87" si="33">SUM(AA14+AA20+AA26+AA32+AA38+AA44+AA50+AA56+AA62+AA68+AA74+AA80)</f>
        <v>0</v>
      </c>
      <c r="AB87" s="802"/>
      <c r="AC87" s="802">
        <f t="shared" ref="AC87" si="34">SUM(AC14+AC20+AC26+AC32+AC38+AC44+AC50+AC56+AC62+AC68+AC74+AC80)</f>
        <v>0</v>
      </c>
      <c r="AD87" s="802"/>
      <c r="AE87" s="802">
        <f t="shared" ref="AE87" si="35">SUM(AE14+AE20+AE26+AE32+AE38+AE44+AE50+AE56+AE62+AE68+AE74+AE80)</f>
        <v>0</v>
      </c>
      <c r="AF87" s="802"/>
      <c r="AG87" s="802">
        <f>SUM(AG14+AG20+AG26+AG32+AG38+AG44+AG50+AG56+AG62+AG68+AG74+AG80)</f>
        <v>0</v>
      </c>
      <c r="AH87" s="803"/>
      <c r="AI87" s="801">
        <f>SUM(AI14+AI20+AI26+AI32+AI38+AI44+AI50+AI56+AI62+AI68+AI74+AI80)</f>
        <v>6</v>
      </c>
      <c r="AJ87" s="812"/>
      <c r="AK87" s="81"/>
      <c r="AM87" s="399">
        <f t="shared" si="12"/>
        <v>6</v>
      </c>
      <c r="AN87" s="185"/>
      <c r="AO87" s="185"/>
    </row>
    <row r="88" spans="2:41" s="7" customFormat="1" ht="30" customHeight="1" x14ac:dyDescent="0.2">
      <c r="B88" s="805"/>
      <c r="C88" s="806" t="s">
        <v>416</v>
      </c>
      <c r="D88" s="800"/>
      <c r="E88" s="801">
        <f>SUM(E15+E21+E27+E33+E39+E45+E51+E57+E63+E69+E75+E81)</f>
        <v>0</v>
      </c>
      <c r="F88" s="802"/>
      <c r="G88" s="802">
        <f t="shared" si="0"/>
        <v>0</v>
      </c>
      <c r="H88" s="802"/>
      <c r="I88" s="802">
        <f t="shared" si="0"/>
        <v>0</v>
      </c>
      <c r="J88" s="802"/>
      <c r="K88" s="802">
        <f t="shared" ref="K88" si="36">SUM(K15+K21+K27+K33+K39+K45+K51+K57+K63+K69+K75+K81)</f>
        <v>4</v>
      </c>
      <c r="L88" s="802"/>
      <c r="M88" s="802">
        <f t="shared" ref="M88" si="37">SUM(M15+M21+M27+M33+M39+M45+M51+M57+M63+M69+M75+M81)</f>
        <v>0</v>
      </c>
      <c r="N88" s="802"/>
      <c r="O88" s="802">
        <f t="shared" ref="O88" si="38">SUM(O15+O21+O27+O33+O39+O45+O51+O57+O63+O69+O75+O81)</f>
        <v>0</v>
      </c>
      <c r="P88" s="802"/>
      <c r="Q88" s="802">
        <f t="shared" ref="Q88" si="39">SUM(Q15+Q21+Q27+Q33+Q39+Q45+Q51+Q57+Q63+Q69+Q75+Q81)</f>
        <v>0</v>
      </c>
      <c r="R88" s="802"/>
      <c r="S88" s="802">
        <f t="shared" ref="S88" si="40">SUM(S15+S21+S27+S33+S39+S45+S51+S57+S63+S69+S75+S81)</f>
        <v>0</v>
      </c>
      <c r="T88" s="802"/>
      <c r="U88" s="802">
        <f t="shared" ref="U88" si="41">SUM(U15+U21+U27+U33+U39+U45+U51+U57+U63+U69+U75+U81)</f>
        <v>0</v>
      </c>
      <c r="V88" s="802"/>
      <c r="W88" s="802">
        <f t="shared" ref="W88" si="42">SUM(W15+W21+W27+W33+W39+W45+W51+W57+W63+W69+W75+W81)</f>
        <v>0</v>
      </c>
      <c r="X88" s="802"/>
      <c r="Y88" s="802">
        <f t="shared" ref="Y88" si="43">SUM(Y15+Y21+Y27+Y33+Y39+Y45+Y51+Y57+Y63+Y69+Y75+Y81)</f>
        <v>0</v>
      </c>
      <c r="Z88" s="802"/>
      <c r="AA88" s="802">
        <f t="shared" ref="AA88" si="44">SUM(AA15+AA21+AA27+AA33+AA39+AA45+AA51+AA57+AA63+AA69+AA75+AA81)</f>
        <v>0</v>
      </c>
      <c r="AB88" s="802"/>
      <c r="AC88" s="802">
        <f t="shared" ref="AC88" si="45">SUM(AC15+AC21+AC27+AC33+AC39+AC45+AC51+AC57+AC63+AC69+AC75+AC81)</f>
        <v>0</v>
      </c>
      <c r="AD88" s="802"/>
      <c r="AE88" s="802">
        <f t="shared" ref="AE88" si="46">SUM(AE15+AE21+AE27+AE33+AE39+AE45+AE51+AE57+AE63+AE69+AE75+AE81)</f>
        <v>0</v>
      </c>
      <c r="AF88" s="802"/>
      <c r="AG88" s="802">
        <f t="shared" ref="AG88:AI88" si="47">SUM(AG15+AG21+AG27+AG33+AG39+AG45+AG51+AG57+AG63+AG69+AG75+AG81)</f>
        <v>0</v>
      </c>
      <c r="AH88" s="803"/>
      <c r="AI88" s="801">
        <f t="shared" si="47"/>
        <v>4</v>
      </c>
      <c r="AJ88" s="812"/>
      <c r="AK88" s="81"/>
      <c r="AM88" s="399">
        <f t="shared" si="12"/>
        <v>4</v>
      </c>
    </row>
    <row r="89" spans="2:41" s="7" customFormat="1" ht="43.5" customHeight="1" thickBot="1" x14ac:dyDescent="0.25">
      <c r="B89" s="807"/>
      <c r="C89" s="808"/>
      <c r="D89" s="809"/>
      <c r="E89" s="801"/>
      <c r="F89" s="802"/>
      <c r="G89" s="802"/>
      <c r="H89" s="802"/>
      <c r="I89" s="802"/>
      <c r="J89" s="802"/>
      <c r="K89" s="802"/>
      <c r="L89" s="802"/>
      <c r="M89" s="802"/>
      <c r="N89" s="802"/>
      <c r="O89" s="802"/>
      <c r="P89" s="802"/>
      <c r="Q89" s="802"/>
      <c r="R89" s="802"/>
      <c r="S89" s="802"/>
      <c r="T89" s="802"/>
      <c r="U89" s="802"/>
      <c r="V89" s="802"/>
      <c r="W89" s="802"/>
      <c r="X89" s="802"/>
      <c r="Y89" s="802"/>
      <c r="Z89" s="802"/>
      <c r="AA89" s="802"/>
      <c r="AB89" s="802"/>
      <c r="AC89" s="802"/>
      <c r="AD89" s="802"/>
      <c r="AE89" s="802"/>
      <c r="AF89" s="802"/>
      <c r="AG89" s="802"/>
      <c r="AH89" s="803"/>
      <c r="AI89" s="804"/>
      <c r="AJ89" s="813"/>
      <c r="AK89" s="81"/>
    </row>
    <row r="90" spans="2:41" s="616" customFormat="1" ht="19.5" customHeight="1" x14ac:dyDescent="0.2">
      <c r="B90" s="626"/>
      <c r="C90" s="627"/>
      <c r="D90" s="628"/>
      <c r="E90" s="629"/>
      <c r="F90" s="629"/>
      <c r="G90" s="629"/>
      <c r="H90" s="629"/>
      <c r="I90" s="629"/>
      <c r="J90" s="629"/>
      <c r="K90" s="629"/>
      <c r="L90" s="629"/>
      <c r="M90" s="629"/>
      <c r="N90" s="629"/>
      <c r="O90" s="629"/>
      <c r="P90" s="629"/>
      <c r="Q90" s="629"/>
      <c r="R90" s="629"/>
      <c r="S90" s="629"/>
      <c r="T90" s="629"/>
      <c r="U90" s="629"/>
      <c r="V90" s="629"/>
      <c r="W90" s="629"/>
      <c r="X90" s="629"/>
      <c r="Y90" s="629"/>
      <c r="Z90" s="629"/>
      <c r="AA90" s="629"/>
      <c r="AB90" s="629"/>
      <c r="AC90" s="629"/>
      <c r="AD90" s="629"/>
      <c r="AE90" s="629"/>
      <c r="AF90" s="629"/>
      <c r="AG90" s="629"/>
      <c r="AH90" s="629"/>
      <c r="AI90" s="629"/>
      <c r="AJ90" s="543"/>
      <c r="AK90" s="615"/>
    </row>
    <row r="91" spans="2:41" s="99" customFormat="1" ht="19.5" customHeight="1" x14ac:dyDescent="0.2">
      <c r="B91" s="432" t="s">
        <v>1422</v>
      </c>
      <c r="C91" s="29"/>
      <c r="D91" s="491"/>
      <c r="E91" s="491"/>
      <c r="F91" s="491"/>
      <c r="G91" s="491"/>
      <c r="H91" s="491"/>
      <c r="I91" s="491"/>
      <c r="J91" s="491"/>
      <c r="K91" s="491"/>
      <c r="L91" s="491"/>
      <c r="M91" s="491"/>
      <c r="N91" s="2"/>
      <c r="O91" s="2"/>
      <c r="P91" s="2"/>
      <c r="Q91" s="2"/>
      <c r="R91" s="2"/>
      <c r="S91" s="2"/>
      <c r="T91" s="2"/>
    </row>
    <row r="92" spans="2:41" s="99" customFormat="1" ht="19.5" customHeight="1" x14ac:dyDescent="0.2">
      <c r="B92" s="553" t="s">
        <v>1433</v>
      </c>
      <c r="C92" s="29"/>
      <c r="D92" s="385"/>
      <c r="E92" s="385"/>
      <c r="F92" s="385"/>
      <c r="G92" s="385"/>
      <c r="H92" s="385"/>
      <c r="I92" s="385"/>
      <c r="J92" s="385"/>
      <c r="K92" s="385"/>
      <c r="L92" s="385"/>
      <c r="M92" s="385"/>
      <c r="N92" s="4"/>
      <c r="O92" s="4"/>
      <c r="P92" s="4"/>
      <c r="Q92" s="4"/>
    </row>
    <row r="93" spans="2:41" s="99" customFormat="1" ht="19.5" customHeight="1" x14ac:dyDescent="0.2">
      <c r="B93" s="553" t="s">
        <v>1434</v>
      </c>
      <c r="C93" s="29"/>
      <c r="D93" s="385"/>
      <c r="E93" s="385"/>
      <c r="F93" s="385"/>
      <c r="G93" s="385"/>
      <c r="H93" s="385"/>
      <c r="I93" s="385"/>
      <c r="J93" s="385"/>
      <c r="K93" s="385"/>
      <c r="L93" s="385"/>
      <c r="M93" s="385"/>
    </row>
    <row r="94" spans="2:41" s="99" customFormat="1" ht="19.5" customHeight="1" x14ac:dyDescent="0.2">
      <c r="B94" s="67" t="s">
        <v>1428</v>
      </c>
      <c r="C94" s="29"/>
      <c r="D94" s="492"/>
      <c r="E94" s="492"/>
      <c r="F94" s="492"/>
      <c r="G94" s="492"/>
      <c r="H94" s="492"/>
      <c r="I94" s="492"/>
      <c r="J94" s="492"/>
      <c r="K94" s="492"/>
      <c r="L94" s="492"/>
      <c r="M94" s="492"/>
    </row>
    <row r="95" spans="2:41" s="99" customFormat="1" ht="19.5" customHeight="1" x14ac:dyDescent="0.2">
      <c r="B95" s="1682" t="s">
        <v>1427</v>
      </c>
      <c r="C95" s="1682"/>
      <c r="D95" s="1682"/>
      <c r="E95" s="1682"/>
      <c r="F95" s="1682"/>
      <c r="G95" s="1682"/>
      <c r="H95" s="1682"/>
      <c r="I95" s="1682"/>
      <c r="J95" s="1682"/>
    </row>
  </sheetData>
  <mergeCells count="36">
    <mergeCell ref="B95:J95"/>
    <mergeCell ref="AI8:AJ9"/>
    <mergeCell ref="B8:D9"/>
    <mergeCell ref="E8:AH8"/>
    <mergeCell ref="B4:AJ4"/>
    <mergeCell ref="B5:AJ5"/>
    <mergeCell ref="B6:AJ6"/>
    <mergeCell ref="B7:AJ7"/>
    <mergeCell ref="E9:F9"/>
    <mergeCell ref="G9:H9"/>
    <mergeCell ref="I9:J9"/>
    <mergeCell ref="K9:L9"/>
    <mergeCell ref="M9:N9"/>
    <mergeCell ref="W9:X9"/>
    <mergeCell ref="Y9:Z9"/>
    <mergeCell ref="B47:D47"/>
    <mergeCell ref="AA9:AB9"/>
    <mergeCell ref="AC9:AD9"/>
    <mergeCell ref="AE9:AF9"/>
    <mergeCell ref="AG9:AH9"/>
    <mergeCell ref="B17:D17"/>
    <mergeCell ref="O9:P9"/>
    <mergeCell ref="Q9:R9"/>
    <mergeCell ref="S9:T9"/>
    <mergeCell ref="U9:V9"/>
    <mergeCell ref="B23:D23"/>
    <mergeCell ref="B29:D29"/>
    <mergeCell ref="B35:D35"/>
    <mergeCell ref="B41:D41"/>
    <mergeCell ref="B11:D11"/>
    <mergeCell ref="B84:D84"/>
    <mergeCell ref="B53:D53"/>
    <mergeCell ref="B59:D59"/>
    <mergeCell ref="B65:D65"/>
    <mergeCell ref="B71:D71"/>
    <mergeCell ref="B77:D77"/>
  </mergeCells>
  <printOptions horizontalCentered="1" verticalCentered="1"/>
  <pageMargins left="0" right="0" top="0" bottom="0" header="0" footer="0"/>
  <pageSetup paperSize="9" scale="26" orientation="portrait" r:id="rId1"/>
  <colBreaks count="1" manualBreakCount="1">
    <brk id="36" min="2" max="94" man="1"/>
  </col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
    <tabColor rgb="FFC00000"/>
  </sheetPr>
  <dimension ref="B3:AV34"/>
  <sheetViews>
    <sheetView showGridLines="0" view="pageBreakPreview" topLeftCell="A12" zoomScale="57" zoomScaleNormal="60" zoomScaleSheetLayoutView="57" zoomScalePageLayoutView="60" workbookViewId="0">
      <selection activeCell="AD10" sqref="AD10"/>
    </sheetView>
  </sheetViews>
  <sheetFormatPr baseColWidth="10" defaultColWidth="11.42578125" defaultRowHeight="12.75" x14ac:dyDescent="0.2"/>
  <cols>
    <col min="1" max="1" width="11.42578125" style="2"/>
    <col min="2" max="2" width="44" style="2" customWidth="1"/>
    <col min="3" max="3" width="9" style="2" customWidth="1"/>
    <col min="4" max="4" width="2.42578125" style="2" customWidth="1"/>
    <col min="5" max="5" width="8" style="2" customWidth="1"/>
    <col min="6" max="6" width="2.28515625" style="2" customWidth="1"/>
    <col min="7" max="7" width="9.140625" style="2" customWidth="1"/>
    <col min="8" max="8" width="2.42578125" style="2" customWidth="1"/>
    <col min="9" max="9" width="8.42578125" style="2" customWidth="1"/>
    <col min="10" max="10" width="2" style="2" customWidth="1"/>
    <col min="11" max="11" width="9.7109375" style="2" customWidth="1"/>
    <col min="12" max="12" width="1.42578125" style="2" customWidth="1"/>
    <col min="13" max="13" width="9.42578125" style="2" customWidth="1"/>
    <col min="14" max="14" width="1.42578125" style="2" customWidth="1"/>
    <col min="15" max="15" width="10" style="2" customWidth="1"/>
    <col min="16" max="16" width="1.42578125" style="2" customWidth="1"/>
    <col min="17" max="17" width="9" style="2" customWidth="1"/>
    <col min="18" max="18" width="2.42578125" style="2" customWidth="1"/>
    <col min="19" max="19" width="9.7109375" style="2" customWidth="1"/>
    <col min="20" max="20" width="2.42578125" style="2" customWidth="1"/>
    <col min="21" max="21" width="9.7109375" style="2" customWidth="1"/>
    <col min="22" max="22" width="2.42578125" style="2" customWidth="1"/>
    <col min="23" max="23" width="10" style="2" customWidth="1"/>
    <col min="24" max="24" width="2.42578125" style="2" customWidth="1"/>
    <col min="25" max="25" width="9.42578125" style="2" customWidth="1"/>
    <col min="26" max="26" width="2.42578125" style="2" customWidth="1"/>
    <col min="27" max="27" width="9.42578125" style="2" customWidth="1"/>
    <col min="28" max="28" width="2.42578125" style="2" customWidth="1"/>
    <col min="29" max="29" width="9.7109375" style="2" customWidth="1"/>
    <col min="30" max="30" width="2.42578125" style="2" customWidth="1"/>
    <col min="31" max="31" width="9" style="2" customWidth="1"/>
    <col min="32" max="32" width="2.42578125" style="2" customWidth="1"/>
    <col min="33" max="33" width="9.42578125" style="2" customWidth="1"/>
    <col min="34" max="34" width="2.42578125" style="2" customWidth="1"/>
    <col min="35" max="35" width="9.42578125" style="2" customWidth="1"/>
    <col min="36" max="36" width="2.28515625" style="2" customWidth="1"/>
    <col min="37" max="37" width="8" style="2" customWidth="1"/>
    <col min="38" max="38" width="2.42578125" style="2" customWidth="1"/>
    <col min="39" max="39" width="8.28515625" style="2" customWidth="1"/>
    <col min="40" max="40" width="1.7109375" style="2" customWidth="1"/>
    <col min="41" max="41" width="8.7109375" style="2" customWidth="1"/>
    <col min="42" max="42" width="1.7109375" style="2" customWidth="1"/>
    <col min="43" max="43" width="8.7109375" style="2" customWidth="1"/>
    <col min="44" max="44" width="2.42578125" style="2" customWidth="1"/>
    <col min="45" max="45" width="8.140625" style="2" customWidth="1"/>
    <col min="46" max="46" width="2.42578125" style="2" customWidth="1"/>
    <col min="47" max="47" width="11.42578125" style="2"/>
    <col min="48" max="48" width="2.42578125" style="2" customWidth="1"/>
    <col min="49" max="16384" width="11.42578125" style="2"/>
  </cols>
  <sheetData>
    <row r="3" spans="2:48" ht="20.25" x14ac:dyDescent="0.2">
      <c r="B3" s="1497" t="s">
        <v>1169</v>
      </c>
      <c r="C3" s="1497"/>
      <c r="D3" s="1497"/>
      <c r="E3" s="1497"/>
      <c r="F3" s="1497"/>
      <c r="G3" s="1497"/>
      <c r="H3" s="1497"/>
      <c r="I3" s="1497"/>
      <c r="J3" s="1497"/>
      <c r="K3" s="1497"/>
      <c r="L3" s="1497"/>
      <c r="M3" s="1497"/>
      <c r="N3" s="1497"/>
      <c r="O3" s="1497"/>
      <c r="P3" s="1497"/>
      <c r="Q3" s="1497"/>
      <c r="R3" s="1497"/>
      <c r="S3" s="1497"/>
      <c r="T3" s="1497"/>
      <c r="U3" s="1497"/>
      <c r="V3" s="1497"/>
      <c r="W3" s="1497"/>
      <c r="X3" s="1497"/>
      <c r="Y3" s="1497"/>
      <c r="Z3" s="1497"/>
      <c r="AA3" s="1497"/>
      <c r="AB3" s="1497"/>
      <c r="AC3" s="1497"/>
      <c r="AD3" s="1497"/>
      <c r="AE3" s="1497"/>
      <c r="AF3" s="1497"/>
      <c r="AG3" s="1497"/>
      <c r="AH3" s="1497"/>
      <c r="AI3" s="1497"/>
      <c r="AJ3" s="1497"/>
      <c r="AK3" s="1497"/>
      <c r="AL3" s="1497"/>
      <c r="AM3" s="1497"/>
      <c r="AN3" s="1497"/>
      <c r="AO3" s="1497"/>
      <c r="AP3" s="1497"/>
      <c r="AQ3" s="1497"/>
      <c r="AR3" s="1497"/>
      <c r="AS3" s="1497"/>
      <c r="AT3" s="1497"/>
    </row>
    <row r="4" spans="2:48" s="7" customFormat="1" ht="20.25" x14ac:dyDescent="0.2">
      <c r="B4" s="205" t="s">
        <v>336</v>
      </c>
      <c r="C4" s="69"/>
      <c r="D4" s="70"/>
      <c r="E4" s="111"/>
      <c r="F4" s="111"/>
      <c r="G4" s="111"/>
      <c r="H4" s="111"/>
      <c r="I4" s="111"/>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1"/>
      <c r="AJ4" s="111"/>
      <c r="AK4" s="111"/>
      <c r="AL4" s="111"/>
      <c r="AM4" s="111"/>
      <c r="AN4" s="111"/>
      <c r="AO4" s="111"/>
      <c r="AP4" s="111"/>
      <c r="AQ4" s="111"/>
      <c r="AR4" s="111"/>
      <c r="AS4" s="111"/>
      <c r="AT4" s="111"/>
    </row>
    <row r="5" spans="2:48" s="7" customFormat="1" ht="20.25" x14ac:dyDescent="0.2">
      <c r="B5" s="1497" t="s">
        <v>319</v>
      </c>
      <c r="C5" s="1497"/>
      <c r="D5" s="1497"/>
      <c r="E5" s="1497"/>
      <c r="F5" s="1497"/>
      <c r="G5" s="1497"/>
      <c r="H5" s="1497"/>
      <c r="I5" s="1497"/>
      <c r="J5" s="1497"/>
      <c r="K5" s="1497"/>
      <c r="L5" s="1497"/>
      <c r="M5" s="1497"/>
      <c r="N5" s="1497"/>
      <c r="O5" s="1497"/>
      <c r="P5" s="1497"/>
      <c r="Q5" s="1497"/>
      <c r="R5" s="1497"/>
      <c r="S5" s="1497"/>
      <c r="T5" s="1497"/>
      <c r="U5" s="1497"/>
      <c r="V5" s="1497"/>
      <c r="W5" s="1497"/>
      <c r="X5" s="1497"/>
      <c r="Y5" s="1497"/>
      <c r="Z5" s="1497"/>
      <c r="AA5" s="1497"/>
      <c r="AB5" s="1497"/>
      <c r="AC5" s="1497"/>
      <c r="AD5" s="1497"/>
      <c r="AE5" s="1497"/>
      <c r="AF5" s="1497"/>
      <c r="AG5" s="1497"/>
      <c r="AH5" s="1497"/>
      <c r="AI5" s="1497"/>
      <c r="AJ5" s="1497"/>
      <c r="AK5" s="1497"/>
      <c r="AL5" s="1497"/>
      <c r="AM5" s="1497"/>
      <c r="AN5" s="1497"/>
      <c r="AO5" s="1497"/>
      <c r="AP5" s="1497"/>
      <c r="AQ5" s="1497"/>
      <c r="AR5" s="1497"/>
      <c r="AS5" s="1497"/>
      <c r="AT5" s="1497"/>
      <c r="AU5" s="1497"/>
      <c r="AV5" s="1497"/>
    </row>
    <row r="6" spans="2:48" s="7" customFormat="1" ht="35.1" customHeight="1" thickBot="1" x14ac:dyDescent="0.25">
      <c r="B6" s="1498" t="s">
        <v>1214</v>
      </c>
      <c r="C6" s="1498"/>
      <c r="D6" s="1498"/>
      <c r="E6" s="1498"/>
      <c r="F6" s="1498"/>
      <c r="G6" s="1498"/>
      <c r="H6" s="1498"/>
      <c r="I6" s="1498"/>
      <c r="J6" s="1498"/>
      <c r="K6" s="1498"/>
      <c r="L6" s="1498"/>
      <c r="M6" s="1498"/>
      <c r="N6" s="1498"/>
      <c r="O6" s="1498"/>
      <c r="P6" s="1498"/>
      <c r="Q6" s="1498"/>
      <c r="R6" s="1498"/>
      <c r="S6" s="1498"/>
      <c r="T6" s="1498"/>
      <c r="U6" s="1498"/>
      <c r="V6" s="1498"/>
      <c r="W6" s="1498"/>
      <c r="X6" s="1498"/>
      <c r="Y6" s="1498"/>
      <c r="Z6" s="1498"/>
      <c r="AA6" s="1498"/>
      <c r="AB6" s="1498"/>
      <c r="AC6" s="1498"/>
      <c r="AD6" s="1498"/>
      <c r="AE6" s="1498"/>
      <c r="AF6" s="1498"/>
      <c r="AG6" s="1498"/>
      <c r="AH6" s="1498"/>
      <c r="AI6" s="1498"/>
      <c r="AJ6" s="1498"/>
      <c r="AK6" s="1498"/>
      <c r="AL6" s="1498"/>
      <c r="AM6" s="1498"/>
      <c r="AN6" s="1498"/>
      <c r="AO6" s="1498"/>
      <c r="AP6" s="1498"/>
      <c r="AQ6" s="1498"/>
      <c r="AR6" s="1498"/>
      <c r="AS6" s="1498"/>
      <c r="AT6" s="1498"/>
      <c r="AU6" s="1498"/>
      <c r="AV6" s="1498"/>
    </row>
    <row r="7" spans="2:48" s="7" customFormat="1" ht="35.1" customHeight="1" thickBot="1" x14ac:dyDescent="0.25">
      <c r="B7" s="1679" t="s">
        <v>145</v>
      </c>
      <c r="C7" s="1669" t="s">
        <v>4</v>
      </c>
      <c r="D7" s="1669"/>
      <c r="E7" s="1669"/>
      <c r="F7" s="1669"/>
      <c r="G7" s="1669"/>
      <c r="H7" s="1669"/>
      <c r="I7" s="1669"/>
      <c r="J7" s="1669"/>
      <c r="K7" s="1669"/>
      <c r="L7" s="1669"/>
      <c r="M7" s="1669"/>
      <c r="N7" s="1669"/>
      <c r="O7" s="1669"/>
      <c r="P7" s="1669"/>
      <c r="Q7" s="1669"/>
      <c r="R7" s="1669"/>
      <c r="S7" s="1669"/>
      <c r="T7" s="1669"/>
      <c r="U7" s="1669"/>
      <c r="V7" s="1669"/>
      <c r="W7" s="1669"/>
      <c r="X7" s="1669"/>
      <c r="Y7" s="1669"/>
      <c r="Z7" s="1669"/>
      <c r="AA7" s="1669"/>
      <c r="AB7" s="1669"/>
      <c r="AC7" s="1669"/>
      <c r="AD7" s="1669"/>
      <c r="AE7" s="1669"/>
      <c r="AF7" s="1669"/>
      <c r="AG7" s="1669"/>
      <c r="AH7" s="1669"/>
      <c r="AI7" s="1669"/>
      <c r="AJ7" s="1669"/>
      <c r="AK7" s="1669"/>
      <c r="AL7" s="1669"/>
      <c r="AM7" s="1669"/>
      <c r="AN7" s="1669"/>
      <c r="AO7" s="1669"/>
      <c r="AP7" s="1669"/>
      <c r="AQ7" s="1669"/>
      <c r="AR7" s="1669"/>
      <c r="AS7" s="1669"/>
      <c r="AT7" s="1669"/>
      <c r="AU7" s="1669"/>
      <c r="AV7" s="1669"/>
    </row>
    <row r="8" spans="2:48" s="3" customFormat="1" ht="45" customHeight="1" thickBot="1" x14ac:dyDescent="0.25">
      <c r="B8" s="1679"/>
      <c r="C8" s="854">
        <v>1997</v>
      </c>
      <c r="D8" s="854"/>
      <c r="E8" s="854">
        <v>1998</v>
      </c>
      <c r="F8" s="855"/>
      <c r="G8" s="854">
        <v>1999</v>
      </c>
      <c r="H8" s="854"/>
      <c r="I8" s="854">
        <v>2000</v>
      </c>
      <c r="J8" s="854"/>
      <c r="K8" s="854">
        <v>2001</v>
      </c>
      <c r="L8" s="854"/>
      <c r="M8" s="854">
        <v>2002</v>
      </c>
      <c r="N8" s="854"/>
      <c r="O8" s="854">
        <v>2003</v>
      </c>
      <c r="P8" s="854"/>
      <c r="Q8" s="854">
        <v>2004</v>
      </c>
      <c r="R8" s="854"/>
      <c r="S8" s="854">
        <v>2005</v>
      </c>
      <c r="T8" s="854"/>
      <c r="U8" s="1689">
        <v>2006</v>
      </c>
      <c r="V8" s="1689"/>
      <c r="W8" s="1689">
        <v>2007</v>
      </c>
      <c r="X8" s="1689"/>
      <c r="Y8" s="1689">
        <v>2008</v>
      </c>
      <c r="Z8" s="1689"/>
      <c r="AA8" s="1689">
        <v>2009</v>
      </c>
      <c r="AB8" s="1689"/>
      <c r="AC8" s="1689">
        <v>2010</v>
      </c>
      <c r="AD8" s="1689"/>
      <c r="AE8" s="1689">
        <v>2011</v>
      </c>
      <c r="AF8" s="1689"/>
      <c r="AG8" s="1689">
        <v>2012</v>
      </c>
      <c r="AH8" s="1689"/>
      <c r="AI8" s="1689">
        <v>2013</v>
      </c>
      <c r="AJ8" s="1689"/>
      <c r="AK8" s="1689">
        <v>2014</v>
      </c>
      <c r="AL8" s="1689"/>
      <c r="AM8" s="1689">
        <v>2015</v>
      </c>
      <c r="AN8" s="1689"/>
      <c r="AO8" s="1689">
        <v>2016</v>
      </c>
      <c r="AP8" s="1689"/>
      <c r="AQ8" s="1689">
        <v>2017</v>
      </c>
      <c r="AR8" s="1689"/>
      <c r="AS8" s="1689">
        <v>2018</v>
      </c>
      <c r="AT8" s="1689"/>
      <c r="AU8" s="1689">
        <v>2019</v>
      </c>
      <c r="AV8" s="1689"/>
    </row>
    <row r="9" spans="2:48" s="48" customFormat="1" ht="46.5" customHeight="1" x14ac:dyDescent="0.2">
      <c r="B9" s="703" t="s">
        <v>78</v>
      </c>
      <c r="C9" s="837">
        <v>846</v>
      </c>
      <c r="D9" s="838"/>
      <c r="E9" s="839">
        <v>728</v>
      </c>
      <c r="F9" s="838"/>
      <c r="G9" s="839">
        <v>652</v>
      </c>
      <c r="H9" s="838"/>
      <c r="I9" s="839">
        <v>576</v>
      </c>
      <c r="J9" s="838"/>
      <c r="K9" s="839">
        <v>533</v>
      </c>
      <c r="L9" s="838"/>
      <c r="M9" s="839">
        <v>524</v>
      </c>
      <c r="N9" s="838"/>
      <c r="O9" s="839">
        <v>535</v>
      </c>
      <c r="P9" s="838"/>
      <c r="Q9" s="839">
        <v>494</v>
      </c>
      <c r="R9" s="838"/>
      <c r="S9" s="839">
        <v>528</v>
      </c>
      <c r="T9" s="838"/>
      <c r="U9" s="839">
        <v>541</v>
      </c>
      <c r="V9" s="840"/>
      <c r="W9" s="839">
        <v>641</v>
      </c>
      <c r="X9" s="840"/>
      <c r="Y9" s="839">
        <v>610</v>
      </c>
      <c r="Z9" s="840"/>
      <c r="AA9" s="839">
        <v>639</v>
      </c>
      <c r="AB9" s="840"/>
      <c r="AC9" s="841">
        <v>641</v>
      </c>
      <c r="AD9" s="840"/>
      <c r="AE9" s="841">
        <v>722</v>
      </c>
      <c r="AF9" s="840"/>
      <c r="AG9" s="841">
        <v>804</v>
      </c>
      <c r="AH9" s="840"/>
      <c r="AI9" s="841">
        <v>722</v>
      </c>
      <c r="AJ9" s="840"/>
      <c r="AK9" s="841">
        <v>657</v>
      </c>
      <c r="AL9" s="841"/>
      <c r="AM9" s="841">
        <v>658</v>
      </c>
      <c r="AN9" s="840"/>
      <c r="AO9" s="841">
        <v>548</v>
      </c>
      <c r="AP9" s="841"/>
      <c r="AQ9" s="841">
        <v>527</v>
      </c>
      <c r="AR9" s="840"/>
      <c r="AS9" s="841">
        <v>539</v>
      </c>
      <c r="AT9" s="840"/>
      <c r="AU9" s="841">
        <v>527</v>
      </c>
      <c r="AV9" s="842"/>
    </row>
    <row r="10" spans="2:48" s="48" customFormat="1" ht="30" customHeight="1" x14ac:dyDescent="0.2">
      <c r="B10" s="703" t="s">
        <v>163</v>
      </c>
      <c r="C10" s="843">
        <f>SUM(C11:C18)</f>
        <v>627</v>
      </c>
      <c r="D10" s="478"/>
      <c r="E10" s="479">
        <f>SUM(E11:E18)</f>
        <v>564</v>
      </c>
      <c r="F10" s="478"/>
      <c r="G10" s="479">
        <f>SUM(G11:G18)</f>
        <v>468</v>
      </c>
      <c r="H10" s="478"/>
      <c r="I10" s="479">
        <f>SUM(I11:I18)</f>
        <v>409</v>
      </c>
      <c r="J10" s="478"/>
      <c r="K10" s="479">
        <f>SUM(K11:K18)</f>
        <v>418</v>
      </c>
      <c r="L10" s="478"/>
      <c r="M10" s="479">
        <f>SUM(M11:M18)</f>
        <v>444</v>
      </c>
      <c r="N10" s="478"/>
      <c r="O10" s="479">
        <f>SUM(O11:O18)</f>
        <v>371</v>
      </c>
      <c r="P10" s="478"/>
      <c r="Q10" s="479">
        <f>SUM(Q11:Q18)</f>
        <v>384</v>
      </c>
      <c r="R10" s="478"/>
      <c r="S10" s="479">
        <f>SUM(S11:S18)</f>
        <v>390</v>
      </c>
      <c r="T10" s="478"/>
      <c r="U10" s="479">
        <f>SUM(U11:U18)</f>
        <v>453</v>
      </c>
      <c r="V10" s="480"/>
      <c r="W10" s="479">
        <f>SUM(W11:W18)</f>
        <v>478</v>
      </c>
      <c r="X10" s="480"/>
      <c r="Y10" s="479">
        <f>SUM(Y11:Y18)</f>
        <v>419</v>
      </c>
      <c r="Z10" s="480"/>
      <c r="AA10" s="479">
        <f>SUM(AA11:AA18)</f>
        <v>454</v>
      </c>
      <c r="AB10" s="480"/>
      <c r="AC10" s="479">
        <f>SUM(AC11:AC18)</f>
        <v>502</v>
      </c>
      <c r="AD10" s="480"/>
      <c r="AE10" s="479">
        <f>SUM(AE11:AE18)</f>
        <v>550</v>
      </c>
      <c r="AF10" s="480"/>
      <c r="AG10" s="479">
        <f>SUM(AG11:AG18)</f>
        <v>435</v>
      </c>
      <c r="AH10" s="480"/>
      <c r="AI10" s="479">
        <f>SUM(AI11:AI18)</f>
        <v>455</v>
      </c>
      <c r="AJ10" s="480"/>
      <c r="AK10" s="479">
        <f>SUM(AK11:AK18)</f>
        <v>443</v>
      </c>
      <c r="AL10" s="479"/>
      <c r="AM10" s="479">
        <f>SUM(AM11:AM18)</f>
        <v>332</v>
      </c>
      <c r="AN10" s="480"/>
      <c r="AO10" s="479">
        <f>SUM(AO11:AO18)</f>
        <v>352</v>
      </c>
      <c r="AP10" s="479"/>
      <c r="AQ10" s="479">
        <f>SUM(AQ11:AQ18)</f>
        <v>305</v>
      </c>
      <c r="AR10" s="480"/>
      <c r="AS10" s="479">
        <f>SUM(AS11:AS18)</f>
        <v>337</v>
      </c>
      <c r="AT10" s="480"/>
      <c r="AU10" s="479">
        <v>298</v>
      </c>
      <c r="AV10" s="844"/>
    </row>
    <row r="11" spans="2:48" s="48" customFormat="1" ht="35.1" customHeight="1" x14ac:dyDescent="0.2">
      <c r="B11" s="667" t="s">
        <v>127</v>
      </c>
      <c r="C11" s="845">
        <v>548</v>
      </c>
      <c r="D11" s="478"/>
      <c r="E11" s="481">
        <v>517</v>
      </c>
      <c r="F11" s="478"/>
      <c r="G11" s="481">
        <v>436</v>
      </c>
      <c r="H11" s="478"/>
      <c r="I11" s="481">
        <v>373</v>
      </c>
      <c r="J11" s="478"/>
      <c r="K11" s="481">
        <v>378</v>
      </c>
      <c r="L11" s="478"/>
      <c r="M11" s="481">
        <v>419</v>
      </c>
      <c r="N11" s="478"/>
      <c r="O11" s="481">
        <v>337</v>
      </c>
      <c r="P11" s="478"/>
      <c r="Q11" s="481">
        <v>357</v>
      </c>
      <c r="R11" s="478"/>
      <c r="S11" s="481">
        <v>357</v>
      </c>
      <c r="T11" s="478"/>
      <c r="U11" s="481">
        <v>406</v>
      </c>
      <c r="V11" s="480"/>
      <c r="W11" s="481">
        <v>435</v>
      </c>
      <c r="X11" s="480"/>
      <c r="Y11" s="481">
        <v>364</v>
      </c>
      <c r="Z11" s="480"/>
      <c r="AA11" s="481">
        <v>398</v>
      </c>
      <c r="AB11" s="480"/>
      <c r="AC11" s="482">
        <v>418</v>
      </c>
      <c r="AD11" s="480"/>
      <c r="AE11" s="482">
        <v>440</v>
      </c>
      <c r="AF11" s="480"/>
      <c r="AG11" s="482">
        <v>353</v>
      </c>
      <c r="AH11" s="480"/>
      <c r="AI11" s="482">
        <v>359</v>
      </c>
      <c r="AJ11" s="480"/>
      <c r="AK11" s="482">
        <v>350</v>
      </c>
      <c r="AL11" s="482"/>
      <c r="AM11" s="482">
        <v>284</v>
      </c>
      <c r="AN11" s="480"/>
      <c r="AO11" s="482">
        <v>286</v>
      </c>
      <c r="AP11" s="482"/>
      <c r="AQ11" s="482">
        <v>261</v>
      </c>
      <c r="AR11" s="480"/>
      <c r="AS11" s="482">
        <v>289</v>
      </c>
      <c r="AT11" s="480"/>
      <c r="AU11" s="482">
        <v>249</v>
      </c>
      <c r="AV11" s="844"/>
    </row>
    <row r="12" spans="2:48" s="48" customFormat="1" ht="35.1" customHeight="1" x14ac:dyDescent="0.2">
      <c r="B12" s="667" t="s">
        <v>128</v>
      </c>
      <c r="C12" s="845">
        <v>48</v>
      </c>
      <c r="D12" s="478"/>
      <c r="E12" s="481">
        <v>24</v>
      </c>
      <c r="F12" s="478"/>
      <c r="G12" s="481">
        <v>14</v>
      </c>
      <c r="H12" s="478"/>
      <c r="I12" s="481">
        <v>23</v>
      </c>
      <c r="J12" s="478"/>
      <c r="K12" s="481">
        <v>23</v>
      </c>
      <c r="L12" s="478"/>
      <c r="M12" s="481">
        <v>14</v>
      </c>
      <c r="N12" s="478"/>
      <c r="O12" s="481">
        <v>20</v>
      </c>
      <c r="P12" s="478"/>
      <c r="Q12" s="481">
        <v>17</v>
      </c>
      <c r="R12" s="478"/>
      <c r="S12" s="481">
        <v>23</v>
      </c>
      <c r="T12" s="478"/>
      <c r="U12" s="481">
        <v>32</v>
      </c>
      <c r="V12" s="480"/>
      <c r="W12" s="481">
        <v>24</v>
      </c>
      <c r="X12" s="480"/>
      <c r="Y12" s="481">
        <v>26</v>
      </c>
      <c r="Z12" s="480"/>
      <c r="AA12" s="481">
        <v>25</v>
      </c>
      <c r="AB12" s="480"/>
      <c r="AC12" s="482">
        <v>44</v>
      </c>
      <c r="AD12" s="480"/>
      <c r="AE12" s="482">
        <v>37</v>
      </c>
      <c r="AF12" s="480"/>
      <c r="AG12" s="482">
        <v>32</v>
      </c>
      <c r="AH12" s="480"/>
      <c r="AI12" s="482">
        <v>34</v>
      </c>
      <c r="AJ12" s="480"/>
      <c r="AK12" s="482">
        <v>32</v>
      </c>
      <c r="AL12" s="482"/>
      <c r="AM12" s="482">
        <v>30</v>
      </c>
      <c r="AN12" s="480"/>
      <c r="AO12" s="482">
        <v>21</v>
      </c>
      <c r="AP12" s="482"/>
      <c r="AQ12" s="482">
        <v>16</v>
      </c>
      <c r="AR12" s="480"/>
      <c r="AS12" s="482">
        <v>19</v>
      </c>
      <c r="AT12" s="480"/>
      <c r="AU12" s="482">
        <v>39</v>
      </c>
      <c r="AV12" s="844"/>
    </row>
    <row r="13" spans="2:48" s="48" customFormat="1" ht="35.1" customHeight="1" x14ac:dyDescent="0.2">
      <c r="B13" s="667" t="s">
        <v>81</v>
      </c>
      <c r="C13" s="845">
        <v>19</v>
      </c>
      <c r="D13" s="478"/>
      <c r="E13" s="481">
        <v>15</v>
      </c>
      <c r="F13" s="478"/>
      <c r="G13" s="478">
        <v>13</v>
      </c>
      <c r="H13" s="478"/>
      <c r="I13" s="478">
        <v>9</v>
      </c>
      <c r="J13" s="478"/>
      <c r="K13" s="478">
        <v>9</v>
      </c>
      <c r="L13" s="478"/>
      <c r="M13" s="478">
        <v>4</v>
      </c>
      <c r="N13" s="478"/>
      <c r="O13" s="478">
        <v>8</v>
      </c>
      <c r="P13" s="478"/>
      <c r="Q13" s="478">
        <v>4</v>
      </c>
      <c r="R13" s="478"/>
      <c r="S13" s="478">
        <v>4</v>
      </c>
      <c r="T13" s="478"/>
      <c r="U13" s="478">
        <v>7</v>
      </c>
      <c r="V13" s="480"/>
      <c r="W13" s="478">
        <v>3</v>
      </c>
      <c r="X13" s="480"/>
      <c r="Y13" s="478">
        <v>24</v>
      </c>
      <c r="Z13" s="480"/>
      <c r="AA13" s="478">
        <v>24</v>
      </c>
      <c r="AB13" s="480"/>
      <c r="AC13" s="482">
        <v>28</v>
      </c>
      <c r="AD13" s="480"/>
      <c r="AE13" s="482">
        <v>58</v>
      </c>
      <c r="AF13" s="480"/>
      <c r="AG13" s="482">
        <v>20</v>
      </c>
      <c r="AH13" s="480"/>
      <c r="AI13" s="482">
        <v>30</v>
      </c>
      <c r="AJ13" s="480"/>
      <c r="AK13" s="482">
        <v>34</v>
      </c>
      <c r="AL13" s="482"/>
      <c r="AM13" s="482">
        <v>8</v>
      </c>
      <c r="AN13" s="480"/>
      <c r="AO13" s="482">
        <v>29</v>
      </c>
      <c r="AP13" s="482"/>
      <c r="AQ13" s="482">
        <v>21</v>
      </c>
      <c r="AR13" s="480"/>
      <c r="AS13" s="482">
        <v>22</v>
      </c>
      <c r="AT13" s="480"/>
      <c r="AU13" s="482">
        <v>6</v>
      </c>
      <c r="AV13" s="844"/>
    </row>
    <row r="14" spans="2:48" s="48" customFormat="1" ht="35.1" customHeight="1" x14ac:dyDescent="0.2">
      <c r="B14" s="667" t="s">
        <v>83</v>
      </c>
      <c r="C14" s="846" t="s">
        <v>80</v>
      </c>
      <c r="D14" s="478"/>
      <c r="E14" s="481" t="s">
        <v>80</v>
      </c>
      <c r="F14" s="478"/>
      <c r="G14" s="478">
        <v>0</v>
      </c>
      <c r="H14" s="478"/>
      <c r="I14" s="478">
        <v>0</v>
      </c>
      <c r="J14" s="478"/>
      <c r="K14" s="478">
        <v>0</v>
      </c>
      <c r="L14" s="478"/>
      <c r="M14" s="478">
        <v>0</v>
      </c>
      <c r="N14" s="478"/>
      <c r="O14" s="478">
        <v>0</v>
      </c>
      <c r="P14" s="478"/>
      <c r="Q14" s="478">
        <v>0</v>
      </c>
      <c r="R14" s="478"/>
      <c r="S14" s="478">
        <v>1</v>
      </c>
      <c r="T14" s="478"/>
      <c r="U14" s="478">
        <v>0</v>
      </c>
      <c r="V14" s="480"/>
      <c r="W14" s="478">
        <v>0</v>
      </c>
      <c r="X14" s="480"/>
      <c r="Y14" s="478">
        <v>0</v>
      </c>
      <c r="Z14" s="480"/>
      <c r="AA14" s="478">
        <v>0</v>
      </c>
      <c r="AB14" s="480"/>
      <c r="AC14" s="482">
        <v>0</v>
      </c>
      <c r="AD14" s="480"/>
      <c r="AE14" s="482">
        <v>0</v>
      </c>
      <c r="AF14" s="480"/>
      <c r="AG14" s="482">
        <v>0</v>
      </c>
      <c r="AH14" s="480"/>
      <c r="AI14" s="482">
        <v>0</v>
      </c>
      <c r="AJ14" s="480"/>
      <c r="AK14" s="482">
        <v>0</v>
      </c>
      <c r="AL14" s="482"/>
      <c r="AM14" s="482">
        <v>0</v>
      </c>
      <c r="AN14" s="480"/>
      <c r="AO14" s="482">
        <v>0</v>
      </c>
      <c r="AP14" s="482"/>
      <c r="AQ14" s="482">
        <v>0</v>
      </c>
      <c r="AR14" s="480"/>
      <c r="AS14" s="482">
        <v>0</v>
      </c>
      <c r="AT14" s="480"/>
      <c r="AU14" s="482">
        <v>0</v>
      </c>
      <c r="AV14" s="844"/>
    </row>
    <row r="15" spans="2:48" s="48" customFormat="1" ht="35.1" customHeight="1" x14ac:dyDescent="0.2">
      <c r="B15" s="704" t="s">
        <v>59</v>
      </c>
      <c r="C15" s="845"/>
      <c r="D15" s="478"/>
      <c r="E15" s="481"/>
      <c r="F15" s="478"/>
      <c r="G15" s="478"/>
      <c r="H15" s="478"/>
      <c r="I15" s="478"/>
      <c r="J15" s="478"/>
      <c r="K15" s="478"/>
      <c r="L15" s="478"/>
      <c r="M15" s="478"/>
      <c r="N15" s="478"/>
      <c r="O15" s="478"/>
      <c r="P15" s="478"/>
      <c r="Q15" s="478"/>
      <c r="R15" s="478"/>
      <c r="S15" s="478"/>
      <c r="T15" s="478"/>
      <c r="U15" s="478"/>
      <c r="V15" s="480"/>
      <c r="W15" s="478"/>
      <c r="X15" s="480"/>
      <c r="Y15" s="478"/>
      <c r="Z15" s="480"/>
      <c r="AA15" s="478"/>
      <c r="AB15" s="480"/>
      <c r="AC15" s="482"/>
      <c r="AD15" s="480"/>
      <c r="AE15" s="482"/>
      <c r="AF15" s="480"/>
      <c r="AG15" s="482"/>
      <c r="AH15" s="480"/>
      <c r="AI15" s="482"/>
      <c r="AJ15" s="480"/>
      <c r="AK15" s="482"/>
      <c r="AL15" s="482"/>
      <c r="AM15" s="482"/>
      <c r="AN15" s="480"/>
      <c r="AO15" s="482"/>
      <c r="AP15" s="482"/>
      <c r="AQ15" s="482"/>
      <c r="AR15" s="480"/>
      <c r="AS15" s="482"/>
      <c r="AT15" s="480"/>
      <c r="AU15" s="482"/>
      <c r="AV15" s="844"/>
    </row>
    <row r="16" spans="2:48" s="48" customFormat="1" ht="35.1" customHeight="1" x14ac:dyDescent="0.2">
      <c r="B16" s="704" t="s">
        <v>60</v>
      </c>
      <c r="C16" s="845" t="s">
        <v>82</v>
      </c>
      <c r="D16" s="478"/>
      <c r="E16" s="481" t="s">
        <v>82</v>
      </c>
      <c r="F16" s="478"/>
      <c r="G16" s="478">
        <v>0</v>
      </c>
      <c r="H16" s="478"/>
      <c r="I16" s="478">
        <v>0</v>
      </c>
      <c r="J16" s="478"/>
      <c r="K16" s="478">
        <v>0</v>
      </c>
      <c r="L16" s="478"/>
      <c r="M16" s="478">
        <v>0</v>
      </c>
      <c r="N16" s="478"/>
      <c r="O16" s="478">
        <v>0</v>
      </c>
      <c r="P16" s="478"/>
      <c r="Q16" s="478">
        <v>0</v>
      </c>
      <c r="R16" s="478"/>
      <c r="S16" s="478">
        <v>0</v>
      </c>
      <c r="T16" s="478"/>
      <c r="U16" s="478">
        <v>1</v>
      </c>
      <c r="V16" s="480"/>
      <c r="W16" s="478">
        <v>2</v>
      </c>
      <c r="X16" s="480"/>
      <c r="Y16" s="478">
        <v>0</v>
      </c>
      <c r="Z16" s="480"/>
      <c r="AA16" s="478">
        <v>2</v>
      </c>
      <c r="AB16" s="480"/>
      <c r="AC16" s="482">
        <v>2</v>
      </c>
      <c r="AD16" s="480"/>
      <c r="AE16" s="482">
        <v>0</v>
      </c>
      <c r="AF16" s="480"/>
      <c r="AG16" s="482">
        <v>0</v>
      </c>
      <c r="AH16" s="480"/>
      <c r="AI16" s="482">
        <v>0</v>
      </c>
      <c r="AJ16" s="480"/>
      <c r="AK16" s="482">
        <v>0</v>
      </c>
      <c r="AL16" s="482"/>
      <c r="AM16" s="482">
        <v>0</v>
      </c>
      <c r="AN16" s="480"/>
      <c r="AO16" s="482">
        <v>0</v>
      </c>
      <c r="AP16" s="482"/>
      <c r="AQ16" s="482">
        <v>0</v>
      </c>
      <c r="AR16" s="480"/>
      <c r="AS16" s="482">
        <v>0</v>
      </c>
      <c r="AT16" s="480"/>
      <c r="AU16" s="482">
        <v>0</v>
      </c>
      <c r="AV16" s="844"/>
    </row>
    <row r="17" spans="2:48" s="48" customFormat="1" ht="30" customHeight="1" x14ac:dyDescent="0.2">
      <c r="B17" s="667"/>
      <c r="C17" s="845"/>
      <c r="D17" s="478"/>
      <c r="E17" s="481"/>
      <c r="F17" s="478"/>
      <c r="G17" s="478"/>
      <c r="H17" s="478"/>
      <c r="I17" s="478"/>
      <c r="J17" s="478"/>
      <c r="K17" s="478"/>
      <c r="L17" s="478"/>
      <c r="M17" s="478"/>
      <c r="N17" s="478"/>
      <c r="O17" s="478"/>
      <c r="P17" s="478"/>
      <c r="Q17" s="478"/>
      <c r="R17" s="478"/>
      <c r="S17" s="478"/>
      <c r="T17" s="478"/>
      <c r="U17" s="478"/>
      <c r="V17" s="480"/>
      <c r="W17" s="478"/>
      <c r="X17" s="480"/>
      <c r="Y17" s="478"/>
      <c r="Z17" s="480"/>
      <c r="AA17" s="478"/>
      <c r="AB17" s="480"/>
      <c r="AC17" s="482"/>
      <c r="AD17" s="480"/>
      <c r="AE17" s="482"/>
      <c r="AF17" s="480"/>
      <c r="AG17" s="482"/>
      <c r="AH17" s="480"/>
      <c r="AI17" s="482"/>
      <c r="AJ17" s="480"/>
      <c r="AK17" s="482"/>
      <c r="AL17" s="482"/>
      <c r="AM17" s="482"/>
      <c r="AN17" s="480"/>
      <c r="AO17" s="482"/>
      <c r="AP17" s="482"/>
      <c r="AQ17" s="482"/>
      <c r="AR17" s="480"/>
      <c r="AS17" s="482"/>
      <c r="AT17" s="480"/>
      <c r="AU17" s="482"/>
      <c r="AV17" s="844"/>
    </row>
    <row r="18" spans="2:48" s="4" customFormat="1" ht="30" customHeight="1" x14ac:dyDescent="0.2">
      <c r="B18" s="686" t="s">
        <v>84</v>
      </c>
      <c r="C18" s="847">
        <v>12</v>
      </c>
      <c r="D18" s="475"/>
      <c r="E18" s="474">
        <v>8</v>
      </c>
      <c r="F18" s="475"/>
      <c r="G18" s="474">
        <v>5</v>
      </c>
      <c r="H18" s="475"/>
      <c r="I18" s="474">
        <v>4</v>
      </c>
      <c r="J18" s="475"/>
      <c r="K18" s="474">
        <v>8</v>
      </c>
      <c r="L18" s="475"/>
      <c r="M18" s="474">
        <v>7</v>
      </c>
      <c r="N18" s="475"/>
      <c r="O18" s="474">
        <v>6</v>
      </c>
      <c r="P18" s="475"/>
      <c r="Q18" s="474">
        <v>6</v>
      </c>
      <c r="R18" s="475"/>
      <c r="S18" s="474">
        <v>5</v>
      </c>
      <c r="T18" s="475"/>
      <c r="U18" s="474">
        <v>7</v>
      </c>
      <c r="V18" s="476"/>
      <c r="W18" s="474">
        <v>14</v>
      </c>
      <c r="X18" s="476"/>
      <c r="Y18" s="474">
        <v>5</v>
      </c>
      <c r="Z18" s="476"/>
      <c r="AA18" s="474">
        <v>5</v>
      </c>
      <c r="AB18" s="476"/>
      <c r="AC18" s="483">
        <v>10</v>
      </c>
      <c r="AD18" s="476"/>
      <c r="AE18" s="483">
        <v>15</v>
      </c>
      <c r="AF18" s="476"/>
      <c r="AG18" s="483">
        <v>30</v>
      </c>
      <c r="AH18" s="476"/>
      <c r="AI18" s="483">
        <v>32</v>
      </c>
      <c r="AJ18" s="476"/>
      <c r="AK18" s="483">
        <v>27</v>
      </c>
      <c r="AL18" s="483"/>
      <c r="AM18" s="483">
        <v>10</v>
      </c>
      <c r="AN18" s="476"/>
      <c r="AO18" s="483">
        <v>16</v>
      </c>
      <c r="AP18" s="483"/>
      <c r="AQ18" s="483">
        <v>7</v>
      </c>
      <c r="AR18" s="476"/>
      <c r="AS18" s="483">
        <v>7</v>
      </c>
      <c r="AT18" s="476"/>
      <c r="AU18" s="483">
        <v>4</v>
      </c>
      <c r="AV18" s="848"/>
    </row>
    <row r="19" spans="2:48" s="48" customFormat="1" ht="35.1" customHeight="1" x14ac:dyDescent="0.2">
      <c r="B19" s="667" t="s">
        <v>49</v>
      </c>
      <c r="C19" s="845" t="s">
        <v>85</v>
      </c>
      <c r="D19" s="478"/>
      <c r="E19" s="481" t="s">
        <v>44</v>
      </c>
      <c r="F19" s="478"/>
      <c r="G19" s="481" t="s">
        <v>75</v>
      </c>
      <c r="H19" s="478"/>
      <c r="I19" s="481" t="s">
        <v>76</v>
      </c>
      <c r="J19" s="478"/>
      <c r="K19" s="481" t="s">
        <v>75</v>
      </c>
      <c r="L19" s="478"/>
      <c r="M19" s="481" t="s">
        <v>76</v>
      </c>
      <c r="N19" s="478"/>
      <c r="O19" s="481" t="s">
        <v>75</v>
      </c>
      <c r="P19" s="478"/>
      <c r="Q19" s="481" t="s">
        <v>76</v>
      </c>
      <c r="R19" s="478"/>
      <c r="S19" s="481" t="s">
        <v>47</v>
      </c>
      <c r="T19" s="478"/>
      <c r="U19" s="481">
        <v>-4</v>
      </c>
      <c r="V19" s="480"/>
      <c r="W19" s="481">
        <v>-6</v>
      </c>
      <c r="X19" s="480"/>
      <c r="Y19" s="481">
        <v>-2</v>
      </c>
      <c r="Z19" s="480"/>
      <c r="AA19" s="481">
        <v>-5</v>
      </c>
      <c r="AB19" s="480"/>
      <c r="AC19" s="481">
        <v>-6</v>
      </c>
      <c r="AD19" s="480"/>
      <c r="AE19" s="481">
        <v>-8</v>
      </c>
      <c r="AF19" s="480"/>
      <c r="AG19" s="481">
        <v>-16</v>
      </c>
      <c r="AH19" s="480"/>
      <c r="AI19" s="481">
        <v>-7</v>
      </c>
      <c r="AJ19" s="480"/>
      <c r="AK19" s="481">
        <v>-6</v>
      </c>
      <c r="AL19" s="481"/>
      <c r="AM19" s="481">
        <v>-1</v>
      </c>
      <c r="AN19" s="480"/>
      <c r="AO19" s="481">
        <v>-3</v>
      </c>
      <c r="AP19" s="481"/>
      <c r="AQ19" s="481">
        <v>-2</v>
      </c>
      <c r="AR19" s="480"/>
      <c r="AS19" s="481">
        <v>-2</v>
      </c>
      <c r="AT19" s="480"/>
      <c r="AU19" s="481">
        <v>0</v>
      </c>
      <c r="AV19" s="844"/>
    </row>
    <row r="20" spans="2:48" s="48" customFormat="1" ht="35.1" customHeight="1" x14ac:dyDescent="0.2">
      <c r="B20" s="667" t="s">
        <v>50</v>
      </c>
      <c r="C20" s="845" t="s">
        <v>86</v>
      </c>
      <c r="D20" s="478"/>
      <c r="E20" s="481" t="s">
        <v>87</v>
      </c>
      <c r="F20" s="478"/>
      <c r="G20" s="481" t="s">
        <v>76</v>
      </c>
      <c r="H20" s="478"/>
      <c r="I20" s="481" t="s">
        <v>76</v>
      </c>
      <c r="J20" s="478"/>
      <c r="K20" s="481" t="s">
        <v>46</v>
      </c>
      <c r="L20" s="478"/>
      <c r="M20" s="481" t="s">
        <v>75</v>
      </c>
      <c r="N20" s="478"/>
      <c r="O20" s="481" t="s">
        <v>75</v>
      </c>
      <c r="P20" s="478"/>
      <c r="Q20" s="481" t="s">
        <v>46</v>
      </c>
      <c r="R20" s="478"/>
      <c r="S20" s="481" t="s">
        <v>76</v>
      </c>
      <c r="T20" s="478"/>
      <c r="U20" s="481">
        <v>-3</v>
      </c>
      <c r="V20" s="480"/>
      <c r="W20" s="481">
        <v>-8</v>
      </c>
      <c r="X20" s="480"/>
      <c r="Y20" s="481">
        <v>-1</v>
      </c>
      <c r="Z20" s="480"/>
      <c r="AA20" s="481">
        <v>0</v>
      </c>
      <c r="AB20" s="480"/>
      <c r="AC20" s="481">
        <v>-3</v>
      </c>
      <c r="AD20" s="480"/>
      <c r="AE20" s="481">
        <v>0</v>
      </c>
      <c r="AF20" s="480"/>
      <c r="AG20" s="481">
        <v>-3</v>
      </c>
      <c r="AH20" s="480"/>
      <c r="AI20" s="481">
        <v>0</v>
      </c>
      <c r="AJ20" s="480"/>
      <c r="AK20" s="481">
        <v>0</v>
      </c>
      <c r="AL20" s="481"/>
      <c r="AM20" s="481">
        <v>0</v>
      </c>
      <c r="AN20" s="480"/>
      <c r="AO20" s="481">
        <v>0</v>
      </c>
      <c r="AP20" s="481"/>
      <c r="AQ20" s="481">
        <v>0</v>
      </c>
      <c r="AR20" s="480"/>
      <c r="AS20" s="481">
        <v>0</v>
      </c>
      <c r="AT20" s="480"/>
      <c r="AU20" s="481">
        <v>0</v>
      </c>
      <c r="AV20" s="844"/>
    </row>
    <row r="21" spans="2:48" s="48" customFormat="1" ht="35.1" customHeight="1" x14ac:dyDescent="0.2">
      <c r="B21" s="667" t="s">
        <v>51</v>
      </c>
      <c r="C21" s="845" t="s">
        <v>82</v>
      </c>
      <c r="D21" s="478"/>
      <c r="E21" s="481" t="s">
        <v>82</v>
      </c>
      <c r="F21" s="478"/>
      <c r="G21" s="478">
        <v>0</v>
      </c>
      <c r="H21" s="478"/>
      <c r="I21" s="481" t="s">
        <v>80</v>
      </c>
      <c r="J21" s="478"/>
      <c r="K21" s="481" t="s">
        <v>47</v>
      </c>
      <c r="L21" s="478"/>
      <c r="M21" s="481" t="s">
        <v>76</v>
      </c>
      <c r="N21" s="478"/>
      <c r="O21" s="481" t="s">
        <v>80</v>
      </c>
      <c r="P21" s="478"/>
      <c r="Q21" s="481" t="s">
        <v>80</v>
      </c>
      <c r="R21" s="478"/>
      <c r="S21" s="478">
        <v>0</v>
      </c>
      <c r="T21" s="478"/>
      <c r="U21" s="478">
        <v>0</v>
      </c>
      <c r="V21" s="480"/>
      <c r="W21" s="478">
        <v>0</v>
      </c>
      <c r="X21" s="480"/>
      <c r="Y21" s="478">
        <v>0</v>
      </c>
      <c r="Z21" s="480"/>
      <c r="AA21" s="478">
        <v>0</v>
      </c>
      <c r="AB21" s="480"/>
      <c r="AC21" s="482">
        <v>0</v>
      </c>
      <c r="AD21" s="480"/>
      <c r="AE21" s="482">
        <v>0</v>
      </c>
      <c r="AF21" s="480"/>
      <c r="AG21" s="482">
        <v>0</v>
      </c>
      <c r="AH21" s="480"/>
      <c r="AI21" s="482">
        <v>0</v>
      </c>
      <c r="AJ21" s="480"/>
      <c r="AK21" s="482">
        <v>0</v>
      </c>
      <c r="AL21" s="482"/>
      <c r="AM21" s="482">
        <v>0</v>
      </c>
      <c r="AN21" s="480"/>
      <c r="AO21" s="482">
        <v>0</v>
      </c>
      <c r="AP21" s="482"/>
      <c r="AQ21" s="482">
        <v>0</v>
      </c>
      <c r="AR21" s="480"/>
      <c r="AS21" s="482">
        <v>0</v>
      </c>
      <c r="AT21" s="480"/>
      <c r="AU21" s="482">
        <v>0</v>
      </c>
      <c r="AV21" s="844"/>
    </row>
    <row r="22" spans="2:48" s="48" customFormat="1" ht="35.1" customHeight="1" x14ac:dyDescent="0.2">
      <c r="B22" s="667" t="s">
        <v>103</v>
      </c>
      <c r="C22" s="845" t="s">
        <v>82</v>
      </c>
      <c r="D22" s="478"/>
      <c r="E22" s="481" t="s">
        <v>82</v>
      </c>
      <c r="F22" s="478"/>
      <c r="G22" s="478">
        <v>0</v>
      </c>
      <c r="H22" s="478"/>
      <c r="I22" s="481" t="s">
        <v>80</v>
      </c>
      <c r="J22" s="478"/>
      <c r="K22" s="481" t="s">
        <v>82</v>
      </c>
      <c r="L22" s="478"/>
      <c r="M22" s="481" t="s">
        <v>82</v>
      </c>
      <c r="N22" s="478"/>
      <c r="O22" s="481" t="s">
        <v>82</v>
      </c>
      <c r="P22" s="478"/>
      <c r="Q22" s="481" t="s">
        <v>82</v>
      </c>
      <c r="R22" s="478"/>
      <c r="S22" s="481" t="s">
        <v>76</v>
      </c>
      <c r="T22" s="478"/>
      <c r="U22" s="481">
        <v>0</v>
      </c>
      <c r="V22" s="480"/>
      <c r="W22" s="481">
        <v>0</v>
      </c>
      <c r="X22" s="480"/>
      <c r="Y22" s="481" t="s">
        <v>76</v>
      </c>
      <c r="Z22" s="480"/>
      <c r="AA22" s="481">
        <v>0</v>
      </c>
      <c r="AB22" s="480"/>
      <c r="AC22" s="481">
        <v>-1</v>
      </c>
      <c r="AD22" s="480"/>
      <c r="AE22" s="481">
        <v>-7</v>
      </c>
      <c r="AF22" s="480"/>
      <c r="AG22" s="481">
        <v>-8</v>
      </c>
      <c r="AH22" s="480"/>
      <c r="AI22" s="481">
        <v>-15</v>
      </c>
      <c r="AJ22" s="480"/>
      <c r="AK22" s="481">
        <v>-12</v>
      </c>
      <c r="AL22" s="481"/>
      <c r="AM22" s="481">
        <v>-2</v>
      </c>
      <c r="AN22" s="480"/>
      <c r="AO22" s="481">
        <v>-2</v>
      </c>
      <c r="AP22" s="481"/>
      <c r="AQ22" s="481">
        <v>-2</v>
      </c>
      <c r="AR22" s="480"/>
      <c r="AS22" s="481">
        <v>0</v>
      </c>
      <c r="AT22" s="480"/>
      <c r="AU22" s="481">
        <v>0</v>
      </c>
      <c r="AV22" s="844"/>
    </row>
    <row r="23" spans="2:48" s="48" customFormat="1" ht="35.1" customHeight="1" x14ac:dyDescent="0.2">
      <c r="B23" s="667" t="s">
        <v>425</v>
      </c>
      <c r="C23" s="845" t="s">
        <v>82</v>
      </c>
      <c r="D23" s="478"/>
      <c r="E23" s="481" t="s">
        <v>82</v>
      </c>
      <c r="F23" s="478"/>
      <c r="G23" s="478">
        <v>0</v>
      </c>
      <c r="H23" s="478"/>
      <c r="I23" s="481" t="s">
        <v>80</v>
      </c>
      <c r="J23" s="478"/>
      <c r="K23" s="481" t="s">
        <v>82</v>
      </c>
      <c r="L23" s="478"/>
      <c r="M23" s="481" t="s">
        <v>82</v>
      </c>
      <c r="N23" s="478"/>
      <c r="O23" s="481" t="s">
        <v>82</v>
      </c>
      <c r="P23" s="478"/>
      <c r="Q23" s="481" t="s">
        <v>82</v>
      </c>
      <c r="R23" s="478"/>
      <c r="S23" s="481">
        <v>0</v>
      </c>
      <c r="T23" s="478"/>
      <c r="U23" s="481">
        <v>0</v>
      </c>
      <c r="V23" s="480"/>
      <c r="W23" s="481">
        <v>0</v>
      </c>
      <c r="X23" s="480"/>
      <c r="Y23" s="481">
        <v>0</v>
      </c>
      <c r="Z23" s="480"/>
      <c r="AA23" s="481">
        <v>0</v>
      </c>
      <c r="AB23" s="480"/>
      <c r="AC23" s="481">
        <v>0</v>
      </c>
      <c r="AD23" s="480"/>
      <c r="AE23" s="481">
        <v>0</v>
      </c>
      <c r="AF23" s="480"/>
      <c r="AG23" s="481">
        <v>-3</v>
      </c>
      <c r="AH23" s="480"/>
      <c r="AI23" s="481">
        <v>-10</v>
      </c>
      <c r="AJ23" s="480"/>
      <c r="AK23" s="481">
        <v>-9</v>
      </c>
      <c r="AL23" s="481"/>
      <c r="AM23" s="481">
        <v>-7</v>
      </c>
      <c r="AN23" s="480"/>
      <c r="AO23" s="481">
        <v>-11</v>
      </c>
      <c r="AP23" s="481"/>
      <c r="AQ23" s="481">
        <v>-3</v>
      </c>
      <c r="AR23" s="480"/>
      <c r="AS23" s="481">
        <v>-5</v>
      </c>
      <c r="AT23" s="480"/>
      <c r="AU23" s="481">
        <v>-4</v>
      </c>
      <c r="AV23" s="844"/>
    </row>
    <row r="24" spans="2:48" s="48" customFormat="1" ht="16.5" customHeight="1" thickBot="1" x14ac:dyDescent="0.25">
      <c r="B24" s="667"/>
      <c r="C24" s="849"/>
      <c r="D24" s="850"/>
      <c r="E24" s="851"/>
      <c r="F24" s="850"/>
      <c r="G24" s="850"/>
      <c r="H24" s="850"/>
      <c r="I24" s="851"/>
      <c r="J24" s="850"/>
      <c r="K24" s="851"/>
      <c r="L24" s="850"/>
      <c r="M24" s="851"/>
      <c r="N24" s="850"/>
      <c r="O24" s="851"/>
      <c r="P24" s="850"/>
      <c r="Q24" s="851"/>
      <c r="R24" s="850"/>
      <c r="S24" s="851"/>
      <c r="T24" s="850"/>
      <c r="U24" s="851"/>
      <c r="V24" s="852"/>
      <c r="W24" s="851"/>
      <c r="X24" s="852"/>
      <c r="Y24" s="851"/>
      <c r="Z24" s="852"/>
      <c r="AA24" s="851"/>
      <c r="AB24" s="852"/>
      <c r="AC24" s="851"/>
      <c r="AD24" s="852"/>
      <c r="AE24" s="851"/>
      <c r="AF24" s="852"/>
      <c r="AG24" s="851"/>
      <c r="AH24" s="852"/>
      <c r="AI24" s="852"/>
      <c r="AJ24" s="852"/>
      <c r="AK24" s="851"/>
      <c r="AL24" s="851"/>
      <c r="AM24" s="851"/>
      <c r="AN24" s="852"/>
      <c r="AO24" s="852"/>
      <c r="AP24" s="852"/>
      <c r="AQ24" s="852"/>
      <c r="AR24" s="852"/>
      <c r="AS24" s="851"/>
      <c r="AT24" s="852"/>
      <c r="AU24" s="852"/>
      <c r="AV24" s="853"/>
    </row>
    <row r="25" spans="2:48" s="633" customFormat="1" ht="16.5" customHeight="1" x14ac:dyDescent="0.2">
      <c r="B25" s="568"/>
      <c r="C25" s="630"/>
      <c r="D25" s="631"/>
      <c r="E25" s="630"/>
      <c r="F25" s="631"/>
      <c r="G25" s="631"/>
      <c r="H25" s="631"/>
      <c r="I25" s="630"/>
      <c r="J25" s="631"/>
      <c r="K25" s="630"/>
      <c r="L25" s="631"/>
      <c r="M25" s="630"/>
      <c r="N25" s="631"/>
      <c r="O25" s="630"/>
      <c r="P25" s="631"/>
      <c r="Q25" s="630"/>
      <c r="R25" s="631"/>
      <c r="S25" s="630"/>
      <c r="T25" s="631"/>
      <c r="U25" s="630"/>
      <c r="V25" s="632"/>
      <c r="W25" s="630"/>
      <c r="X25" s="632"/>
      <c r="Y25" s="630"/>
      <c r="Z25" s="632"/>
      <c r="AA25" s="630"/>
      <c r="AB25" s="632"/>
      <c r="AC25" s="630"/>
      <c r="AD25" s="632"/>
      <c r="AE25" s="630"/>
      <c r="AF25" s="632"/>
      <c r="AG25" s="630"/>
      <c r="AH25" s="632"/>
      <c r="AI25" s="632"/>
      <c r="AJ25" s="632"/>
      <c r="AK25" s="630"/>
      <c r="AL25" s="630"/>
      <c r="AM25" s="630"/>
      <c r="AN25" s="632"/>
      <c r="AO25" s="632"/>
      <c r="AP25" s="632"/>
      <c r="AQ25" s="632"/>
      <c r="AR25" s="632"/>
      <c r="AS25" s="630"/>
      <c r="AT25" s="632"/>
      <c r="AU25" s="632"/>
      <c r="AV25" s="632"/>
    </row>
    <row r="26" spans="2:48" s="8" customFormat="1" ht="18.75" customHeight="1" x14ac:dyDescent="0.2">
      <c r="B26" s="491" t="s">
        <v>1422</v>
      </c>
      <c r="M26" s="86"/>
    </row>
    <row r="27" spans="2:48" s="8" customFormat="1" ht="18.75" customHeight="1" x14ac:dyDescent="0.2">
      <c r="B27" s="385" t="s">
        <v>1433</v>
      </c>
      <c r="M27" s="86"/>
    </row>
    <row r="28" spans="2:48" s="8" customFormat="1" ht="18.75" customHeight="1" x14ac:dyDescent="0.2">
      <c r="B28" s="385" t="s">
        <v>1434</v>
      </c>
      <c r="M28" s="86"/>
    </row>
    <row r="29" spans="2:48" s="8" customFormat="1" ht="18.75" customHeight="1" x14ac:dyDescent="0.2">
      <c r="B29" s="492" t="s">
        <v>1428</v>
      </c>
      <c r="M29" s="86"/>
    </row>
    <row r="30" spans="2:48" ht="18.75" customHeight="1" x14ac:dyDescent="0.2">
      <c r="B30" s="99" t="s">
        <v>439</v>
      </c>
      <c r="C30" s="99"/>
      <c r="D30" s="99"/>
      <c r="E30" s="99"/>
      <c r="F30" s="99"/>
      <c r="G30" s="99"/>
      <c r="H30" s="99"/>
      <c r="I30" s="99"/>
      <c r="J30" s="99"/>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c r="AT30" s="99"/>
    </row>
    <row r="31" spans="2:48" ht="18.75" customHeight="1" x14ac:dyDescent="0.2">
      <c r="B31" s="336" t="s">
        <v>516</v>
      </c>
      <c r="C31" s="99"/>
      <c r="D31" s="99"/>
      <c r="E31" s="99"/>
      <c r="F31" s="99"/>
      <c r="G31" s="99"/>
      <c r="H31" s="99"/>
      <c r="I31" s="99"/>
      <c r="J31" s="99"/>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c r="AT31" s="99"/>
    </row>
    <row r="32" spans="2:48" ht="18.75" customHeight="1" x14ac:dyDescent="0.2">
      <c r="B32" s="1682" t="s">
        <v>617</v>
      </c>
      <c r="C32" s="1682"/>
      <c r="D32" s="1682"/>
      <c r="E32" s="1682"/>
      <c r="F32" s="1682"/>
      <c r="G32" s="1682"/>
      <c r="H32" s="1682"/>
      <c r="I32" s="1682"/>
      <c r="J32" s="1682"/>
      <c r="K32" s="1682"/>
      <c r="L32" s="1682"/>
      <c r="M32" s="1682"/>
      <c r="N32" s="1682"/>
      <c r="O32" s="1682"/>
      <c r="P32" s="1682"/>
      <c r="Q32" s="1682"/>
      <c r="R32" s="1682"/>
      <c r="S32" s="1682"/>
      <c r="T32" s="1682"/>
      <c r="U32" s="1682"/>
      <c r="V32" s="1682"/>
      <c r="W32" s="1682"/>
      <c r="X32" s="1682"/>
      <c r="Y32" s="1682"/>
      <c r="Z32" s="1682"/>
      <c r="AA32" s="1682"/>
      <c r="AB32" s="1682"/>
      <c r="AC32" s="1682"/>
      <c r="AD32" s="1682"/>
      <c r="AE32" s="1682"/>
      <c r="AF32" s="1682"/>
      <c r="AG32" s="1682"/>
      <c r="AH32" s="1682"/>
      <c r="AI32" s="1682"/>
      <c r="AJ32" s="1682"/>
      <c r="AK32" s="1682"/>
      <c r="AL32" s="1682"/>
      <c r="AM32" s="1682"/>
      <c r="AN32" s="1682"/>
      <c r="AO32" s="1682"/>
      <c r="AP32" s="1682"/>
      <c r="AQ32" s="1682"/>
      <c r="AR32" s="1682"/>
      <c r="AS32" s="1682"/>
      <c r="AT32" s="1682"/>
    </row>
    <row r="33" spans="2:2" ht="33" customHeight="1" x14ac:dyDescent="0.2"/>
    <row r="34" spans="2:2" ht="34.5" customHeight="1" x14ac:dyDescent="0.2">
      <c r="B34" s="136"/>
    </row>
  </sheetData>
  <mergeCells count="20">
    <mergeCell ref="AI8:AJ8"/>
    <mergeCell ref="AK8:AL8"/>
    <mergeCell ref="AS8:AT8"/>
    <mergeCell ref="AM8:AN8"/>
    <mergeCell ref="B6:AV6"/>
    <mergeCell ref="B32:AT32"/>
    <mergeCell ref="B3:AT3"/>
    <mergeCell ref="U8:V8"/>
    <mergeCell ref="W8:X8"/>
    <mergeCell ref="Y8:Z8"/>
    <mergeCell ref="AA8:AB8"/>
    <mergeCell ref="AC8:AD8"/>
    <mergeCell ref="AE8:AF8"/>
    <mergeCell ref="B7:B8"/>
    <mergeCell ref="AG8:AH8"/>
    <mergeCell ref="C7:AV7"/>
    <mergeCell ref="AU8:AV8"/>
    <mergeCell ref="B5:AV5"/>
    <mergeCell ref="AO8:AP8"/>
    <mergeCell ref="AQ8:AR8"/>
  </mergeCells>
  <phoneticPr fontId="16" type="noConversion"/>
  <printOptions horizontalCentered="1" verticalCentered="1"/>
  <pageMargins left="0" right="0" top="0" bottom="0" header="0" footer="0"/>
  <pageSetup paperSize="9" scale="40" orientation="landscape" r:id="rId1"/>
  <headerFooter alignWithMargins="0"/>
  <ignoredErrors>
    <ignoredError sqref="U10:AA10 AC10:AG10 AK10 AI10 AS10 AM10" formulaRange="1"/>
    <ignoredError sqref="C19:Q21 S19:S21 S22:Y22" numberStoredAsText="1"/>
  </ignoredErrors>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2">
    <tabColor rgb="FFC00000"/>
  </sheetPr>
  <dimension ref="B2:Z32"/>
  <sheetViews>
    <sheetView showGridLines="0" view="pageBreakPreview" zoomScale="60" zoomScaleNormal="77" zoomScalePageLayoutView="77" workbookViewId="0">
      <selection activeCell="AD10" sqref="AD10"/>
    </sheetView>
  </sheetViews>
  <sheetFormatPr baseColWidth="10" defaultColWidth="11.42578125" defaultRowHeight="12.75" x14ac:dyDescent="0.2"/>
  <cols>
    <col min="1" max="1" width="11.42578125" style="2"/>
    <col min="2" max="2" width="2.28515625" style="2" customWidth="1"/>
    <col min="3" max="3" width="39.7109375" style="2" customWidth="1"/>
    <col min="4" max="4" width="2.140625" style="2" customWidth="1"/>
    <col min="5" max="5" width="4.85546875" style="2" customWidth="1"/>
    <col min="6" max="6" width="8.140625" style="2" customWidth="1"/>
    <col min="7" max="7" width="2.42578125" style="2" customWidth="1"/>
    <col min="8" max="14" width="15.7109375" style="2" customWidth="1"/>
    <col min="15" max="15" width="4.42578125" style="2" customWidth="1"/>
    <col min="16" max="16" width="5.7109375" style="2" bestFit="1" customWidth="1"/>
    <col min="17" max="17" width="13.7109375" style="2" customWidth="1"/>
    <col min="18" max="18" width="17" style="2" customWidth="1"/>
    <col min="19" max="16384" width="11.42578125" style="2"/>
  </cols>
  <sheetData>
    <row r="2" spans="2:26" s="78" customFormat="1" ht="20.25" x14ac:dyDescent="0.25">
      <c r="B2" s="1497" t="s">
        <v>1195</v>
      </c>
      <c r="C2" s="1497"/>
      <c r="D2" s="1497"/>
      <c r="E2" s="1497"/>
      <c r="F2" s="1497"/>
      <c r="G2" s="1497"/>
      <c r="H2" s="1497"/>
      <c r="I2" s="1497"/>
      <c r="J2" s="1497"/>
      <c r="K2" s="1497"/>
      <c r="L2" s="1497"/>
      <c r="M2" s="1497"/>
      <c r="N2" s="1497"/>
      <c r="O2" s="130"/>
      <c r="Q2" s="91"/>
      <c r="R2" s="92"/>
      <c r="S2" s="92"/>
      <c r="T2" s="92"/>
      <c r="U2" s="92"/>
      <c r="V2" s="92"/>
      <c r="W2" s="92"/>
      <c r="X2" s="92"/>
      <c r="Y2" s="92"/>
      <c r="Z2" s="79"/>
    </row>
    <row r="3" spans="2:26" s="78" customFormat="1" ht="18" x14ac:dyDescent="0.2">
      <c r="B3" s="1690" t="s">
        <v>461</v>
      </c>
      <c r="C3" s="1691"/>
      <c r="D3" s="1691"/>
      <c r="E3" s="1691"/>
      <c r="F3" s="1691"/>
      <c r="G3" s="76"/>
      <c r="H3" s="76"/>
      <c r="I3" s="77"/>
      <c r="J3" s="77"/>
      <c r="K3" s="77"/>
      <c r="L3" s="77"/>
      <c r="M3" s="77"/>
      <c r="N3" s="77"/>
      <c r="Q3" s="79"/>
    </row>
    <row r="4" spans="2:26" s="78" customFormat="1" ht="20.25" x14ac:dyDescent="0.2">
      <c r="B4" s="1692" t="s">
        <v>45</v>
      </c>
      <c r="C4" s="1692"/>
      <c r="D4" s="1692"/>
      <c r="E4" s="1692"/>
      <c r="F4" s="1692"/>
      <c r="G4" s="1692"/>
      <c r="H4" s="1692"/>
      <c r="I4" s="1692"/>
      <c r="J4" s="1692"/>
      <c r="K4" s="1692"/>
      <c r="L4" s="1692"/>
      <c r="M4" s="1692"/>
      <c r="N4" s="1692"/>
      <c r="O4" s="112"/>
    </row>
    <row r="5" spans="2:26" s="78" customFormat="1" ht="29.25" customHeight="1" x14ac:dyDescent="0.2">
      <c r="B5" s="1497" t="s">
        <v>1444</v>
      </c>
      <c r="C5" s="1692"/>
      <c r="D5" s="1692"/>
      <c r="E5" s="1692"/>
      <c r="F5" s="1692"/>
      <c r="G5" s="1692"/>
      <c r="H5" s="1692"/>
      <c r="I5" s="1692"/>
      <c r="J5" s="1692"/>
      <c r="K5" s="1692"/>
      <c r="L5" s="1692"/>
      <c r="M5" s="1692"/>
      <c r="N5" s="1692"/>
      <c r="O5" s="112"/>
    </row>
    <row r="6" spans="2:26" s="8" customFormat="1" ht="23.25" customHeight="1" x14ac:dyDescent="0.2">
      <c r="O6" s="99"/>
      <c r="P6" s="99"/>
      <c r="Q6" s="99"/>
      <c r="R6" s="99"/>
      <c r="S6" s="99"/>
      <c r="T6" s="99"/>
    </row>
    <row r="7" spans="2:26" s="8" customFormat="1" ht="23.25" customHeight="1" x14ac:dyDescent="0.2">
      <c r="O7" s="231"/>
      <c r="P7" s="231"/>
      <c r="Q7" s="231"/>
      <c r="R7" s="231"/>
      <c r="S7" s="231"/>
      <c r="T7" s="231"/>
      <c r="U7" s="231"/>
      <c r="V7" s="231"/>
      <c r="W7" s="231"/>
      <c r="X7" s="231"/>
      <c r="Y7" s="231"/>
      <c r="Z7" s="231"/>
    </row>
    <row r="8" spans="2:26" s="8" customFormat="1" ht="23.25" customHeight="1" x14ac:dyDescent="0.2">
      <c r="O8" s="231"/>
      <c r="P8" s="231"/>
      <c r="Q8" s="231"/>
      <c r="R8" s="231"/>
      <c r="S8" s="231"/>
      <c r="T8" s="231"/>
      <c r="U8" s="231"/>
      <c r="V8" s="231"/>
      <c r="W8" s="231"/>
      <c r="X8" s="231"/>
      <c r="Y8" s="231"/>
      <c r="Z8" s="231"/>
    </row>
    <row r="9" spans="2:26" s="8" customFormat="1" ht="23.25" customHeight="1" x14ac:dyDescent="0.2">
      <c r="O9" s="231"/>
      <c r="P9" s="231"/>
      <c r="Q9" s="247" t="s">
        <v>78</v>
      </c>
      <c r="R9" s="247" t="s">
        <v>114</v>
      </c>
      <c r="S9" s="231" t="s">
        <v>24</v>
      </c>
      <c r="T9" s="231"/>
      <c r="U9" s="231"/>
      <c r="V9" s="231"/>
      <c r="W9" s="231"/>
      <c r="X9" s="231"/>
      <c r="Y9" s="231"/>
      <c r="Z9" s="231"/>
    </row>
    <row r="10" spans="2:26" s="8" customFormat="1" ht="24" customHeight="1" x14ac:dyDescent="0.2">
      <c r="O10" s="231"/>
      <c r="P10" s="251">
        <v>1997</v>
      </c>
      <c r="Q10" s="251">
        <v>846</v>
      </c>
      <c r="R10" s="251">
        <v>627</v>
      </c>
      <c r="S10" s="231"/>
      <c r="T10" s="231"/>
      <c r="U10" s="231"/>
      <c r="V10" s="231"/>
      <c r="W10" s="231"/>
      <c r="X10" s="231"/>
      <c r="Y10" s="231"/>
      <c r="Z10" s="231"/>
    </row>
    <row r="11" spans="2:26" s="8" customFormat="1" ht="24" customHeight="1" x14ac:dyDescent="0.2">
      <c r="O11" s="231"/>
      <c r="P11" s="251">
        <v>1998</v>
      </c>
      <c r="Q11" s="251">
        <v>728</v>
      </c>
      <c r="R11" s="251">
        <v>564</v>
      </c>
      <c r="S11" s="231"/>
      <c r="T11" s="231"/>
      <c r="U11" s="231"/>
      <c r="V11" s="231"/>
      <c r="W11" s="231"/>
      <c r="X11" s="231"/>
      <c r="Y11" s="231"/>
      <c r="Z11" s="231"/>
    </row>
    <row r="12" spans="2:26" s="8" customFormat="1" ht="24" customHeight="1" x14ac:dyDescent="0.2">
      <c r="O12" s="231"/>
      <c r="P12" s="251">
        <v>1999</v>
      </c>
      <c r="Q12" s="251">
        <v>652</v>
      </c>
      <c r="R12" s="251">
        <v>468</v>
      </c>
      <c r="S12" s="231"/>
      <c r="T12" s="231"/>
      <c r="U12" s="231"/>
      <c r="V12" s="231"/>
      <c r="W12" s="231"/>
      <c r="X12" s="231"/>
      <c r="Y12" s="231"/>
      <c r="Z12" s="231"/>
    </row>
    <row r="13" spans="2:26" s="8" customFormat="1" ht="24" customHeight="1" x14ac:dyDescent="0.2">
      <c r="O13" s="231"/>
      <c r="P13" s="251">
        <v>2000</v>
      </c>
      <c r="Q13" s="251">
        <v>576</v>
      </c>
      <c r="R13" s="251">
        <v>409</v>
      </c>
      <c r="S13" s="231"/>
      <c r="T13" s="231"/>
      <c r="U13" s="231"/>
      <c r="V13" s="231"/>
      <c r="W13" s="231"/>
      <c r="X13" s="231"/>
      <c r="Y13" s="231"/>
      <c r="Z13" s="231"/>
    </row>
    <row r="14" spans="2:26" ht="24" customHeight="1" x14ac:dyDescent="0.2">
      <c r="O14" s="231"/>
      <c r="P14" s="251">
        <v>2001</v>
      </c>
      <c r="Q14" s="251">
        <v>533</v>
      </c>
      <c r="R14" s="251">
        <v>418</v>
      </c>
      <c r="S14" s="231"/>
      <c r="T14" s="231"/>
      <c r="U14" s="231"/>
      <c r="V14" s="231"/>
      <c r="W14" s="231"/>
      <c r="X14" s="231"/>
      <c r="Y14" s="231"/>
      <c r="Z14" s="231"/>
    </row>
    <row r="15" spans="2:26" ht="24" customHeight="1" x14ac:dyDescent="0.2">
      <c r="O15" s="231"/>
      <c r="P15" s="251">
        <v>2002</v>
      </c>
      <c r="Q15" s="251">
        <v>524</v>
      </c>
      <c r="R15" s="251">
        <v>444</v>
      </c>
      <c r="S15" s="231"/>
      <c r="T15" s="231"/>
      <c r="U15" s="231"/>
      <c r="V15" s="231"/>
      <c r="W15" s="231"/>
      <c r="X15" s="231"/>
      <c r="Y15" s="231"/>
      <c r="Z15" s="231"/>
    </row>
    <row r="16" spans="2:26" ht="24" customHeight="1" x14ac:dyDescent="0.2">
      <c r="O16" s="231"/>
      <c r="P16" s="251">
        <v>2003</v>
      </c>
      <c r="Q16" s="251">
        <v>535</v>
      </c>
      <c r="R16" s="251">
        <v>371</v>
      </c>
      <c r="S16" s="231"/>
      <c r="T16" s="231"/>
      <c r="U16" s="231"/>
      <c r="V16" s="231"/>
      <c r="W16" s="231"/>
      <c r="X16" s="231"/>
      <c r="Y16" s="231"/>
      <c r="Z16" s="231"/>
    </row>
    <row r="17" spans="2:26" ht="24" customHeight="1" x14ac:dyDescent="0.2">
      <c r="O17" s="231"/>
      <c r="P17" s="251">
        <v>2004</v>
      </c>
      <c r="Q17" s="251">
        <v>494</v>
      </c>
      <c r="R17" s="251">
        <v>384</v>
      </c>
      <c r="S17" s="231"/>
      <c r="T17" s="231"/>
      <c r="U17" s="231"/>
      <c r="V17" s="231"/>
      <c r="W17" s="231"/>
      <c r="X17" s="231"/>
      <c r="Y17" s="231"/>
      <c r="Z17" s="231"/>
    </row>
    <row r="18" spans="2:26" ht="24" customHeight="1" x14ac:dyDescent="0.2">
      <c r="O18" s="231"/>
      <c r="P18" s="251">
        <v>2005</v>
      </c>
      <c r="Q18" s="251">
        <v>528</v>
      </c>
      <c r="R18" s="251">
        <v>390</v>
      </c>
      <c r="S18" s="231"/>
      <c r="T18" s="231"/>
      <c r="U18" s="231"/>
      <c r="V18" s="231"/>
      <c r="W18" s="231"/>
      <c r="X18" s="231"/>
      <c r="Y18" s="231"/>
      <c r="Z18" s="231"/>
    </row>
    <row r="19" spans="2:26" ht="24" customHeight="1" x14ac:dyDescent="0.2">
      <c r="O19" s="231"/>
      <c r="P19" s="251">
        <v>2006</v>
      </c>
      <c r="Q19" s="251">
        <v>541</v>
      </c>
      <c r="R19" s="251">
        <v>453</v>
      </c>
      <c r="S19" s="231"/>
      <c r="T19" s="231"/>
      <c r="U19" s="231"/>
      <c r="V19" s="231"/>
      <c r="W19" s="231"/>
      <c r="X19" s="231"/>
      <c r="Y19" s="231"/>
      <c r="Z19" s="231"/>
    </row>
    <row r="20" spans="2:26" ht="24" customHeight="1" x14ac:dyDescent="0.2">
      <c r="O20" s="231"/>
      <c r="P20" s="251">
        <v>2007</v>
      </c>
      <c r="Q20" s="251">
        <v>641</v>
      </c>
      <c r="R20" s="251">
        <v>477</v>
      </c>
      <c r="S20" s="231"/>
      <c r="T20" s="231"/>
      <c r="U20" s="231"/>
      <c r="V20" s="231"/>
      <c r="W20" s="231"/>
      <c r="X20" s="231"/>
      <c r="Y20" s="231"/>
      <c r="Z20" s="231"/>
    </row>
    <row r="21" spans="2:26" ht="24" customHeight="1" x14ac:dyDescent="0.2">
      <c r="O21" s="231"/>
      <c r="P21" s="251">
        <v>2008</v>
      </c>
      <c r="Q21" s="251">
        <v>610</v>
      </c>
      <c r="R21" s="251">
        <v>419</v>
      </c>
      <c r="S21" s="231"/>
      <c r="T21" s="231"/>
      <c r="U21" s="231"/>
      <c r="V21" s="231"/>
      <c r="W21" s="231"/>
      <c r="X21" s="231"/>
      <c r="Y21" s="231"/>
      <c r="Z21" s="231"/>
    </row>
    <row r="22" spans="2:26" ht="24" customHeight="1" x14ac:dyDescent="0.2">
      <c r="O22" s="231"/>
      <c r="P22" s="251">
        <v>2009</v>
      </c>
      <c r="Q22" s="251">
        <v>639</v>
      </c>
      <c r="R22" s="251">
        <v>454</v>
      </c>
      <c r="S22" s="231"/>
      <c r="T22" s="231"/>
      <c r="U22" s="231"/>
      <c r="V22" s="231"/>
      <c r="W22" s="231"/>
      <c r="X22" s="231"/>
      <c r="Y22" s="231"/>
      <c r="Z22" s="231"/>
    </row>
    <row r="23" spans="2:26" ht="24" customHeight="1" x14ac:dyDescent="0.2">
      <c r="O23" s="231"/>
      <c r="P23" s="251">
        <v>2010</v>
      </c>
      <c r="Q23" s="251">
        <v>641</v>
      </c>
      <c r="R23" s="251">
        <v>502</v>
      </c>
      <c r="S23" s="231"/>
      <c r="T23" s="231"/>
      <c r="U23" s="231"/>
      <c r="V23" s="231"/>
      <c r="W23" s="231"/>
      <c r="X23" s="231"/>
      <c r="Y23" s="231"/>
      <c r="Z23" s="231"/>
    </row>
    <row r="24" spans="2:26" s="12" customFormat="1" ht="18" customHeight="1" x14ac:dyDescent="0.2">
      <c r="B24" s="432" t="s">
        <v>1422</v>
      </c>
      <c r="C24" s="67"/>
      <c r="D24" s="81"/>
      <c r="E24" s="81"/>
      <c r="F24" s="81"/>
      <c r="G24" s="81"/>
      <c r="H24" s="81"/>
      <c r="I24" s="81"/>
      <c r="J24" s="81"/>
      <c r="K24" s="81"/>
      <c r="L24" s="81"/>
      <c r="M24" s="81"/>
      <c r="N24" s="81"/>
      <c r="O24" s="249"/>
      <c r="P24" s="251">
        <v>2011</v>
      </c>
      <c r="Q24" s="251">
        <v>722</v>
      </c>
      <c r="R24" s="251">
        <v>550</v>
      </c>
      <c r="S24" s="249"/>
      <c r="T24" s="249"/>
      <c r="U24" s="249"/>
      <c r="V24" s="249"/>
      <c r="W24" s="249"/>
      <c r="X24" s="249"/>
      <c r="Y24" s="249"/>
      <c r="Z24" s="249"/>
    </row>
    <row r="25" spans="2:26" s="12" customFormat="1" ht="18" customHeight="1" x14ac:dyDescent="0.2">
      <c r="B25" s="553" t="s">
        <v>1433</v>
      </c>
      <c r="C25" s="29"/>
      <c r="D25" s="11"/>
      <c r="E25" s="11"/>
      <c r="F25" s="11"/>
      <c r="G25" s="11"/>
      <c r="H25" s="11"/>
      <c r="I25" s="16"/>
      <c r="J25" s="2"/>
      <c r="K25" s="13"/>
      <c r="L25" s="13"/>
      <c r="M25" s="13"/>
      <c r="N25" s="13"/>
      <c r="O25" s="249"/>
      <c r="P25" s="251">
        <v>2012</v>
      </c>
      <c r="Q25" s="251">
        <v>804</v>
      </c>
      <c r="R25" s="251">
        <v>435</v>
      </c>
      <c r="S25" s="249"/>
      <c r="T25" s="249"/>
      <c r="U25" s="249"/>
      <c r="V25" s="249"/>
      <c r="W25" s="249"/>
      <c r="X25" s="249"/>
      <c r="Y25" s="249"/>
      <c r="Z25" s="249"/>
    </row>
    <row r="26" spans="2:26" ht="24" customHeight="1" x14ac:dyDescent="0.2">
      <c r="B26" s="553" t="s">
        <v>1434</v>
      </c>
      <c r="C26" s="29"/>
      <c r="D26" s="13"/>
      <c r="E26" s="13"/>
      <c r="F26" s="17"/>
      <c r="G26" s="17"/>
      <c r="H26" s="17"/>
      <c r="I26" s="16"/>
      <c r="K26" s="13"/>
      <c r="O26" s="231"/>
      <c r="P26" s="251">
        <v>2013</v>
      </c>
      <c r="Q26" s="251">
        <v>722</v>
      </c>
      <c r="R26" s="251">
        <v>455</v>
      </c>
      <c r="S26" s="231"/>
      <c r="T26" s="231"/>
      <c r="U26" s="231"/>
      <c r="V26" s="231"/>
      <c r="W26" s="231"/>
      <c r="X26" s="231"/>
      <c r="Y26" s="231"/>
      <c r="Z26" s="231"/>
    </row>
    <row r="27" spans="2:26" ht="18" customHeight="1" x14ac:dyDescent="0.2">
      <c r="B27" s="67" t="s">
        <v>1428</v>
      </c>
      <c r="C27" s="29"/>
      <c r="I27" s="13"/>
      <c r="O27" s="231"/>
      <c r="P27" s="251">
        <v>2014</v>
      </c>
      <c r="Q27" s="251">
        <v>657</v>
      </c>
      <c r="R27" s="251">
        <v>443</v>
      </c>
      <c r="S27" s="231"/>
      <c r="T27" s="231"/>
      <c r="U27" s="231"/>
      <c r="V27" s="231"/>
      <c r="W27" s="231"/>
      <c r="X27" s="231"/>
      <c r="Y27" s="231"/>
      <c r="Z27" s="231"/>
    </row>
    <row r="28" spans="2:26" ht="22.5" customHeight="1" x14ac:dyDescent="0.2">
      <c r="B28" s="29"/>
      <c r="C28" s="29"/>
      <c r="O28" s="231"/>
      <c r="P28" s="251">
        <v>2015</v>
      </c>
      <c r="Q28" s="231">
        <v>658</v>
      </c>
      <c r="R28" s="231">
        <v>332</v>
      </c>
      <c r="S28" s="231"/>
      <c r="T28" s="231"/>
      <c r="U28" s="231"/>
      <c r="V28" s="231"/>
      <c r="W28" s="231"/>
      <c r="X28" s="231"/>
      <c r="Y28" s="231"/>
      <c r="Z28" s="231"/>
    </row>
    <row r="29" spans="2:26" ht="22.5" customHeight="1" x14ac:dyDescent="0.2">
      <c r="B29" s="1693"/>
      <c r="C29" s="1693"/>
      <c r="O29" s="99"/>
      <c r="P29" s="251">
        <v>2016</v>
      </c>
      <c r="Q29" s="231">
        <v>548</v>
      </c>
      <c r="R29" s="231">
        <v>352</v>
      </c>
      <c r="S29" s="99"/>
      <c r="T29" s="99"/>
    </row>
    <row r="30" spans="2:26" ht="16.5" customHeight="1" x14ac:dyDescent="0.2">
      <c r="P30" s="251">
        <v>2017</v>
      </c>
      <c r="Q30" s="231">
        <v>527</v>
      </c>
      <c r="R30" s="231">
        <v>305</v>
      </c>
    </row>
    <row r="31" spans="2:26" ht="15.75" customHeight="1" x14ac:dyDescent="0.2">
      <c r="P31" s="251">
        <v>2018</v>
      </c>
      <c r="Q31" s="2">
        <v>539</v>
      </c>
      <c r="R31" s="2">
        <v>337</v>
      </c>
    </row>
    <row r="32" spans="2:26" ht="41.25" customHeight="1" x14ac:dyDescent="0.2">
      <c r="P32" s="2">
        <v>2019</v>
      </c>
      <c r="Q32" s="2">
        <v>527</v>
      </c>
      <c r="R32" s="2">
        <v>298</v>
      </c>
    </row>
  </sheetData>
  <mergeCells count="5">
    <mergeCell ref="B3:F3"/>
    <mergeCell ref="B4:N4"/>
    <mergeCell ref="B5:N5"/>
    <mergeCell ref="B2:N2"/>
    <mergeCell ref="B29:C29"/>
  </mergeCells>
  <phoneticPr fontId="16" type="noConversion"/>
  <printOptions horizontalCentered="1" verticalCentered="1"/>
  <pageMargins left="0" right="0" top="0" bottom="0" header="0" footer="0"/>
  <pageSetup paperSize="9" scale="65" orientation="landscape" r:id="rId1"/>
  <headerFooter alignWithMargins="0"/>
  <drawing r:id="rId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tabColor rgb="FFC00000"/>
  </sheetPr>
  <dimension ref="B1:AX53"/>
  <sheetViews>
    <sheetView showGridLines="0" view="pageBreakPreview" zoomScale="73" zoomScaleSheetLayoutView="73" workbookViewId="0">
      <selection activeCell="AD10" sqref="AD10"/>
    </sheetView>
  </sheetViews>
  <sheetFormatPr baseColWidth="10" defaultColWidth="11.42578125" defaultRowHeight="12.75" x14ac:dyDescent="0.2"/>
  <cols>
    <col min="1" max="1" width="2" style="2" customWidth="1"/>
    <col min="2" max="2" width="5.42578125" style="2" customWidth="1"/>
    <col min="3" max="3" width="70.140625" style="2" customWidth="1"/>
    <col min="4" max="4" width="10.7109375" style="2" customWidth="1"/>
    <col min="5" max="5" width="5.7109375" style="2" customWidth="1"/>
    <col min="6" max="6" width="10.7109375" style="2" customWidth="1"/>
    <col min="7" max="7" width="5.7109375" style="2" customWidth="1"/>
    <col min="8" max="8" width="10.7109375" style="2" customWidth="1"/>
    <col min="9" max="9" width="5.7109375" style="2" customWidth="1"/>
    <col min="10" max="10" width="10.7109375" style="2" customWidth="1"/>
    <col min="11" max="11" width="5.7109375" style="2" customWidth="1"/>
    <col min="12" max="12" width="10.7109375" style="2" customWidth="1"/>
    <col min="13" max="13" width="5.7109375" style="2" customWidth="1"/>
    <col min="14" max="14" width="10.7109375" style="2" customWidth="1"/>
    <col min="15" max="15" width="5.7109375" style="2" customWidth="1"/>
    <col min="16" max="16" width="10.7109375" style="2" customWidth="1"/>
    <col min="17" max="17" width="5.42578125" style="2" customWidth="1"/>
    <col min="18" max="18" width="9.42578125" style="2" customWidth="1"/>
    <col min="19" max="19" width="4.85546875" style="2" customWidth="1"/>
    <col min="20" max="20" width="9.42578125" style="2" customWidth="1"/>
    <col min="21" max="21" width="4.85546875" style="2" customWidth="1"/>
    <col min="22" max="22" width="10.7109375" style="2" customWidth="1"/>
    <col min="23" max="23" width="5.42578125" style="2" customWidth="1"/>
    <col min="24" max="24" width="9.85546875" style="2" customWidth="1"/>
    <col min="25" max="25" width="4.42578125" style="2" customWidth="1"/>
    <col min="26" max="26" width="9.42578125" style="2" customWidth="1"/>
    <col min="27" max="27" width="5.42578125" style="2" customWidth="1"/>
    <col min="28" max="28" width="10" style="2" customWidth="1"/>
    <col min="29" max="29" width="5.42578125" style="2" customWidth="1"/>
    <col min="30" max="30" width="10.7109375" style="2" customWidth="1"/>
    <col min="31" max="31" width="5.42578125" style="2" customWidth="1"/>
    <col min="32" max="32" width="10.85546875" style="2" customWidth="1"/>
    <col min="33" max="33" width="5.42578125" style="2" customWidth="1"/>
    <col min="34" max="34" width="10.7109375" style="2" customWidth="1"/>
    <col min="35" max="35" width="5.42578125" style="2" customWidth="1"/>
    <col min="36" max="36" width="11.42578125" style="2" customWidth="1"/>
    <col min="37" max="16384" width="11.42578125" style="2"/>
  </cols>
  <sheetData>
    <row r="1" spans="2:50" s="179" customFormat="1" ht="36" customHeight="1" x14ac:dyDescent="0.2">
      <c r="B1" s="1687" t="s">
        <v>1170</v>
      </c>
      <c r="C1" s="1687"/>
      <c r="D1" s="1687"/>
      <c r="E1" s="1687"/>
      <c r="F1" s="1687"/>
      <c r="G1" s="1687"/>
      <c r="H1" s="1687"/>
      <c r="I1" s="1687"/>
      <c r="J1" s="1687"/>
      <c r="K1" s="1687"/>
      <c r="L1" s="1687"/>
      <c r="M1" s="1687"/>
      <c r="N1" s="1687"/>
      <c r="O1" s="1687"/>
      <c r="P1" s="1687"/>
      <c r="Q1" s="1687"/>
      <c r="R1" s="1687"/>
      <c r="S1" s="1687"/>
      <c r="T1" s="1687"/>
      <c r="U1" s="1687"/>
      <c r="V1" s="1687"/>
      <c r="W1" s="1687"/>
      <c r="X1" s="1687"/>
      <c r="Y1" s="1687"/>
      <c r="Z1" s="1687"/>
      <c r="AA1" s="1687"/>
      <c r="AB1" s="1687"/>
      <c r="AC1" s="1687"/>
      <c r="AD1" s="1687"/>
      <c r="AE1" s="1687"/>
      <c r="AF1" s="1687"/>
      <c r="AG1" s="1687"/>
      <c r="AH1" s="1687"/>
      <c r="AI1" s="1687"/>
      <c r="AJ1" s="435"/>
      <c r="AK1" s="189"/>
    </row>
    <row r="2" spans="2:50" s="204" customFormat="1" ht="35.1" customHeight="1" x14ac:dyDescent="0.2">
      <c r="B2" s="190" t="s">
        <v>336</v>
      </c>
      <c r="C2" s="23"/>
      <c r="D2" s="202"/>
      <c r="E2" s="203"/>
    </row>
    <row r="3" spans="2:50" s="204" customFormat="1" ht="31.5" customHeight="1" x14ac:dyDescent="0.2">
      <c r="B3" s="1599" t="s">
        <v>623</v>
      </c>
      <c r="C3" s="1599"/>
      <c r="D3" s="1599"/>
      <c r="E3" s="1599"/>
      <c r="F3" s="1599"/>
      <c r="G3" s="1599"/>
      <c r="H3" s="1599"/>
      <c r="I3" s="1599"/>
      <c r="J3" s="1599"/>
      <c r="K3" s="1599"/>
      <c r="L3" s="1599"/>
      <c r="M3" s="1599"/>
      <c r="N3" s="1599"/>
      <c r="O3" s="1599"/>
      <c r="P3" s="1599"/>
      <c r="Q3" s="1599"/>
      <c r="R3" s="1599"/>
      <c r="S3" s="1599"/>
      <c r="T3" s="1599"/>
      <c r="U3" s="1599"/>
      <c r="V3" s="1599"/>
      <c r="W3" s="1599"/>
      <c r="X3" s="1599"/>
      <c r="Y3" s="1599"/>
      <c r="Z3" s="1599"/>
      <c r="AA3" s="1599"/>
      <c r="AB3" s="1599"/>
      <c r="AC3" s="1599"/>
      <c r="AD3" s="1599"/>
      <c r="AE3" s="1599"/>
      <c r="AF3" s="1599"/>
      <c r="AG3" s="1599"/>
      <c r="AH3" s="1599"/>
      <c r="AI3" s="1599"/>
      <c r="AJ3" s="201"/>
      <c r="AK3" s="201"/>
      <c r="AL3" s="201"/>
      <c r="AM3" s="201"/>
      <c r="AN3" s="201"/>
      <c r="AO3" s="201"/>
      <c r="AP3" s="201"/>
      <c r="AQ3" s="201"/>
      <c r="AR3" s="201"/>
      <c r="AS3" s="201"/>
      <c r="AT3" s="201"/>
      <c r="AU3" s="201"/>
      <c r="AV3" s="201"/>
      <c r="AW3" s="201"/>
      <c r="AX3" s="201"/>
    </row>
    <row r="4" spans="2:50" s="204" customFormat="1" ht="35.1" customHeight="1" thickBot="1" x14ac:dyDescent="0.25">
      <c r="B4" s="1573" t="s">
        <v>1213</v>
      </c>
      <c r="C4" s="1573"/>
      <c r="D4" s="1573"/>
      <c r="E4" s="1573"/>
      <c r="F4" s="1573"/>
      <c r="G4" s="1573"/>
      <c r="H4" s="1573"/>
      <c r="I4" s="1573"/>
      <c r="J4" s="1573"/>
      <c r="K4" s="1573"/>
      <c r="L4" s="1573"/>
      <c r="M4" s="1573"/>
      <c r="N4" s="1573"/>
      <c r="O4" s="1573"/>
      <c r="P4" s="1573"/>
      <c r="Q4" s="1573"/>
      <c r="R4" s="1573"/>
      <c r="S4" s="1573"/>
      <c r="T4" s="1573"/>
      <c r="U4" s="1573"/>
      <c r="V4" s="1573"/>
      <c r="W4" s="1573"/>
      <c r="X4" s="1573"/>
      <c r="Y4" s="1573"/>
      <c r="Z4" s="1573"/>
      <c r="AA4" s="1573"/>
      <c r="AB4" s="1573"/>
      <c r="AC4" s="1573"/>
      <c r="AD4" s="1573"/>
      <c r="AE4" s="1573"/>
      <c r="AF4" s="1573"/>
      <c r="AG4" s="1573"/>
      <c r="AH4" s="1573"/>
      <c r="AI4" s="1573"/>
    </row>
    <row r="5" spans="2:50" s="7" customFormat="1" ht="24" customHeight="1" thickBot="1" x14ac:dyDescent="0.25">
      <c r="B5" s="1595" t="s">
        <v>302</v>
      </c>
      <c r="C5" s="1595"/>
      <c r="D5" s="1696" t="s">
        <v>4</v>
      </c>
      <c r="E5" s="1696"/>
      <c r="F5" s="1696"/>
      <c r="G5" s="1696"/>
      <c r="H5" s="1696"/>
      <c r="I5" s="1696"/>
      <c r="J5" s="1696"/>
      <c r="K5" s="1696"/>
      <c r="L5" s="1696"/>
      <c r="M5" s="1696"/>
      <c r="N5" s="1696"/>
      <c r="O5" s="1696"/>
      <c r="P5" s="1696"/>
      <c r="Q5" s="1696"/>
      <c r="R5" s="1696"/>
      <c r="S5" s="1696"/>
      <c r="T5" s="1696"/>
      <c r="U5" s="1696"/>
      <c r="V5" s="1696"/>
      <c r="W5" s="1696"/>
      <c r="X5" s="1696"/>
      <c r="Y5" s="1696"/>
      <c r="Z5" s="1696"/>
      <c r="AA5" s="1696"/>
      <c r="AB5" s="1696"/>
      <c r="AC5" s="1696"/>
      <c r="AD5" s="1696"/>
      <c r="AE5" s="1696"/>
      <c r="AF5" s="1696"/>
      <c r="AG5" s="1696"/>
      <c r="AH5" s="1696"/>
      <c r="AI5" s="1696"/>
    </row>
    <row r="6" spans="2:50" s="3" customFormat="1" ht="24" customHeight="1" thickBot="1" x14ac:dyDescent="0.25">
      <c r="B6" s="1595"/>
      <c r="C6" s="1595"/>
      <c r="D6" s="1697">
        <v>1995</v>
      </c>
      <c r="E6" s="1697"/>
      <c r="F6" s="1697">
        <v>1996</v>
      </c>
      <c r="G6" s="1697"/>
      <c r="H6" s="1697">
        <v>1997</v>
      </c>
      <c r="I6" s="1697"/>
      <c r="J6" s="1697">
        <v>1998</v>
      </c>
      <c r="K6" s="1697"/>
      <c r="L6" s="1697">
        <v>1999</v>
      </c>
      <c r="M6" s="1697"/>
      <c r="N6" s="1697">
        <v>2000</v>
      </c>
      <c r="O6" s="1697"/>
      <c r="P6" s="1697">
        <v>2001</v>
      </c>
      <c r="Q6" s="1697"/>
      <c r="R6" s="1697">
        <v>2002</v>
      </c>
      <c r="S6" s="1697"/>
      <c r="T6" s="1697">
        <v>2003</v>
      </c>
      <c r="U6" s="1697"/>
      <c r="V6" s="1697">
        <v>2004</v>
      </c>
      <c r="W6" s="1697"/>
      <c r="X6" s="1697">
        <v>2005</v>
      </c>
      <c r="Y6" s="1697"/>
      <c r="Z6" s="1697">
        <v>2006</v>
      </c>
      <c r="AA6" s="1697"/>
      <c r="AB6" s="1697">
        <v>2007</v>
      </c>
      <c r="AC6" s="1697"/>
      <c r="AD6" s="1697">
        <v>2008</v>
      </c>
      <c r="AE6" s="1697"/>
      <c r="AF6" s="1697">
        <v>2009</v>
      </c>
      <c r="AG6" s="1697"/>
      <c r="AH6" s="1697">
        <v>2010</v>
      </c>
      <c r="AI6" s="1697"/>
    </row>
    <row r="7" spans="2:50" s="3" customFormat="1" ht="30" customHeight="1" x14ac:dyDescent="0.2">
      <c r="B7" s="856" t="s">
        <v>282</v>
      </c>
      <c r="C7" s="704" t="s">
        <v>245</v>
      </c>
      <c r="D7" s="860">
        <v>16</v>
      </c>
      <c r="E7" s="861"/>
      <c r="F7" s="862">
        <v>3</v>
      </c>
      <c r="G7" s="861"/>
      <c r="H7" s="862">
        <v>6</v>
      </c>
      <c r="I7" s="861"/>
      <c r="J7" s="862">
        <v>5</v>
      </c>
      <c r="K7" s="861"/>
      <c r="L7" s="862">
        <v>5</v>
      </c>
      <c r="M7" s="861"/>
      <c r="N7" s="862">
        <v>2</v>
      </c>
      <c r="O7" s="861"/>
      <c r="P7" s="862">
        <v>1</v>
      </c>
      <c r="Q7" s="861"/>
      <c r="R7" s="862">
        <v>1</v>
      </c>
      <c r="S7" s="863"/>
      <c r="T7" s="862">
        <v>1</v>
      </c>
      <c r="U7" s="863"/>
      <c r="V7" s="862">
        <v>1</v>
      </c>
      <c r="W7" s="863"/>
      <c r="X7" s="862">
        <v>2</v>
      </c>
      <c r="Y7" s="863"/>
      <c r="Z7" s="864">
        <v>2</v>
      </c>
      <c r="AA7" s="863"/>
      <c r="AB7" s="864">
        <v>5</v>
      </c>
      <c r="AC7" s="863"/>
      <c r="AD7" s="864">
        <v>4</v>
      </c>
      <c r="AE7" s="863"/>
      <c r="AF7" s="864">
        <v>6</v>
      </c>
      <c r="AG7" s="863"/>
      <c r="AH7" s="864">
        <v>6</v>
      </c>
      <c r="AI7" s="865"/>
    </row>
    <row r="8" spans="2:50" s="3" customFormat="1" ht="30" customHeight="1" x14ac:dyDescent="0.2">
      <c r="B8" s="856" t="s">
        <v>284</v>
      </c>
      <c r="C8" s="667" t="s">
        <v>285</v>
      </c>
      <c r="D8" s="866">
        <v>3</v>
      </c>
      <c r="E8" s="472"/>
      <c r="F8" s="473">
        <v>17</v>
      </c>
      <c r="G8" s="472"/>
      <c r="H8" s="473">
        <v>8</v>
      </c>
      <c r="I8" s="472"/>
      <c r="J8" s="473">
        <v>2</v>
      </c>
      <c r="K8" s="472"/>
      <c r="L8" s="473">
        <v>4</v>
      </c>
      <c r="M8" s="472"/>
      <c r="N8" s="473">
        <v>1</v>
      </c>
      <c r="O8" s="472"/>
      <c r="P8" s="473">
        <v>1</v>
      </c>
      <c r="Q8" s="472"/>
      <c r="R8" s="473">
        <v>0</v>
      </c>
      <c r="S8" s="477"/>
      <c r="T8" s="473">
        <v>1</v>
      </c>
      <c r="U8" s="477"/>
      <c r="V8" s="473">
        <v>2</v>
      </c>
      <c r="W8" s="477"/>
      <c r="X8" s="473">
        <v>0</v>
      </c>
      <c r="Y8" s="477"/>
      <c r="Z8" s="473">
        <v>2</v>
      </c>
      <c r="AA8" s="477"/>
      <c r="AB8" s="473">
        <v>5</v>
      </c>
      <c r="AC8" s="477"/>
      <c r="AD8" s="473">
        <v>7</v>
      </c>
      <c r="AE8" s="477"/>
      <c r="AF8" s="473">
        <v>2</v>
      </c>
      <c r="AG8" s="477"/>
      <c r="AH8" s="473">
        <v>7</v>
      </c>
      <c r="AI8" s="867"/>
    </row>
    <row r="9" spans="2:50" s="3" customFormat="1" ht="30" customHeight="1" x14ac:dyDescent="0.2">
      <c r="B9" s="856" t="s">
        <v>287</v>
      </c>
      <c r="C9" s="704" t="s">
        <v>131</v>
      </c>
      <c r="D9" s="866">
        <v>55</v>
      </c>
      <c r="E9" s="472"/>
      <c r="F9" s="473">
        <v>76</v>
      </c>
      <c r="G9" s="472"/>
      <c r="H9" s="473">
        <v>53</v>
      </c>
      <c r="I9" s="472"/>
      <c r="J9" s="473">
        <v>60</v>
      </c>
      <c r="K9" s="472"/>
      <c r="L9" s="473">
        <v>49</v>
      </c>
      <c r="M9" s="472"/>
      <c r="N9" s="473">
        <v>49</v>
      </c>
      <c r="O9" s="472"/>
      <c r="P9" s="473">
        <v>45</v>
      </c>
      <c r="Q9" s="472"/>
      <c r="R9" s="473">
        <v>28</v>
      </c>
      <c r="S9" s="477"/>
      <c r="T9" s="473">
        <v>42</v>
      </c>
      <c r="U9" s="477"/>
      <c r="V9" s="473">
        <v>46</v>
      </c>
      <c r="W9" s="477"/>
      <c r="X9" s="473">
        <v>40</v>
      </c>
      <c r="Y9" s="477"/>
      <c r="Z9" s="473">
        <v>42</v>
      </c>
      <c r="AA9" s="477"/>
      <c r="AB9" s="473">
        <v>45</v>
      </c>
      <c r="AC9" s="477"/>
      <c r="AD9" s="473">
        <v>57</v>
      </c>
      <c r="AE9" s="477"/>
      <c r="AF9" s="473">
        <v>65</v>
      </c>
      <c r="AG9" s="477"/>
      <c r="AH9" s="473">
        <v>61</v>
      </c>
      <c r="AI9" s="867"/>
    </row>
    <row r="10" spans="2:50" s="3" customFormat="1" ht="30" customHeight="1" x14ac:dyDescent="0.2">
      <c r="B10" s="856" t="s">
        <v>289</v>
      </c>
      <c r="C10" s="704" t="s">
        <v>167</v>
      </c>
      <c r="D10" s="866">
        <v>468</v>
      </c>
      <c r="E10" s="472"/>
      <c r="F10" s="473">
        <v>328</v>
      </c>
      <c r="G10" s="472"/>
      <c r="H10" s="473">
        <v>330</v>
      </c>
      <c r="I10" s="472"/>
      <c r="J10" s="473">
        <v>253</v>
      </c>
      <c r="K10" s="472"/>
      <c r="L10" s="473">
        <v>177</v>
      </c>
      <c r="M10" s="472"/>
      <c r="N10" s="473">
        <v>158</v>
      </c>
      <c r="O10" s="472"/>
      <c r="P10" s="473">
        <v>148</v>
      </c>
      <c r="Q10" s="472"/>
      <c r="R10" s="473">
        <v>156</v>
      </c>
      <c r="S10" s="477"/>
      <c r="T10" s="473">
        <v>133</v>
      </c>
      <c r="U10" s="477"/>
      <c r="V10" s="473">
        <v>126</v>
      </c>
      <c r="W10" s="477"/>
      <c r="X10" s="473">
        <v>130</v>
      </c>
      <c r="Y10" s="477"/>
      <c r="Z10" s="439">
        <v>133</v>
      </c>
      <c r="AA10" s="477"/>
      <c r="AB10" s="439">
        <v>126</v>
      </c>
      <c r="AC10" s="477"/>
      <c r="AD10" s="439">
        <v>121</v>
      </c>
      <c r="AE10" s="477"/>
      <c r="AF10" s="439">
        <v>164</v>
      </c>
      <c r="AG10" s="477"/>
      <c r="AH10" s="439">
        <v>181</v>
      </c>
      <c r="AI10" s="867"/>
    </row>
    <row r="11" spans="2:50" s="3" customFormat="1" ht="30" customHeight="1" x14ac:dyDescent="0.2">
      <c r="B11" s="856" t="s">
        <v>10</v>
      </c>
      <c r="C11" s="704" t="s">
        <v>11</v>
      </c>
      <c r="D11" s="866">
        <v>44</v>
      </c>
      <c r="E11" s="472"/>
      <c r="F11" s="473">
        <v>28</v>
      </c>
      <c r="G11" s="472"/>
      <c r="H11" s="473">
        <v>21</v>
      </c>
      <c r="I11" s="472"/>
      <c r="J11" s="473">
        <v>28</v>
      </c>
      <c r="K11" s="472"/>
      <c r="L11" s="473">
        <v>28</v>
      </c>
      <c r="M11" s="472"/>
      <c r="N11" s="473">
        <v>20</v>
      </c>
      <c r="O11" s="472"/>
      <c r="P11" s="473">
        <v>35</v>
      </c>
      <c r="Q11" s="472"/>
      <c r="R11" s="473">
        <v>29</v>
      </c>
      <c r="S11" s="477"/>
      <c r="T11" s="473">
        <v>32</v>
      </c>
      <c r="U11" s="477"/>
      <c r="V11" s="473">
        <v>42</v>
      </c>
      <c r="W11" s="477"/>
      <c r="X11" s="473">
        <v>36</v>
      </c>
      <c r="Y11" s="477"/>
      <c r="Z11" s="439">
        <v>39</v>
      </c>
      <c r="AA11" s="477"/>
      <c r="AB11" s="439">
        <v>47</v>
      </c>
      <c r="AC11" s="477"/>
      <c r="AD11" s="439">
        <v>39</v>
      </c>
      <c r="AE11" s="477"/>
      <c r="AF11" s="439">
        <v>45</v>
      </c>
      <c r="AG11" s="477"/>
      <c r="AH11" s="439">
        <v>39</v>
      </c>
      <c r="AI11" s="867"/>
    </row>
    <row r="12" spans="2:50" s="3" customFormat="1" ht="30" customHeight="1" x14ac:dyDescent="0.2">
      <c r="B12" s="856" t="s">
        <v>12</v>
      </c>
      <c r="C12" s="704" t="s">
        <v>132</v>
      </c>
      <c r="D12" s="866">
        <v>2</v>
      </c>
      <c r="E12" s="472"/>
      <c r="F12" s="472">
        <v>8</v>
      </c>
      <c r="G12" s="472"/>
      <c r="H12" s="472">
        <v>54</v>
      </c>
      <c r="I12" s="472"/>
      <c r="J12" s="472">
        <v>87</v>
      </c>
      <c r="K12" s="472"/>
      <c r="L12" s="472">
        <v>106</v>
      </c>
      <c r="M12" s="472"/>
      <c r="N12" s="472">
        <v>97</v>
      </c>
      <c r="O12" s="472"/>
      <c r="P12" s="472">
        <v>89</v>
      </c>
      <c r="Q12" s="472"/>
      <c r="R12" s="472">
        <v>115</v>
      </c>
      <c r="S12" s="477"/>
      <c r="T12" s="472">
        <v>65</v>
      </c>
      <c r="U12" s="477"/>
      <c r="V12" s="472">
        <v>74</v>
      </c>
      <c r="W12" s="477"/>
      <c r="X12" s="472">
        <v>71</v>
      </c>
      <c r="Y12" s="477"/>
      <c r="Z12" s="439">
        <v>84</v>
      </c>
      <c r="AA12" s="477"/>
      <c r="AB12" s="439">
        <v>92</v>
      </c>
      <c r="AC12" s="477"/>
      <c r="AD12" s="439">
        <v>48</v>
      </c>
      <c r="AE12" s="477"/>
      <c r="AF12" s="439">
        <v>22</v>
      </c>
      <c r="AG12" s="477"/>
      <c r="AH12" s="439">
        <v>18</v>
      </c>
      <c r="AI12" s="867"/>
    </row>
    <row r="13" spans="2:50" s="3" customFormat="1" ht="30" customHeight="1" x14ac:dyDescent="0.2">
      <c r="B13" s="856" t="s">
        <v>13</v>
      </c>
      <c r="C13" s="704" t="s">
        <v>168</v>
      </c>
      <c r="D13" s="868">
        <v>31</v>
      </c>
      <c r="E13" s="472"/>
      <c r="F13" s="472">
        <v>33</v>
      </c>
      <c r="G13" s="472"/>
      <c r="H13" s="472">
        <v>25</v>
      </c>
      <c r="I13" s="472"/>
      <c r="J13" s="472">
        <v>18</v>
      </c>
      <c r="K13" s="472"/>
      <c r="L13" s="472">
        <v>12</v>
      </c>
      <c r="M13" s="472"/>
      <c r="N13" s="472">
        <v>8</v>
      </c>
      <c r="O13" s="472"/>
      <c r="P13" s="472">
        <v>23</v>
      </c>
      <c r="Q13" s="472"/>
      <c r="R13" s="472">
        <v>14</v>
      </c>
      <c r="S13" s="477"/>
      <c r="T13" s="472">
        <v>9</v>
      </c>
      <c r="U13" s="477"/>
      <c r="V13" s="472">
        <v>5</v>
      </c>
      <c r="W13" s="477"/>
      <c r="X13" s="472">
        <v>5</v>
      </c>
      <c r="Y13" s="477"/>
      <c r="Z13" s="439">
        <v>3</v>
      </c>
      <c r="AA13" s="477"/>
      <c r="AB13" s="439">
        <v>6</v>
      </c>
      <c r="AC13" s="477"/>
      <c r="AD13" s="439">
        <v>5</v>
      </c>
      <c r="AE13" s="477"/>
      <c r="AF13" s="439">
        <v>5</v>
      </c>
      <c r="AG13" s="477"/>
      <c r="AH13" s="439">
        <v>11</v>
      </c>
      <c r="AI13" s="867"/>
    </row>
    <row r="14" spans="2:50" s="3" customFormat="1" ht="30" customHeight="1" x14ac:dyDescent="0.2">
      <c r="B14" s="856" t="s">
        <v>14</v>
      </c>
      <c r="C14" s="704" t="s">
        <v>279</v>
      </c>
      <c r="D14" s="866">
        <v>20</v>
      </c>
      <c r="E14" s="472"/>
      <c r="F14" s="472">
        <v>11</v>
      </c>
      <c r="G14" s="472"/>
      <c r="H14" s="439">
        <v>16</v>
      </c>
      <c r="I14" s="477"/>
      <c r="J14" s="472">
        <v>9</v>
      </c>
      <c r="K14" s="472"/>
      <c r="L14" s="472">
        <v>4</v>
      </c>
      <c r="M14" s="472"/>
      <c r="N14" s="472">
        <v>6</v>
      </c>
      <c r="O14" s="472"/>
      <c r="P14" s="472">
        <v>5</v>
      </c>
      <c r="Q14" s="472"/>
      <c r="R14" s="472">
        <v>5</v>
      </c>
      <c r="S14" s="477"/>
      <c r="T14" s="472">
        <v>3</v>
      </c>
      <c r="U14" s="477"/>
      <c r="V14" s="472">
        <v>1</v>
      </c>
      <c r="W14" s="477"/>
      <c r="X14" s="472">
        <v>2</v>
      </c>
      <c r="Y14" s="477"/>
      <c r="Z14" s="439">
        <v>3</v>
      </c>
      <c r="AA14" s="477"/>
      <c r="AB14" s="439">
        <v>3</v>
      </c>
      <c r="AC14" s="477"/>
      <c r="AD14" s="439">
        <v>2</v>
      </c>
      <c r="AE14" s="477"/>
      <c r="AF14" s="439">
        <v>2</v>
      </c>
      <c r="AG14" s="477"/>
      <c r="AH14" s="477">
        <v>2</v>
      </c>
      <c r="AI14" s="867"/>
    </row>
    <row r="15" spans="2:50" s="3" customFormat="1" ht="30" customHeight="1" x14ac:dyDescent="0.2">
      <c r="B15" s="856" t="s">
        <v>15</v>
      </c>
      <c r="C15" s="704" t="s">
        <v>16</v>
      </c>
      <c r="D15" s="866">
        <v>42</v>
      </c>
      <c r="E15" s="472"/>
      <c r="F15" s="472">
        <v>24</v>
      </c>
      <c r="G15" s="472"/>
      <c r="H15" s="472">
        <v>21</v>
      </c>
      <c r="I15" s="472"/>
      <c r="J15" s="472">
        <v>21</v>
      </c>
      <c r="K15" s="472"/>
      <c r="L15" s="472">
        <v>13</v>
      </c>
      <c r="M15" s="472"/>
      <c r="N15" s="472">
        <v>9</v>
      </c>
      <c r="O15" s="472"/>
      <c r="P15" s="472">
        <v>7</v>
      </c>
      <c r="Q15" s="472"/>
      <c r="R15" s="472">
        <v>18</v>
      </c>
      <c r="S15" s="477"/>
      <c r="T15" s="472">
        <v>10</v>
      </c>
      <c r="U15" s="477"/>
      <c r="V15" s="472">
        <v>11</v>
      </c>
      <c r="W15" s="477"/>
      <c r="X15" s="472">
        <v>15</v>
      </c>
      <c r="Y15" s="477"/>
      <c r="Z15" s="439">
        <v>15</v>
      </c>
      <c r="AA15" s="477"/>
      <c r="AB15" s="439">
        <v>25</v>
      </c>
      <c r="AC15" s="477"/>
      <c r="AD15" s="439">
        <v>22</v>
      </c>
      <c r="AE15" s="477"/>
      <c r="AF15" s="439">
        <v>37</v>
      </c>
      <c r="AG15" s="477"/>
      <c r="AH15" s="439">
        <v>45</v>
      </c>
      <c r="AI15" s="867"/>
    </row>
    <row r="16" spans="2:50" s="4" customFormat="1" ht="30" customHeight="1" x14ac:dyDescent="0.2">
      <c r="B16" s="856" t="s">
        <v>17</v>
      </c>
      <c r="C16" s="704" t="s">
        <v>133</v>
      </c>
      <c r="D16" s="866">
        <v>12</v>
      </c>
      <c r="E16" s="472"/>
      <c r="F16" s="473">
        <v>8</v>
      </c>
      <c r="G16" s="472"/>
      <c r="H16" s="473">
        <v>12</v>
      </c>
      <c r="I16" s="472"/>
      <c r="J16" s="473">
        <v>8</v>
      </c>
      <c r="K16" s="472"/>
      <c r="L16" s="473">
        <v>7</v>
      </c>
      <c r="M16" s="472"/>
      <c r="N16" s="473">
        <v>7</v>
      </c>
      <c r="O16" s="472"/>
      <c r="P16" s="473">
        <v>4</v>
      </c>
      <c r="Q16" s="472"/>
      <c r="R16" s="473">
        <v>5</v>
      </c>
      <c r="S16" s="477"/>
      <c r="T16" s="473">
        <v>5</v>
      </c>
      <c r="U16" s="477"/>
      <c r="V16" s="473">
        <v>3</v>
      </c>
      <c r="W16" s="477"/>
      <c r="X16" s="473">
        <v>2</v>
      </c>
      <c r="Y16" s="477"/>
      <c r="Z16" s="439">
        <v>7</v>
      </c>
      <c r="AA16" s="477"/>
      <c r="AB16" s="439">
        <v>5</v>
      </c>
      <c r="AC16" s="477"/>
      <c r="AD16" s="439">
        <v>7</v>
      </c>
      <c r="AE16" s="477"/>
      <c r="AF16" s="439">
        <v>6</v>
      </c>
      <c r="AG16" s="477"/>
      <c r="AH16" s="439">
        <v>7</v>
      </c>
      <c r="AI16" s="867"/>
    </row>
    <row r="17" spans="2:35" s="3" customFormat="1" ht="30" customHeight="1" x14ac:dyDescent="0.2">
      <c r="B17" s="856" t="s">
        <v>18</v>
      </c>
      <c r="C17" s="704" t="s">
        <v>290</v>
      </c>
      <c r="D17" s="866">
        <v>20</v>
      </c>
      <c r="E17" s="472"/>
      <c r="F17" s="473">
        <v>5</v>
      </c>
      <c r="G17" s="472"/>
      <c r="H17" s="473">
        <v>0</v>
      </c>
      <c r="I17" s="472"/>
      <c r="J17" s="473">
        <v>3</v>
      </c>
      <c r="K17" s="472"/>
      <c r="L17" s="473">
        <v>3</v>
      </c>
      <c r="M17" s="472"/>
      <c r="N17" s="473">
        <v>1</v>
      </c>
      <c r="O17" s="472"/>
      <c r="P17" s="473">
        <v>2</v>
      </c>
      <c r="Q17" s="472"/>
      <c r="R17" s="473">
        <v>4</v>
      </c>
      <c r="S17" s="477"/>
      <c r="T17" s="473">
        <v>1</v>
      </c>
      <c r="U17" s="477"/>
      <c r="V17" s="473">
        <v>2</v>
      </c>
      <c r="W17" s="477"/>
      <c r="X17" s="473">
        <v>2</v>
      </c>
      <c r="Y17" s="477"/>
      <c r="Z17" s="473">
        <v>1</v>
      </c>
      <c r="AA17" s="477"/>
      <c r="AB17" s="473">
        <v>3</v>
      </c>
      <c r="AC17" s="477"/>
      <c r="AD17" s="473">
        <v>3</v>
      </c>
      <c r="AE17" s="477"/>
      <c r="AF17" s="473">
        <v>1</v>
      </c>
      <c r="AG17" s="477"/>
      <c r="AH17" s="473">
        <v>13</v>
      </c>
      <c r="AI17" s="867"/>
    </row>
    <row r="18" spans="2:35" s="3" customFormat="1" ht="30" customHeight="1" x14ac:dyDescent="0.2">
      <c r="B18" s="856" t="s">
        <v>19</v>
      </c>
      <c r="C18" s="704" t="s">
        <v>171</v>
      </c>
      <c r="D18" s="866">
        <v>2</v>
      </c>
      <c r="E18" s="472"/>
      <c r="F18" s="473">
        <v>2</v>
      </c>
      <c r="G18" s="472"/>
      <c r="H18" s="473">
        <v>3</v>
      </c>
      <c r="I18" s="472"/>
      <c r="J18" s="473">
        <v>2</v>
      </c>
      <c r="K18" s="472"/>
      <c r="L18" s="473">
        <v>1</v>
      </c>
      <c r="M18" s="472"/>
      <c r="N18" s="473">
        <v>1</v>
      </c>
      <c r="O18" s="472"/>
      <c r="P18" s="473">
        <v>1</v>
      </c>
      <c r="Q18" s="472"/>
      <c r="R18" s="473">
        <v>16</v>
      </c>
      <c r="S18" s="477"/>
      <c r="T18" s="473">
        <v>15</v>
      </c>
      <c r="U18" s="477"/>
      <c r="V18" s="473">
        <v>13</v>
      </c>
      <c r="W18" s="477"/>
      <c r="X18" s="473">
        <v>22</v>
      </c>
      <c r="Y18" s="477"/>
      <c r="Z18" s="473">
        <v>50</v>
      </c>
      <c r="AA18" s="477"/>
      <c r="AB18" s="473">
        <v>40</v>
      </c>
      <c r="AC18" s="477"/>
      <c r="AD18" s="473">
        <v>36</v>
      </c>
      <c r="AE18" s="477"/>
      <c r="AF18" s="473">
        <v>30</v>
      </c>
      <c r="AG18" s="477"/>
      <c r="AH18" s="473">
        <v>42</v>
      </c>
      <c r="AI18" s="867"/>
    </row>
    <row r="19" spans="2:35" s="3" customFormat="1" ht="30" customHeight="1" x14ac:dyDescent="0.2">
      <c r="B19" s="856" t="s">
        <v>20</v>
      </c>
      <c r="C19" s="704" t="s">
        <v>274</v>
      </c>
      <c r="D19" s="866">
        <v>27</v>
      </c>
      <c r="E19" s="472"/>
      <c r="F19" s="473">
        <v>22</v>
      </c>
      <c r="G19" s="472"/>
      <c r="H19" s="473">
        <v>23</v>
      </c>
      <c r="I19" s="472"/>
      <c r="J19" s="473">
        <v>17</v>
      </c>
      <c r="K19" s="472"/>
      <c r="L19" s="473">
        <v>17</v>
      </c>
      <c r="M19" s="472"/>
      <c r="N19" s="473">
        <v>19</v>
      </c>
      <c r="O19" s="472"/>
      <c r="P19" s="472">
        <v>17</v>
      </c>
      <c r="Q19" s="472"/>
      <c r="R19" s="472">
        <v>17</v>
      </c>
      <c r="S19" s="477"/>
      <c r="T19" s="472">
        <v>19</v>
      </c>
      <c r="U19" s="477"/>
      <c r="V19" s="472">
        <v>16</v>
      </c>
      <c r="W19" s="477"/>
      <c r="X19" s="472">
        <v>25</v>
      </c>
      <c r="Y19" s="477"/>
      <c r="Z19" s="439">
        <v>24</v>
      </c>
      <c r="AA19" s="477"/>
      <c r="AB19" s="439">
        <v>24</v>
      </c>
      <c r="AC19" s="477"/>
      <c r="AD19" s="439">
        <v>24</v>
      </c>
      <c r="AE19" s="477"/>
      <c r="AF19" s="439">
        <v>19</v>
      </c>
      <c r="AG19" s="477"/>
      <c r="AH19" s="439">
        <v>25</v>
      </c>
      <c r="AI19" s="867"/>
    </row>
    <row r="20" spans="2:35" s="3" customFormat="1" ht="30" customHeight="1" x14ac:dyDescent="0.2">
      <c r="B20" s="856" t="s">
        <v>21</v>
      </c>
      <c r="C20" s="704" t="s">
        <v>73</v>
      </c>
      <c r="D20" s="866">
        <v>12</v>
      </c>
      <c r="E20" s="472"/>
      <c r="F20" s="473">
        <v>12</v>
      </c>
      <c r="G20" s="472"/>
      <c r="H20" s="473">
        <v>11</v>
      </c>
      <c r="I20" s="472"/>
      <c r="J20" s="473">
        <v>10</v>
      </c>
      <c r="K20" s="472"/>
      <c r="L20" s="473">
        <v>7</v>
      </c>
      <c r="M20" s="472"/>
      <c r="N20" s="473">
        <v>6</v>
      </c>
      <c r="O20" s="472"/>
      <c r="P20" s="473">
        <v>9</v>
      </c>
      <c r="Q20" s="472"/>
      <c r="R20" s="473">
        <v>3</v>
      </c>
      <c r="S20" s="477"/>
      <c r="T20" s="473">
        <v>3</v>
      </c>
      <c r="U20" s="477"/>
      <c r="V20" s="473">
        <v>8</v>
      </c>
      <c r="W20" s="477"/>
      <c r="X20" s="473">
        <v>5</v>
      </c>
      <c r="Y20" s="477"/>
      <c r="Z20" s="473">
        <v>7</v>
      </c>
      <c r="AA20" s="477"/>
      <c r="AB20" s="473">
        <v>5</v>
      </c>
      <c r="AC20" s="477"/>
      <c r="AD20" s="473">
        <v>3</v>
      </c>
      <c r="AE20" s="477"/>
      <c r="AF20" s="473">
        <v>5</v>
      </c>
      <c r="AG20" s="477"/>
      <c r="AH20" s="473">
        <v>4</v>
      </c>
      <c r="AI20" s="867"/>
    </row>
    <row r="21" spans="2:35" s="3" customFormat="1" ht="30" customHeight="1" x14ac:dyDescent="0.2">
      <c r="B21" s="856" t="s">
        <v>22</v>
      </c>
      <c r="C21" s="704" t="s">
        <v>126</v>
      </c>
      <c r="D21" s="866">
        <v>49</v>
      </c>
      <c r="E21" s="472"/>
      <c r="F21" s="473">
        <v>46</v>
      </c>
      <c r="G21" s="472"/>
      <c r="H21" s="473">
        <v>44</v>
      </c>
      <c r="I21" s="472"/>
      <c r="J21" s="473">
        <v>41</v>
      </c>
      <c r="K21" s="472"/>
      <c r="L21" s="473">
        <v>35</v>
      </c>
      <c r="M21" s="472"/>
      <c r="N21" s="473">
        <v>25</v>
      </c>
      <c r="O21" s="472"/>
      <c r="P21" s="472">
        <v>31</v>
      </c>
      <c r="Q21" s="472"/>
      <c r="R21" s="472">
        <v>33</v>
      </c>
      <c r="S21" s="477"/>
      <c r="T21" s="472">
        <v>32</v>
      </c>
      <c r="U21" s="477"/>
      <c r="V21" s="472">
        <v>34</v>
      </c>
      <c r="W21" s="477"/>
      <c r="X21" s="472">
        <v>33</v>
      </c>
      <c r="Y21" s="477"/>
      <c r="Z21" s="439">
        <v>41</v>
      </c>
      <c r="AA21" s="477"/>
      <c r="AB21" s="439">
        <v>47</v>
      </c>
      <c r="AC21" s="477"/>
      <c r="AD21" s="439">
        <v>41</v>
      </c>
      <c r="AE21" s="477"/>
      <c r="AF21" s="439">
        <v>45</v>
      </c>
      <c r="AG21" s="477"/>
      <c r="AH21" s="439">
        <v>41</v>
      </c>
      <c r="AI21" s="867"/>
    </row>
    <row r="22" spans="2:35" s="3" customFormat="1" ht="15" customHeight="1" thickBot="1" x14ac:dyDescent="0.25">
      <c r="B22" s="857"/>
      <c r="C22" s="667"/>
      <c r="D22" s="869"/>
      <c r="E22" s="870"/>
      <c r="F22" s="871"/>
      <c r="G22" s="870"/>
      <c r="H22" s="871"/>
      <c r="I22" s="870"/>
      <c r="J22" s="871"/>
      <c r="K22" s="870"/>
      <c r="L22" s="871"/>
      <c r="M22" s="870"/>
      <c r="N22" s="871"/>
      <c r="O22" s="870"/>
      <c r="P22" s="871"/>
      <c r="Q22" s="870"/>
      <c r="R22" s="871"/>
      <c r="S22" s="872"/>
      <c r="T22" s="871"/>
      <c r="U22" s="872"/>
      <c r="V22" s="871"/>
      <c r="W22" s="872"/>
      <c r="X22" s="871"/>
      <c r="Y22" s="872"/>
      <c r="Z22" s="871"/>
      <c r="AA22" s="872"/>
      <c r="AB22" s="871"/>
      <c r="AC22" s="872"/>
      <c r="AD22" s="871"/>
      <c r="AE22" s="872"/>
      <c r="AF22" s="871"/>
      <c r="AG22" s="872"/>
      <c r="AH22" s="871"/>
      <c r="AI22" s="873"/>
    </row>
    <row r="23" spans="2:35" s="4" customFormat="1" ht="30" customHeight="1" x14ac:dyDescent="0.2">
      <c r="B23" s="1679" t="s">
        <v>260</v>
      </c>
      <c r="C23" s="1679"/>
      <c r="D23" s="874">
        <f>SUM(D7:D22)</f>
        <v>803</v>
      </c>
      <c r="E23" s="875"/>
      <c r="F23" s="876">
        <f>SUM(F7:F22)</f>
        <v>623</v>
      </c>
      <c r="G23" s="875"/>
      <c r="H23" s="876">
        <f>SUM(H7:H22)</f>
        <v>627</v>
      </c>
      <c r="I23" s="875"/>
      <c r="J23" s="876">
        <f>SUM(J7:J22)</f>
        <v>564</v>
      </c>
      <c r="K23" s="875"/>
      <c r="L23" s="876">
        <f>SUM(L7:L22)</f>
        <v>468</v>
      </c>
      <c r="M23" s="875"/>
      <c r="N23" s="876">
        <f>SUM(N7:N22)</f>
        <v>409</v>
      </c>
      <c r="O23" s="875"/>
      <c r="P23" s="876">
        <f>SUM(P7:P22)</f>
        <v>418</v>
      </c>
      <c r="Q23" s="875"/>
      <c r="R23" s="876">
        <f>SUM(R7:R22)</f>
        <v>444</v>
      </c>
      <c r="S23" s="877"/>
      <c r="T23" s="876">
        <f>SUM(T7:T22)</f>
        <v>371</v>
      </c>
      <c r="U23" s="877"/>
      <c r="V23" s="876">
        <f>SUM(V7:V22)</f>
        <v>384</v>
      </c>
      <c r="W23" s="877"/>
      <c r="X23" s="876">
        <f>SUM(X7:X22)</f>
        <v>390</v>
      </c>
      <c r="Y23" s="877"/>
      <c r="Z23" s="876">
        <f>SUM(Z7:Z22)</f>
        <v>453</v>
      </c>
      <c r="AA23" s="877"/>
      <c r="AB23" s="876">
        <f>SUM(AB7:AB22)</f>
        <v>478</v>
      </c>
      <c r="AC23" s="877"/>
      <c r="AD23" s="876">
        <f>SUM(AD7:AD22)</f>
        <v>419</v>
      </c>
      <c r="AE23" s="877"/>
      <c r="AF23" s="876">
        <f>SUM(AF7:AF22)</f>
        <v>454</v>
      </c>
      <c r="AG23" s="877"/>
      <c r="AH23" s="876">
        <f>SUM(AH7:AH22)</f>
        <v>502</v>
      </c>
      <c r="AI23" s="877"/>
    </row>
    <row r="24" spans="2:35" ht="30" customHeight="1" thickBot="1" x14ac:dyDescent="0.25"/>
    <row r="25" spans="2:35" s="7" customFormat="1" ht="24" customHeight="1" thickBot="1" x14ac:dyDescent="0.25">
      <c r="B25" s="1595" t="s">
        <v>302</v>
      </c>
      <c r="C25" s="1595"/>
      <c r="D25" s="1696" t="s">
        <v>4</v>
      </c>
      <c r="E25" s="1696"/>
      <c r="F25" s="1696"/>
      <c r="G25" s="1696"/>
      <c r="H25" s="1696"/>
      <c r="I25" s="1696"/>
      <c r="J25" s="1696"/>
      <c r="K25" s="1696"/>
      <c r="L25" s="1696"/>
      <c r="M25" s="1696"/>
      <c r="N25" s="1696"/>
      <c r="O25" s="1696"/>
      <c r="P25" s="1696"/>
      <c r="Q25" s="1696"/>
      <c r="R25" s="1696"/>
      <c r="S25" s="1696"/>
      <c r="T25" s="1696"/>
      <c r="U25" s="1696"/>
      <c r="V25" s="191"/>
      <c r="W25" s="191"/>
      <c r="X25" s="191"/>
      <c r="Y25" s="191"/>
      <c r="Z25" s="191"/>
      <c r="AA25" s="191"/>
      <c r="AB25" s="191"/>
      <c r="AC25" s="191"/>
      <c r="AD25" s="191"/>
      <c r="AE25" s="191"/>
      <c r="AF25" s="191"/>
      <c r="AG25" s="191"/>
    </row>
    <row r="26" spans="2:35" s="3" customFormat="1" ht="25.5" customHeight="1" thickBot="1" x14ac:dyDescent="0.25">
      <c r="B26" s="1595"/>
      <c r="C26" s="1595"/>
      <c r="D26" s="1695">
        <v>2011</v>
      </c>
      <c r="E26" s="1695"/>
      <c r="F26" s="1695">
        <v>2012</v>
      </c>
      <c r="G26" s="1695"/>
      <c r="H26" s="1695">
        <v>2013</v>
      </c>
      <c r="I26" s="1695"/>
      <c r="J26" s="1695">
        <v>2014</v>
      </c>
      <c r="K26" s="1695"/>
      <c r="L26" s="1695">
        <v>2015</v>
      </c>
      <c r="M26" s="1695"/>
      <c r="N26" s="1695">
        <v>2016</v>
      </c>
      <c r="O26" s="1695"/>
      <c r="P26" s="1695">
        <v>2017</v>
      </c>
      <c r="Q26" s="1695"/>
      <c r="R26" s="1695">
        <v>2018</v>
      </c>
      <c r="S26" s="1695"/>
      <c r="T26" s="1695">
        <v>2019</v>
      </c>
      <c r="U26" s="1695"/>
      <c r="V26" s="1588"/>
      <c r="W26" s="1588"/>
      <c r="X26" s="1588"/>
      <c r="Y26" s="1588"/>
      <c r="Z26" s="1588"/>
      <c r="AA26" s="1588"/>
      <c r="AB26" s="1588"/>
      <c r="AC26" s="1588"/>
      <c r="AD26" s="1588"/>
      <c r="AE26" s="1588"/>
      <c r="AF26" s="1588"/>
      <c r="AG26" s="1588"/>
    </row>
    <row r="27" spans="2:35" s="3" customFormat="1" ht="30" customHeight="1" x14ac:dyDescent="0.2">
      <c r="B27" s="668" t="s">
        <v>282</v>
      </c>
      <c r="C27" s="704" t="s">
        <v>245</v>
      </c>
      <c r="D27" s="860">
        <v>7</v>
      </c>
      <c r="E27" s="861"/>
      <c r="F27" s="862">
        <v>1</v>
      </c>
      <c r="G27" s="861"/>
      <c r="H27" s="862">
        <v>6</v>
      </c>
      <c r="I27" s="861"/>
      <c r="J27" s="862">
        <v>6</v>
      </c>
      <c r="K27" s="861"/>
      <c r="L27" s="864">
        <v>9</v>
      </c>
      <c r="M27" s="863"/>
      <c r="N27" s="862">
        <v>7</v>
      </c>
      <c r="O27" s="861"/>
      <c r="P27" s="864">
        <v>4</v>
      </c>
      <c r="Q27" s="863"/>
      <c r="R27" s="864">
        <v>8</v>
      </c>
      <c r="S27" s="863"/>
      <c r="T27" s="862">
        <v>10</v>
      </c>
      <c r="U27" s="865"/>
      <c r="V27" s="398"/>
      <c r="X27" s="398"/>
      <c r="Z27" s="129"/>
      <c r="AB27" s="129"/>
      <c r="AD27" s="129"/>
      <c r="AF27" s="129"/>
    </row>
    <row r="28" spans="2:35" s="3" customFormat="1" ht="30" customHeight="1" x14ac:dyDescent="0.2">
      <c r="B28" s="668" t="s">
        <v>284</v>
      </c>
      <c r="C28" s="667" t="s">
        <v>285</v>
      </c>
      <c r="D28" s="866">
        <v>4</v>
      </c>
      <c r="E28" s="472"/>
      <c r="F28" s="473">
        <v>3</v>
      </c>
      <c r="G28" s="472"/>
      <c r="H28" s="473">
        <v>4</v>
      </c>
      <c r="I28" s="472"/>
      <c r="J28" s="473">
        <v>2</v>
      </c>
      <c r="K28" s="472"/>
      <c r="L28" s="473">
        <v>9</v>
      </c>
      <c r="M28" s="472"/>
      <c r="N28" s="473">
        <v>6</v>
      </c>
      <c r="O28" s="472"/>
      <c r="P28" s="473">
        <v>4</v>
      </c>
      <c r="Q28" s="472"/>
      <c r="R28" s="473">
        <v>2</v>
      </c>
      <c r="S28" s="477"/>
      <c r="T28" s="473">
        <v>5</v>
      </c>
      <c r="U28" s="867"/>
      <c r="V28" s="398"/>
      <c r="X28" s="398"/>
      <c r="Z28" s="398"/>
      <c r="AB28" s="398"/>
      <c r="AD28" s="398"/>
      <c r="AF28" s="398"/>
      <c r="AH28" s="398"/>
    </row>
    <row r="29" spans="2:35" s="3" customFormat="1" ht="30" customHeight="1" x14ac:dyDescent="0.2">
      <c r="B29" s="668" t="s">
        <v>287</v>
      </c>
      <c r="C29" s="704" t="s">
        <v>131</v>
      </c>
      <c r="D29" s="866">
        <v>86</v>
      </c>
      <c r="E29" s="472"/>
      <c r="F29" s="473">
        <v>41</v>
      </c>
      <c r="G29" s="472"/>
      <c r="H29" s="473">
        <v>43</v>
      </c>
      <c r="I29" s="472"/>
      <c r="J29" s="473">
        <v>65</v>
      </c>
      <c r="K29" s="472"/>
      <c r="L29" s="473">
        <v>49</v>
      </c>
      <c r="M29" s="477"/>
      <c r="N29" s="473">
        <v>56</v>
      </c>
      <c r="O29" s="472"/>
      <c r="P29" s="473">
        <v>54</v>
      </c>
      <c r="Q29" s="477"/>
      <c r="R29" s="473">
        <v>48</v>
      </c>
      <c r="S29" s="477"/>
      <c r="T29" s="473">
        <v>43</v>
      </c>
      <c r="U29" s="867"/>
      <c r="V29" s="398"/>
      <c r="X29" s="398"/>
      <c r="Z29" s="398"/>
      <c r="AB29" s="398"/>
      <c r="AD29" s="398"/>
      <c r="AF29" s="398"/>
    </row>
    <row r="30" spans="2:35" s="3" customFormat="1" ht="30" customHeight="1" x14ac:dyDescent="0.2">
      <c r="B30" s="668" t="s">
        <v>289</v>
      </c>
      <c r="C30" s="704" t="s">
        <v>167</v>
      </c>
      <c r="D30" s="866">
        <v>181</v>
      </c>
      <c r="E30" s="472"/>
      <c r="F30" s="473">
        <v>148</v>
      </c>
      <c r="G30" s="472"/>
      <c r="H30" s="473">
        <v>156</v>
      </c>
      <c r="I30" s="472"/>
      <c r="J30" s="473">
        <v>119</v>
      </c>
      <c r="K30" s="472"/>
      <c r="L30" s="439">
        <v>115</v>
      </c>
      <c r="M30" s="477"/>
      <c r="N30" s="473">
        <v>117</v>
      </c>
      <c r="O30" s="472"/>
      <c r="P30" s="439">
        <v>107</v>
      </c>
      <c r="Q30" s="477"/>
      <c r="R30" s="473">
        <v>142</v>
      </c>
      <c r="S30" s="477"/>
      <c r="T30" s="473">
        <v>112</v>
      </c>
      <c r="U30" s="867"/>
      <c r="V30" s="430"/>
      <c r="X30" s="430"/>
      <c r="Z30" s="116"/>
      <c r="AB30" s="116"/>
      <c r="AD30" s="116"/>
      <c r="AF30" s="116"/>
    </row>
    <row r="31" spans="2:35" s="3" customFormat="1" ht="30" customHeight="1" x14ac:dyDescent="0.2">
      <c r="B31" s="668" t="s">
        <v>10</v>
      </c>
      <c r="C31" s="704" t="s">
        <v>11</v>
      </c>
      <c r="D31" s="866">
        <v>31</v>
      </c>
      <c r="E31" s="472"/>
      <c r="F31" s="473">
        <v>28</v>
      </c>
      <c r="G31" s="472"/>
      <c r="H31" s="473">
        <v>33</v>
      </c>
      <c r="I31" s="472"/>
      <c r="J31" s="473">
        <v>33</v>
      </c>
      <c r="K31" s="472"/>
      <c r="L31" s="439">
        <v>20</v>
      </c>
      <c r="M31" s="477"/>
      <c r="N31" s="473">
        <v>29</v>
      </c>
      <c r="O31" s="472"/>
      <c r="P31" s="439">
        <v>28</v>
      </c>
      <c r="Q31" s="477"/>
      <c r="R31" s="473">
        <v>23</v>
      </c>
      <c r="S31" s="477"/>
      <c r="T31" s="473">
        <v>25</v>
      </c>
      <c r="U31" s="867"/>
      <c r="V31" s="430"/>
      <c r="X31" s="430"/>
      <c r="Z31" s="116"/>
      <c r="AB31" s="116"/>
      <c r="AD31" s="116"/>
      <c r="AF31" s="116"/>
    </row>
    <row r="32" spans="2:35" s="3" customFormat="1" ht="30" customHeight="1" x14ac:dyDescent="0.2">
      <c r="B32" s="668" t="s">
        <v>12</v>
      </c>
      <c r="C32" s="704" t="s">
        <v>132</v>
      </c>
      <c r="D32" s="866">
        <v>19</v>
      </c>
      <c r="E32" s="472"/>
      <c r="F32" s="473">
        <v>13</v>
      </c>
      <c r="G32" s="472"/>
      <c r="H32" s="472">
        <v>16</v>
      </c>
      <c r="I32" s="472"/>
      <c r="J32" s="472">
        <v>10</v>
      </c>
      <c r="K32" s="472"/>
      <c r="L32" s="439">
        <v>16</v>
      </c>
      <c r="M32" s="477"/>
      <c r="N32" s="472">
        <v>11</v>
      </c>
      <c r="O32" s="472"/>
      <c r="P32" s="439">
        <v>8</v>
      </c>
      <c r="Q32" s="477"/>
      <c r="R32" s="473">
        <v>3</v>
      </c>
      <c r="S32" s="477"/>
      <c r="T32" s="473">
        <v>4</v>
      </c>
      <c r="U32" s="867"/>
      <c r="V32" s="431"/>
      <c r="X32" s="431"/>
      <c r="Z32" s="116"/>
      <c r="AB32" s="116"/>
      <c r="AD32" s="116"/>
      <c r="AF32" s="116"/>
    </row>
    <row r="33" spans="2:32" s="3" customFormat="1" ht="30" customHeight="1" x14ac:dyDescent="0.2">
      <c r="B33" s="668" t="s">
        <v>13</v>
      </c>
      <c r="C33" s="704" t="s">
        <v>168</v>
      </c>
      <c r="D33" s="868">
        <v>14</v>
      </c>
      <c r="E33" s="472"/>
      <c r="F33" s="473">
        <v>17</v>
      </c>
      <c r="G33" s="472"/>
      <c r="H33" s="472">
        <v>7</v>
      </c>
      <c r="I33" s="472"/>
      <c r="J33" s="472">
        <v>7</v>
      </c>
      <c r="K33" s="472"/>
      <c r="L33" s="439">
        <v>7</v>
      </c>
      <c r="M33" s="477"/>
      <c r="N33" s="472">
        <v>6</v>
      </c>
      <c r="O33" s="472"/>
      <c r="P33" s="439">
        <v>8</v>
      </c>
      <c r="Q33" s="477"/>
      <c r="R33" s="473">
        <v>11</v>
      </c>
      <c r="S33" s="477"/>
      <c r="T33" s="473">
        <v>11</v>
      </c>
      <c r="U33" s="867"/>
      <c r="V33" s="431"/>
      <c r="X33" s="431"/>
      <c r="Z33" s="116"/>
      <c r="AB33" s="116"/>
      <c r="AD33" s="116"/>
      <c r="AF33" s="116"/>
    </row>
    <row r="34" spans="2:32" s="3" customFormat="1" ht="30" customHeight="1" x14ac:dyDescent="0.2">
      <c r="B34" s="668" t="s">
        <v>14</v>
      </c>
      <c r="C34" s="704" t="s">
        <v>279</v>
      </c>
      <c r="D34" s="866">
        <v>0</v>
      </c>
      <c r="E34" s="472"/>
      <c r="F34" s="473">
        <v>2</v>
      </c>
      <c r="G34" s="472"/>
      <c r="H34" s="472">
        <v>2</v>
      </c>
      <c r="I34" s="472"/>
      <c r="J34" s="472">
        <v>1</v>
      </c>
      <c r="K34" s="472"/>
      <c r="L34" s="439">
        <v>1</v>
      </c>
      <c r="M34" s="477"/>
      <c r="N34" s="472">
        <v>2</v>
      </c>
      <c r="O34" s="472"/>
      <c r="P34" s="439">
        <v>1</v>
      </c>
      <c r="Q34" s="477"/>
      <c r="R34" s="473">
        <v>1</v>
      </c>
      <c r="S34" s="477"/>
      <c r="T34" s="473">
        <v>1</v>
      </c>
      <c r="U34" s="867"/>
      <c r="V34" s="431"/>
      <c r="X34" s="431"/>
      <c r="Z34" s="116"/>
      <c r="AB34" s="116"/>
      <c r="AD34" s="116"/>
      <c r="AF34" s="116"/>
    </row>
    <row r="35" spans="2:32" s="3" customFormat="1" ht="30" customHeight="1" x14ac:dyDescent="0.2">
      <c r="B35" s="668" t="s">
        <v>15</v>
      </c>
      <c r="C35" s="704" t="s">
        <v>16</v>
      </c>
      <c r="D35" s="866">
        <v>55</v>
      </c>
      <c r="E35" s="472"/>
      <c r="F35" s="473">
        <v>31</v>
      </c>
      <c r="G35" s="472"/>
      <c r="H35" s="472">
        <v>42</v>
      </c>
      <c r="I35" s="472"/>
      <c r="J35" s="472">
        <v>27</v>
      </c>
      <c r="K35" s="472"/>
      <c r="L35" s="439">
        <v>17</v>
      </c>
      <c r="M35" s="477"/>
      <c r="N35" s="472">
        <v>11</v>
      </c>
      <c r="O35" s="472"/>
      <c r="P35" s="439">
        <v>8</v>
      </c>
      <c r="Q35" s="477"/>
      <c r="R35" s="473">
        <v>12</v>
      </c>
      <c r="S35" s="477"/>
      <c r="T35" s="473">
        <v>12</v>
      </c>
      <c r="U35" s="867"/>
      <c r="V35" s="431"/>
      <c r="X35" s="431"/>
      <c r="Z35" s="116"/>
      <c r="AB35" s="116"/>
      <c r="AD35" s="116"/>
      <c r="AF35" s="116"/>
    </row>
    <row r="36" spans="2:32" s="4" customFormat="1" ht="30" customHeight="1" x14ac:dyDescent="0.2">
      <c r="B36" s="668" t="s">
        <v>17</v>
      </c>
      <c r="C36" s="704" t="s">
        <v>133</v>
      </c>
      <c r="D36" s="866">
        <v>9</v>
      </c>
      <c r="E36" s="472"/>
      <c r="F36" s="473">
        <v>9</v>
      </c>
      <c r="G36" s="472"/>
      <c r="H36" s="473">
        <v>5</v>
      </c>
      <c r="I36" s="472"/>
      <c r="J36" s="473">
        <v>3</v>
      </c>
      <c r="K36" s="472"/>
      <c r="L36" s="439">
        <v>5</v>
      </c>
      <c r="M36" s="477"/>
      <c r="N36" s="473">
        <v>2</v>
      </c>
      <c r="O36" s="472"/>
      <c r="P36" s="439">
        <v>3</v>
      </c>
      <c r="Q36" s="477"/>
      <c r="R36" s="473">
        <v>4</v>
      </c>
      <c r="S36" s="476"/>
      <c r="T36" s="473">
        <v>4</v>
      </c>
      <c r="U36" s="848"/>
      <c r="V36" s="398"/>
      <c r="X36" s="398"/>
      <c r="Z36" s="129"/>
      <c r="AB36" s="129"/>
      <c r="AD36" s="129"/>
      <c r="AF36" s="129"/>
    </row>
    <row r="37" spans="2:32" s="3" customFormat="1" ht="30" customHeight="1" x14ac:dyDescent="0.2">
      <c r="B37" s="668" t="s">
        <v>18</v>
      </c>
      <c r="C37" s="704" t="s">
        <v>290</v>
      </c>
      <c r="D37" s="866">
        <v>16</v>
      </c>
      <c r="E37" s="472"/>
      <c r="F37" s="473">
        <v>10</v>
      </c>
      <c r="G37" s="472"/>
      <c r="H37" s="473">
        <v>6</v>
      </c>
      <c r="I37" s="472"/>
      <c r="J37" s="473">
        <v>8</v>
      </c>
      <c r="K37" s="472"/>
      <c r="L37" s="473">
        <v>6</v>
      </c>
      <c r="M37" s="477"/>
      <c r="N37" s="473">
        <v>6</v>
      </c>
      <c r="O37" s="472"/>
      <c r="P37" s="473">
        <v>4</v>
      </c>
      <c r="Q37" s="477"/>
      <c r="R37" s="473">
        <v>5</v>
      </c>
      <c r="S37" s="477"/>
      <c r="T37" s="473">
        <v>4</v>
      </c>
      <c r="U37" s="867"/>
      <c r="V37" s="430"/>
      <c r="X37" s="430"/>
      <c r="Z37" s="430"/>
      <c r="AB37" s="430"/>
      <c r="AD37" s="430"/>
      <c r="AF37" s="430"/>
    </row>
    <row r="38" spans="2:32" s="3" customFormat="1" ht="30" customHeight="1" x14ac:dyDescent="0.2">
      <c r="B38" s="668" t="s">
        <v>19</v>
      </c>
      <c r="C38" s="704" t="s">
        <v>171</v>
      </c>
      <c r="D38" s="866">
        <v>49</v>
      </c>
      <c r="E38" s="472"/>
      <c r="F38" s="473">
        <v>54</v>
      </c>
      <c r="G38" s="472"/>
      <c r="H38" s="473">
        <v>59</v>
      </c>
      <c r="I38" s="472"/>
      <c r="J38" s="473">
        <v>79</v>
      </c>
      <c r="K38" s="472"/>
      <c r="L38" s="473">
        <v>25</v>
      </c>
      <c r="M38" s="477"/>
      <c r="N38" s="473">
        <v>28</v>
      </c>
      <c r="O38" s="472"/>
      <c r="P38" s="473">
        <v>13</v>
      </c>
      <c r="Q38" s="477"/>
      <c r="R38" s="473">
        <v>15</v>
      </c>
      <c r="S38" s="477"/>
      <c r="T38" s="473">
        <v>19</v>
      </c>
      <c r="U38" s="867"/>
      <c r="V38" s="430"/>
      <c r="X38" s="430"/>
      <c r="Z38" s="430"/>
      <c r="AB38" s="430"/>
      <c r="AD38" s="430"/>
      <c r="AF38" s="430"/>
    </row>
    <row r="39" spans="2:32" s="3" customFormat="1" ht="30" customHeight="1" x14ac:dyDescent="0.2">
      <c r="B39" s="668" t="s">
        <v>20</v>
      </c>
      <c r="C39" s="704" t="s">
        <v>274</v>
      </c>
      <c r="D39" s="866">
        <v>25</v>
      </c>
      <c r="E39" s="472"/>
      <c r="F39" s="473">
        <v>27</v>
      </c>
      <c r="G39" s="472"/>
      <c r="H39" s="472">
        <v>20</v>
      </c>
      <c r="I39" s="472"/>
      <c r="J39" s="473">
        <v>19</v>
      </c>
      <c r="K39" s="472"/>
      <c r="L39" s="439">
        <v>14</v>
      </c>
      <c r="M39" s="477"/>
      <c r="N39" s="473">
        <v>26</v>
      </c>
      <c r="O39" s="472"/>
      <c r="P39" s="439">
        <v>18</v>
      </c>
      <c r="Q39" s="477"/>
      <c r="R39" s="473">
        <v>21</v>
      </c>
      <c r="S39" s="477"/>
      <c r="T39" s="473">
        <v>17</v>
      </c>
      <c r="U39" s="867"/>
      <c r="V39" s="431"/>
      <c r="X39" s="431"/>
      <c r="Z39" s="116"/>
      <c r="AB39" s="116"/>
      <c r="AD39" s="116"/>
      <c r="AF39" s="116"/>
    </row>
    <row r="40" spans="2:32" s="3" customFormat="1" ht="30" customHeight="1" x14ac:dyDescent="0.2">
      <c r="B40" s="668" t="s">
        <v>21</v>
      </c>
      <c r="C40" s="704" t="s">
        <v>73</v>
      </c>
      <c r="D40" s="866">
        <v>7</v>
      </c>
      <c r="E40" s="472"/>
      <c r="F40" s="473">
        <v>6</v>
      </c>
      <c r="G40" s="472"/>
      <c r="H40" s="472">
        <v>7</v>
      </c>
      <c r="I40" s="472"/>
      <c r="J40" s="473">
        <v>7</v>
      </c>
      <c r="K40" s="472"/>
      <c r="L40" s="473">
        <v>6</v>
      </c>
      <c r="M40" s="477"/>
      <c r="N40" s="473">
        <v>11</v>
      </c>
      <c r="O40" s="472"/>
      <c r="P40" s="473">
        <v>11</v>
      </c>
      <c r="Q40" s="477"/>
      <c r="R40" s="473">
        <v>8</v>
      </c>
      <c r="S40" s="477"/>
      <c r="T40" s="473">
        <v>6</v>
      </c>
      <c r="U40" s="867"/>
      <c r="V40" s="430"/>
      <c r="X40" s="430"/>
      <c r="Z40" s="430"/>
      <c r="AB40" s="430"/>
      <c r="AD40" s="430"/>
      <c r="AF40" s="430"/>
    </row>
    <row r="41" spans="2:32" s="3" customFormat="1" ht="30" customHeight="1" x14ac:dyDescent="0.2">
      <c r="B41" s="668" t="s">
        <v>22</v>
      </c>
      <c r="C41" s="704" t="s">
        <v>126</v>
      </c>
      <c r="D41" s="866">
        <v>47</v>
      </c>
      <c r="E41" s="472"/>
      <c r="F41" s="473">
        <v>45</v>
      </c>
      <c r="G41" s="472"/>
      <c r="H41" s="472">
        <v>49</v>
      </c>
      <c r="I41" s="472"/>
      <c r="J41" s="473">
        <v>57</v>
      </c>
      <c r="K41" s="472"/>
      <c r="L41" s="473">
        <v>33</v>
      </c>
      <c r="M41" s="477"/>
      <c r="N41" s="473">
        <v>34</v>
      </c>
      <c r="O41" s="472"/>
      <c r="P41" s="473">
        <v>34</v>
      </c>
      <c r="Q41" s="477"/>
      <c r="R41" s="473">
        <v>34</v>
      </c>
      <c r="S41" s="477"/>
      <c r="T41" s="473">
        <v>25</v>
      </c>
      <c r="U41" s="867"/>
      <c r="V41" s="430"/>
      <c r="X41" s="430"/>
      <c r="Z41" s="430"/>
      <c r="AB41" s="430"/>
      <c r="AD41" s="430"/>
      <c r="AF41" s="430"/>
    </row>
    <row r="42" spans="2:32" s="3" customFormat="1" ht="12" customHeight="1" thickBot="1" x14ac:dyDescent="0.25">
      <c r="B42" s="686"/>
      <c r="C42" s="667"/>
      <c r="D42" s="869"/>
      <c r="E42" s="870"/>
      <c r="F42" s="871"/>
      <c r="G42" s="870"/>
      <c r="H42" s="870"/>
      <c r="I42" s="870"/>
      <c r="J42" s="871"/>
      <c r="K42" s="870"/>
      <c r="L42" s="871"/>
      <c r="M42" s="872"/>
      <c r="N42" s="871"/>
      <c r="O42" s="870"/>
      <c r="P42" s="871"/>
      <c r="Q42" s="872"/>
      <c r="R42" s="871"/>
      <c r="S42" s="872"/>
      <c r="T42" s="871"/>
      <c r="U42" s="873"/>
      <c r="V42" s="430"/>
      <c r="X42" s="430"/>
      <c r="Z42" s="430"/>
      <c r="AB42" s="430"/>
      <c r="AD42" s="430"/>
    </row>
    <row r="43" spans="2:32" s="24" customFormat="1" ht="30" customHeight="1" x14ac:dyDescent="0.2">
      <c r="B43" s="1679" t="s">
        <v>260</v>
      </c>
      <c r="C43" s="1694"/>
      <c r="D43" s="858">
        <f>SUM(D27:D42)</f>
        <v>550</v>
      </c>
      <c r="E43" s="859"/>
      <c r="F43" s="858">
        <f>SUM(F27:F42)</f>
        <v>435</v>
      </c>
      <c r="G43" s="859"/>
      <c r="H43" s="858">
        <f>SUM(H27:H42)</f>
        <v>455</v>
      </c>
      <c r="I43" s="859"/>
      <c r="J43" s="858">
        <f>SUM(J27:J42)</f>
        <v>443</v>
      </c>
      <c r="K43" s="859"/>
      <c r="L43" s="858">
        <f>SUM(L27:L42)</f>
        <v>332</v>
      </c>
      <c r="M43" s="859"/>
      <c r="N43" s="858">
        <f>SUM(N27:N42)</f>
        <v>352</v>
      </c>
      <c r="O43" s="859"/>
      <c r="P43" s="858">
        <f>SUM(P27:P42)</f>
        <v>305</v>
      </c>
      <c r="Q43" s="836"/>
      <c r="R43" s="858">
        <f>SUM(R27:R42)</f>
        <v>337</v>
      </c>
      <c r="S43" s="878"/>
      <c r="T43" s="879">
        <f>SUM(T27:T41)</f>
        <v>298</v>
      </c>
      <c r="U43" s="878"/>
    </row>
    <row r="44" spans="2:32" s="546" customFormat="1" ht="11.25" customHeight="1" x14ac:dyDescent="0.2">
      <c r="B44" s="540"/>
      <c r="C44" s="540"/>
      <c r="D44" s="541"/>
      <c r="E44" s="542"/>
      <c r="F44" s="541"/>
      <c r="G44" s="542"/>
      <c r="H44" s="541"/>
      <c r="I44" s="542"/>
      <c r="J44" s="541"/>
      <c r="K44" s="542"/>
      <c r="L44" s="541"/>
      <c r="M44" s="542"/>
      <c r="N44" s="541"/>
      <c r="O44" s="542"/>
      <c r="P44" s="541"/>
      <c r="Q44" s="543"/>
      <c r="R44" s="541"/>
      <c r="S44" s="544"/>
      <c r="T44" s="545"/>
      <c r="U44" s="544"/>
    </row>
    <row r="45" spans="2:32" s="538" customFormat="1" ht="18.75" customHeight="1" x14ac:dyDescent="0.25">
      <c r="B45" s="551" t="s">
        <v>1422</v>
      </c>
      <c r="C45" s="535"/>
    </row>
    <row r="46" spans="2:32" s="538" customFormat="1" ht="18.75" customHeight="1" x14ac:dyDescent="0.2">
      <c r="B46" s="552" t="s">
        <v>1433</v>
      </c>
      <c r="C46" s="535"/>
    </row>
    <row r="47" spans="2:32" s="538" customFormat="1" ht="18.75" customHeight="1" x14ac:dyDescent="0.2">
      <c r="B47" s="552" t="s">
        <v>1434</v>
      </c>
      <c r="C47" s="535"/>
    </row>
    <row r="48" spans="2:32" s="538" customFormat="1" ht="18.75" customHeight="1" x14ac:dyDescent="0.25">
      <c r="B48" s="512" t="s">
        <v>1428</v>
      </c>
      <c r="C48" s="535"/>
    </row>
    <row r="49" spans="2:3" s="538" customFormat="1" ht="18.75" customHeight="1" x14ac:dyDescent="0.2">
      <c r="B49" s="538" t="s">
        <v>442</v>
      </c>
    </row>
    <row r="50" spans="2:3" s="538" customFormat="1" ht="18.75" customHeight="1" x14ac:dyDescent="0.2">
      <c r="B50" s="538" t="s">
        <v>1539</v>
      </c>
    </row>
    <row r="51" spans="2:3" s="510" customFormat="1" ht="15" x14ac:dyDescent="0.25">
      <c r="B51" s="434"/>
      <c r="C51" s="539"/>
    </row>
    <row r="52" spans="2:3" ht="15" x14ac:dyDescent="0.2">
      <c r="B52" s="67"/>
      <c r="C52" s="32"/>
    </row>
    <row r="53" spans="2:3" x14ac:dyDescent="0.2">
      <c r="B53" s="12"/>
      <c r="C53" s="12"/>
    </row>
  </sheetData>
  <mergeCells count="40">
    <mergeCell ref="B1:AI1"/>
    <mergeCell ref="V6:W6"/>
    <mergeCell ref="X6:Y6"/>
    <mergeCell ref="B3:AI3"/>
    <mergeCell ref="B4:AI4"/>
    <mergeCell ref="B5:C6"/>
    <mergeCell ref="D5:AI5"/>
    <mergeCell ref="D6:E6"/>
    <mergeCell ref="F6:G6"/>
    <mergeCell ref="H6:I6"/>
    <mergeCell ref="AH6:AI6"/>
    <mergeCell ref="Z6:AA6"/>
    <mergeCell ref="AB6:AC6"/>
    <mergeCell ref="AD6:AE6"/>
    <mergeCell ref="AF6:AG6"/>
    <mergeCell ref="AD26:AE26"/>
    <mergeCell ref="AF26:AG26"/>
    <mergeCell ref="X26:Y26"/>
    <mergeCell ref="Z26:AA26"/>
    <mergeCell ref="AB26:AC26"/>
    <mergeCell ref="B23:C23"/>
    <mergeCell ref="N6:O6"/>
    <mergeCell ref="P6:Q6"/>
    <mergeCell ref="R6:S6"/>
    <mergeCell ref="T6:U6"/>
    <mergeCell ref="J6:K6"/>
    <mergeCell ref="L6:M6"/>
    <mergeCell ref="B43:C43"/>
    <mergeCell ref="B25:C26"/>
    <mergeCell ref="R26:S26"/>
    <mergeCell ref="T26:U26"/>
    <mergeCell ref="V26:W26"/>
    <mergeCell ref="N26:O26"/>
    <mergeCell ref="L26:M26"/>
    <mergeCell ref="J26:K26"/>
    <mergeCell ref="H26:I26"/>
    <mergeCell ref="F26:G26"/>
    <mergeCell ref="D26:E26"/>
    <mergeCell ref="P26:Q26"/>
    <mergeCell ref="D25:U25"/>
  </mergeCells>
  <printOptions horizontalCentered="1" verticalCentered="1"/>
  <pageMargins left="0" right="0" top="0" bottom="0" header="0" footer="0"/>
  <pageSetup paperSize="9" scale="38" orientation="landscape" r:id="rId1"/>
  <ignoredErrors>
    <ignoredError sqref="D43:P43 R43 D23:AH23 T43" formulaRange="1"/>
  </ignoredErrors>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tabColor rgb="FF0070C0"/>
  </sheetPr>
  <dimension ref="C1:BI38"/>
  <sheetViews>
    <sheetView showGridLines="0" view="pageBreakPreview" zoomScale="57" zoomScaleNormal="53" zoomScaleSheetLayoutView="57" zoomScalePageLayoutView="53" workbookViewId="0">
      <selection activeCell="AD10" sqref="AD10"/>
    </sheetView>
  </sheetViews>
  <sheetFormatPr baseColWidth="10" defaultColWidth="11.42578125" defaultRowHeight="12.75" x14ac:dyDescent="0.2"/>
  <cols>
    <col min="1" max="1" width="6" style="2" customWidth="1"/>
    <col min="2" max="2" width="3.42578125" style="2" customWidth="1"/>
    <col min="3" max="3" width="2.28515625" style="2" customWidth="1"/>
    <col min="4" max="4" width="30.28515625" style="2" customWidth="1"/>
    <col min="5" max="5" width="7.42578125" style="2" customWidth="1"/>
    <col min="6" max="6" width="2.42578125" style="2" customWidth="1"/>
    <col min="7" max="7" width="6.7109375" style="2" customWidth="1"/>
    <col min="8" max="8" width="2.42578125" style="2" customWidth="1"/>
    <col min="9" max="9" width="7" style="2" customWidth="1"/>
    <col min="10" max="10" width="2.42578125" style="2" customWidth="1"/>
    <col min="11" max="11" width="6.42578125" style="2" customWidth="1"/>
    <col min="12" max="12" width="2.42578125" style="2" customWidth="1"/>
    <col min="13" max="13" width="6.42578125" style="2" customWidth="1"/>
    <col min="14" max="14" width="2.42578125" style="2" customWidth="1"/>
    <col min="15" max="15" width="5.85546875" style="2" customWidth="1"/>
    <col min="16" max="16" width="2.42578125" style="2" customWidth="1"/>
    <col min="17" max="17" width="7" style="2" customWidth="1"/>
    <col min="18" max="18" width="2.28515625" style="2" customWidth="1"/>
    <col min="19" max="19" width="7.7109375" style="2" customWidth="1"/>
    <col min="20" max="20" width="2.42578125" style="2" customWidth="1"/>
    <col min="21" max="21" width="7.7109375" style="2" customWidth="1"/>
    <col min="22" max="22" width="2.42578125" style="2" customWidth="1"/>
    <col min="23" max="23" width="7.140625" style="2" customWidth="1"/>
    <col min="24" max="24" width="2.42578125" style="2" customWidth="1"/>
    <col min="25" max="25" width="6.42578125" style="2" customWidth="1"/>
    <col min="26" max="26" width="2.42578125" style="2" customWidth="1"/>
    <col min="27" max="27" width="6.85546875" style="2" customWidth="1"/>
    <col min="28" max="28" width="2.42578125" style="2" customWidth="1"/>
    <col min="29" max="29" width="7" style="2" customWidth="1"/>
    <col min="30" max="30" width="2.42578125" style="2" customWidth="1"/>
    <col min="31" max="31" width="6.140625" style="2" customWidth="1"/>
    <col min="32" max="32" width="2.42578125" style="2" customWidth="1"/>
    <col min="33" max="33" width="6.42578125" style="2" customWidth="1"/>
    <col min="34" max="34" width="2.42578125" style="2" customWidth="1"/>
    <col min="35" max="35" width="6.7109375" style="2" customWidth="1"/>
    <col min="36" max="36" width="2.42578125" style="2" customWidth="1"/>
    <col min="37" max="37" width="6.7109375" style="2" customWidth="1"/>
    <col min="38" max="38" width="2.42578125" style="2" customWidth="1"/>
    <col min="39" max="39" width="7.7109375" style="2" customWidth="1"/>
    <col min="40" max="40" width="2.42578125" style="2" customWidth="1"/>
    <col min="41" max="41" width="7.7109375" style="2" customWidth="1"/>
    <col min="42" max="42" width="2.42578125" style="2" customWidth="1"/>
    <col min="43" max="43" width="7.7109375" style="2" customWidth="1"/>
    <col min="44" max="44" width="2.42578125" style="2" customWidth="1"/>
    <col min="45" max="45" width="8.42578125" style="2" customWidth="1"/>
    <col min="46" max="46" width="2.42578125" style="2" customWidth="1"/>
    <col min="47" max="47" width="7.7109375" style="2" customWidth="1"/>
    <col min="48" max="48" width="2.42578125" style="2" customWidth="1"/>
    <col min="49" max="49" width="7.42578125" style="2" customWidth="1"/>
    <col min="50" max="50" width="2.42578125" style="2" customWidth="1"/>
    <col min="51" max="51" width="7.7109375" style="2" customWidth="1"/>
    <col min="52" max="52" width="2.28515625" style="2" customWidth="1"/>
    <col min="53" max="53" width="7.7109375" style="2" customWidth="1"/>
    <col min="54" max="54" width="2.42578125" style="2" customWidth="1"/>
    <col min="55" max="55" width="7.7109375" style="2" customWidth="1"/>
    <col min="56" max="56" width="2.42578125" style="2" customWidth="1"/>
    <col min="57" max="57" width="7.7109375" style="2" customWidth="1"/>
    <col min="58" max="58" width="2.42578125" style="2" customWidth="1"/>
    <col min="59" max="16384" width="11.42578125" style="2"/>
  </cols>
  <sheetData>
    <row r="1" spans="3:61" s="3" customFormat="1" ht="35.1" customHeight="1" x14ac:dyDescent="0.2">
      <c r="C1" s="1497" t="s">
        <v>1171</v>
      </c>
      <c r="D1" s="1497"/>
      <c r="E1" s="1497"/>
      <c r="F1" s="1497"/>
      <c r="G1" s="1497"/>
      <c r="H1" s="1497"/>
      <c r="I1" s="1497"/>
      <c r="J1" s="1497"/>
      <c r="K1" s="1497"/>
      <c r="L1" s="1497"/>
      <c r="M1" s="1497"/>
      <c r="N1" s="1497"/>
      <c r="O1" s="1497"/>
      <c r="P1" s="1497"/>
      <c r="Q1" s="1497"/>
      <c r="R1" s="1497"/>
      <c r="S1" s="1497"/>
      <c r="T1" s="1497"/>
      <c r="U1" s="1497"/>
      <c r="V1" s="1497"/>
      <c r="W1" s="1497"/>
      <c r="X1" s="1497"/>
      <c r="Y1" s="1497"/>
      <c r="Z1" s="1497"/>
      <c r="AA1" s="1497"/>
      <c r="AB1" s="1497"/>
      <c r="AC1" s="1497"/>
      <c r="AD1" s="1497"/>
      <c r="AE1" s="1497"/>
      <c r="AF1" s="1497"/>
      <c r="AG1" s="1497"/>
      <c r="AH1" s="1497"/>
      <c r="AI1" s="1497"/>
      <c r="AJ1" s="1497"/>
      <c r="AK1" s="1497"/>
      <c r="AL1" s="1497"/>
      <c r="AM1" s="1497"/>
      <c r="AN1" s="1497"/>
      <c r="AO1" s="1497"/>
      <c r="AP1" s="1497"/>
      <c r="AQ1" s="1497"/>
      <c r="AR1" s="1497"/>
      <c r="AS1" s="1497"/>
      <c r="AT1" s="1497"/>
      <c r="AU1" s="1497"/>
      <c r="AV1" s="1497"/>
      <c r="AW1" s="1497"/>
      <c r="AX1" s="1497"/>
      <c r="AY1" s="1497"/>
      <c r="AZ1" s="1497"/>
      <c r="BA1" s="1497"/>
      <c r="BB1" s="1497"/>
      <c r="BC1" s="1497"/>
      <c r="BD1" s="1497"/>
    </row>
    <row r="2" spans="3:61" s="3" customFormat="1" ht="20.25" x14ac:dyDescent="0.2">
      <c r="C2" s="1542" t="s">
        <v>340</v>
      </c>
      <c r="D2" s="1542"/>
      <c r="E2" s="1542"/>
      <c r="F2" s="69"/>
      <c r="G2" s="69"/>
      <c r="H2" s="69"/>
      <c r="I2" s="69"/>
      <c r="J2" s="69"/>
      <c r="K2" s="69"/>
      <c r="L2" s="69"/>
      <c r="M2" s="69"/>
      <c r="N2" s="69"/>
      <c r="O2" s="69"/>
      <c r="P2" s="70"/>
      <c r="Q2" s="111"/>
      <c r="R2" s="111"/>
      <c r="S2" s="111"/>
      <c r="T2" s="111"/>
      <c r="U2" s="111"/>
      <c r="V2" s="111"/>
      <c r="W2" s="111"/>
      <c r="X2" s="111"/>
      <c r="Y2" s="111"/>
      <c r="Z2" s="111"/>
      <c r="AA2" s="111"/>
      <c r="AB2" s="111"/>
      <c r="AC2" s="111"/>
      <c r="AD2" s="111"/>
      <c r="AE2" s="111"/>
      <c r="AF2" s="111"/>
      <c r="AG2" s="111"/>
      <c r="AH2" s="111"/>
      <c r="AI2" s="111"/>
      <c r="AJ2" s="111"/>
      <c r="AK2" s="111"/>
      <c r="AL2" s="111"/>
      <c r="AM2" s="111"/>
      <c r="AN2" s="111"/>
      <c r="AO2" s="111"/>
      <c r="AP2" s="111"/>
      <c r="AQ2" s="111"/>
      <c r="AR2" s="111"/>
      <c r="AS2" s="111"/>
      <c r="AT2" s="111"/>
      <c r="AU2" s="111"/>
      <c r="AV2" s="111"/>
      <c r="AW2" s="111"/>
      <c r="AX2" s="111"/>
      <c r="AY2" s="111"/>
      <c r="AZ2" s="111"/>
      <c r="BA2" s="111"/>
      <c r="BB2" s="111"/>
      <c r="BC2" s="111"/>
      <c r="BD2" s="111"/>
    </row>
    <row r="3" spans="3:61" s="3" customFormat="1" ht="23.25" customHeight="1" x14ac:dyDescent="0.2">
      <c r="C3" s="1497" t="s">
        <v>244</v>
      </c>
      <c r="D3" s="1497"/>
      <c r="E3" s="1497"/>
      <c r="F3" s="1497"/>
      <c r="G3" s="1497"/>
      <c r="H3" s="1497"/>
      <c r="I3" s="1497"/>
      <c r="J3" s="1497"/>
      <c r="K3" s="1497"/>
      <c r="L3" s="1497"/>
      <c r="M3" s="1497"/>
      <c r="N3" s="1497"/>
      <c r="O3" s="1497"/>
      <c r="P3" s="1497"/>
      <c r="Q3" s="1497"/>
      <c r="R3" s="1497"/>
      <c r="S3" s="1497"/>
      <c r="T3" s="1497"/>
      <c r="U3" s="1497"/>
      <c r="V3" s="1497"/>
      <c r="W3" s="1497"/>
      <c r="X3" s="1497"/>
      <c r="Y3" s="1497"/>
      <c r="Z3" s="1497"/>
      <c r="AA3" s="1497"/>
      <c r="AB3" s="1497"/>
      <c r="AC3" s="1497"/>
      <c r="AD3" s="1497"/>
      <c r="AE3" s="1497"/>
      <c r="AF3" s="1497"/>
      <c r="AG3" s="1497"/>
      <c r="AH3" s="1497"/>
      <c r="AI3" s="1497"/>
      <c r="AJ3" s="1497"/>
      <c r="AK3" s="1497"/>
      <c r="AL3" s="1497"/>
      <c r="AM3" s="1497"/>
      <c r="AN3" s="1497"/>
      <c r="AO3" s="1497"/>
      <c r="AP3" s="1497"/>
      <c r="AQ3" s="1497"/>
      <c r="AR3" s="1497"/>
      <c r="AS3" s="1497"/>
      <c r="AT3" s="1497"/>
      <c r="AU3" s="1497"/>
      <c r="AV3" s="1497"/>
      <c r="AW3" s="1497"/>
      <c r="AX3" s="1497"/>
      <c r="AY3" s="1497"/>
      <c r="AZ3" s="1497"/>
      <c r="BA3" s="1497"/>
      <c r="BB3" s="1497"/>
      <c r="BC3" s="1497"/>
      <c r="BD3" s="1497"/>
    </row>
    <row r="4" spans="3:61" s="3" customFormat="1" ht="35.1" customHeight="1" thickBot="1" x14ac:dyDescent="0.25">
      <c r="C4" s="1497" t="s">
        <v>1215</v>
      </c>
      <c r="D4" s="1497"/>
      <c r="E4" s="1497"/>
      <c r="F4" s="1497"/>
      <c r="G4" s="1497"/>
      <c r="H4" s="1497"/>
      <c r="I4" s="1497"/>
      <c r="J4" s="1497"/>
      <c r="K4" s="1497"/>
      <c r="L4" s="1497"/>
      <c r="M4" s="1497"/>
      <c r="N4" s="1497"/>
      <c r="O4" s="1497"/>
      <c r="P4" s="1497"/>
      <c r="Q4" s="1497"/>
      <c r="R4" s="1497"/>
      <c r="S4" s="1497"/>
      <c r="T4" s="1497"/>
      <c r="U4" s="1497"/>
      <c r="V4" s="1497"/>
      <c r="W4" s="1497"/>
      <c r="X4" s="1497"/>
      <c r="Y4" s="1497"/>
      <c r="Z4" s="1497"/>
      <c r="AA4" s="1497"/>
      <c r="AB4" s="1497"/>
      <c r="AC4" s="1497"/>
      <c r="AD4" s="1497"/>
      <c r="AE4" s="1497"/>
      <c r="AF4" s="1497"/>
      <c r="AG4" s="1497"/>
      <c r="AH4" s="1497"/>
      <c r="AI4" s="1497"/>
      <c r="AJ4" s="1497"/>
      <c r="AK4" s="1497"/>
      <c r="AL4" s="1497"/>
      <c r="AM4" s="1497"/>
      <c r="AN4" s="1497"/>
      <c r="AO4" s="1497"/>
      <c r="AP4" s="1497"/>
      <c r="AQ4" s="1497"/>
      <c r="AR4" s="1497"/>
      <c r="AS4" s="1497"/>
      <c r="AT4" s="1497"/>
      <c r="AU4" s="1497"/>
      <c r="AV4" s="1497"/>
      <c r="AW4" s="1497"/>
      <c r="AX4" s="1497"/>
      <c r="AY4" s="1497"/>
      <c r="AZ4" s="1497"/>
      <c r="BA4" s="1497"/>
      <c r="BB4" s="1497"/>
      <c r="BC4" s="1497"/>
      <c r="BD4" s="1497"/>
    </row>
    <row r="5" spans="3:61" s="3" customFormat="1" ht="35.1" customHeight="1" thickBot="1" x14ac:dyDescent="0.25">
      <c r="C5" s="1575" t="s">
        <v>465</v>
      </c>
      <c r="D5" s="1575"/>
      <c r="E5" s="1667" t="s">
        <v>4</v>
      </c>
      <c r="F5" s="1667"/>
      <c r="G5" s="1667"/>
      <c r="H5" s="1667"/>
      <c r="I5" s="1667"/>
      <c r="J5" s="1667"/>
      <c r="K5" s="1667"/>
      <c r="L5" s="1667"/>
      <c r="M5" s="1667"/>
      <c r="N5" s="1667"/>
      <c r="O5" s="1667"/>
      <c r="P5" s="1667"/>
      <c r="Q5" s="1667"/>
      <c r="R5" s="1667"/>
      <c r="S5" s="1667"/>
      <c r="T5" s="1667"/>
      <c r="U5" s="1667"/>
      <c r="V5" s="1667"/>
      <c r="W5" s="1667"/>
      <c r="X5" s="1667"/>
      <c r="Y5" s="1667"/>
      <c r="Z5" s="1667"/>
      <c r="AA5" s="1667"/>
      <c r="AB5" s="1667"/>
      <c r="AC5" s="1667"/>
      <c r="AD5" s="1667"/>
      <c r="AE5" s="1667"/>
      <c r="AF5" s="1667"/>
      <c r="AG5" s="1667"/>
      <c r="AH5" s="1667"/>
      <c r="AI5" s="1667"/>
      <c r="AJ5" s="1667"/>
      <c r="AK5" s="1667"/>
      <c r="AL5" s="1667"/>
      <c r="AM5" s="1667"/>
      <c r="AN5" s="1667"/>
      <c r="AO5" s="1667"/>
      <c r="AP5" s="1667"/>
      <c r="AQ5" s="1667"/>
      <c r="AR5" s="1667"/>
      <c r="AS5" s="1667"/>
      <c r="AT5" s="1667"/>
      <c r="AU5" s="1667"/>
      <c r="AV5" s="1667"/>
      <c r="AW5" s="1667"/>
      <c r="AX5" s="1667"/>
      <c r="AY5" s="1667"/>
      <c r="AZ5" s="1667"/>
      <c r="BA5" s="1667"/>
      <c r="BB5" s="1667"/>
      <c r="BC5" s="1667"/>
      <c r="BD5" s="1667"/>
      <c r="BE5" s="1667"/>
      <c r="BF5" s="1667"/>
    </row>
    <row r="6" spans="3:61" s="8" customFormat="1" ht="50.25" customHeight="1" thickBot="1" x14ac:dyDescent="0.25">
      <c r="C6" s="1575"/>
      <c r="D6" s="1575"/>
      <c r="E6" s="1697">
        <v>1993</v>
      </c>
      <c r="F6" s="1697"/>
      <c r="G6" s="1697">
        <v>1994</v>
      </c>
      <c r="H6" s="1697"/>
      <c r="I6" s="1697">
        <v>1995</v>
      </c>
      <c r="J6" s="1697"/>
      <c r="K6" s="1697">
        <v>1996</v>
      </c>
      <c r="L6" s="1697"/>
      <c r="M6" s="1697">
        <v>1997</v>
      </c>
      <c r="N6" s="1697"/>
      <c r="O6" s="1697">
        <v>1998</v>
      </c>
      <c r="P6" s="1697"/>
      <c r="Q6" s="1697">
        <v>1999</v>
      </c>
      <c r="R6" s="1697"/>
      <c r="S6" s="1697">
        <v>2000</v>
      </c>
      <c r="T6" s="1697"/>
      <c r="U6" s="1697">
        <v>2001</v>
      </c>
      <c r="V6" s="1697"/>
      <c r="W6" s="1697">
        <v>2002</v>
      </c>
      <c r="X6" s="1697"/>
      <c r="Y6" s="1697">
        <v>2003</v>
      </c>
      <c r="Z6" s="1697"/>
      <c r="AA6" s="1697">
        <v>2004</v>
      </c>
      <c r="AB6" s="1697"/>
      <c r="AC6" s="1697">
        <v>2005</v>
      </c>
      <c r="AD6" s="1697"/>
      <c r="AE6" s="1697">
        <v>2006</v>
      </c>
      <c r="AF6" s="1697"/>
      <c r="AG6" s="1697">
        <v>2007</v>
      </c>
      <c r="AH6" s="1697"/>
      <c r="AI6" s="1697">
        <v>2008</v>
      </c>
      <c r="AJ6" s="1697"/>
      <c r="AK6" s="1697">
        <v>2009</v>
      </c>
      <c r="AL6" s="1697"/>
      <c r="AM6" s="1697">
        <v>2010</v>
      </c>
      <c r="AN6" s="1697"/>
      <c r="AO6" s="1697" t="s">
        <v>375</v>
      </c>
      <c r="AP6" s="1697"/>
      <c r="AQ6" s="1697" t="s">
        <v>376</v>
      </c>
      <c r="AR6" s="1697"/>
      <c r="AS6" s="1697" t="s">
        <v>423</v>
      </c>
      <c r="AT6" s="1697"/>
      <c r="AU6" s="1697" t="s">
        <v>471</v>
      </c>
      <c r="AV6" s="1697"/>
      <c r="AW6" s="1697" t="s">
        <v>495</v>
      </c>
      <c r="AX6" s="1697"/>
      <c r="AY6" s="1697" t="s">
        <v>515</v>
      </c>
      <c r="AZ6" s="1697"/>
      <c r="BA6" s="1697" t="s">
        <v>549</v>
      </c>
      <c r="BB6" s="1697"/>
      <c r="BC6" s="1697" t="s">
        <v>627</v>
      </c>
      <c r="BD6" s="1697"/>
      <c r="BE6" s="1697" t="s">
        <v>1216</v>
      </c>
      <c r="BF6" s="1697"/>
      <c r="BH6" s="175">
        <v>1993</v>
      </c>
      <c r="BI6" s="175">
        <v>35</v>
      </c>
    </row>
    <row r="7" spans="3:61" ht="15" x14ac:dyDescent="0.2">
      <c r="C7" s="739"/>
      <c r="D7" s="739"/>
      <c r="E7" s="885"/>
      <c r="F7" s="886"/>
      <c r="G7" s="886"/>
      <c r="H7" s="886"/>
      <c r="I7" s="886"/>
      <c r="J7" s="886"/>
      <c r="K7" s="886"/>
      <c r="L7" s="886"/>
      <c r="M7" s="886"/>
      <c r="N7" s="886"/>
      <c r="O7" s="886"/>
      <c r="P7" s="748"/>
      <c r="Q7" s="748"/>
      <c r="R7" s="748"/>
      <c r="S7" s="887"/>
      <c r="T7" s="748"/>
      <c r="U7" s="748"/>
      <c r="V7" s="748"/>
      <c r="W7" s="748"/>
      <c r="X7" s="748"/>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c r="BC7" s="748"/>
      <c r="BD7" s="748"/>
      <c r="BE7" s="748"/>
      <c r="BF7" s="749"/>
      <c r="BH7" s="175">
        <v>1994</v>
      </c>
      <c r="BI7" s="175">
        <v>46</v>
      </c>
    </row>
    <row r="8" spans="3:61" ht="39.950000000000003" customHeight="1" x14ac:dyDescent="0.2">
      <c r="C8" s="679"/>
      <c r="D8" s="734" t="s">
        <v>53</v>
      </c>
      <c r="E8" s="888">
        <v>23</v>
      </c>
      <c r="F8" s="547"/>
      <c r="G8" s="547">
        <v>29</v>
      </c>
      <c r="H8" s="547"/>
      <c r="I8" s="547">
        <v>27</v>
      </c>
      <c r="J8" s="547"/>
      <c r="K8" s="547">
        <v>15</v>
      </c>
      <c r="L8" s="547"/>
      <c r="M8" s="547">
        <v>9</v>
      </c>
      <c r="N8" s="547"/>
      <c r="O8" s="547">
        <v>2</v>
      </c>
      <c r="P8" s="548"/>
      <c r="Q8" s="547">
        <v>2</v>
      </c>
      <c r="R8" s="548"/>
      <c r="S8" s="547">
        <v>1</v>
      </c>
      <c r="T8" s="548"/>
      <c r="U8" s="547">
        <v>1</v>
      </c>
      <c r="V8" s="548"/>
      <c r="W8" s="547">
        <v>1</v>
      </c>
      <c r="X8" s="548"/>
      <c r="Y8" s="547">
        <v>1</v>
      </c>
      <c r="Z8" s="548"/>
      <c r="AA8" s="547">
        <v>2</v>
      </c>
      <c r="AB8" s="548"/>
      <c r="AC8" s="547">
        <v>0</v>
      </c>
      <c r="AD8" s="548"/>
      <c r="AE8" s="548">
        <v>3</v>
      </c>
      <c r="AF8" s="548"/>
      <c r="AG8" s="547">
        <v>6</v>
      </c>
      <c r="AH8" s="548"/>
      <c r="AI8" s="547">
        <v>2</v>
      </c>
      <c r="AJ8" s="548"/>
      <c r="AK8" s="547">
        <v>3</v>
      </c>
      <c r="AL8" s="548"/>
      <c r="AM8" s="547">
        <v>3</v>
      </c>
      <c r="AN8" s="548"/>
      <c r="AO8" s="547">
        <v>7</v>
      </c>
      <c r="AP8" s="548"/>
      <c r="AQ8" s="547">
        <v>10</v>
      </c>
      <c r="AR8" s="548"/>
      <c r="AS8" s="547">
        <v>3</v>
      </c>
      <c r="AT8" s="547">
        <v>3</v>
      </c>
      <c r="AU8" s="547">
        <v>2</v>
      </c>
      <c r="AV8" s="547"/>
      <c r="AW8" s="547">
        <v>1</v>
      </c>
      <c r="AX8" s="548"/>
      <c r="AY8" s="547">
        <v>2</v>
      </c>
      <c r="AZ8" s="547"/>
      <c r="BA8" s="547">
        <v>2</v>
      </c>
      <c r="BB8" s="548"/>
      <c r="BC8" s="547">
        <v>2</v>
      </c>
      <c r="BD8" s="548"/>
      <c r="BE8" s="547">
        <v>0</v>
      </c>
      <c r="BF8" s="889"/>
      <c r="BH8" s="175">
        <v>1995</v>
      </c>
      <c r="BI8" s="175">
        <v>31</v>
      </c>
    </row>
    <row r="9" spans="3:61" ht="39.950000000000003" customHeight="1" x14ac:dyDescent="0.2">
      <c r="C9" s="679"/>
      <c r="D9" s="734" t="s">
        <v>146</v>
      </c>
      <c r="E9" s="888">
        <v>11</v>
      </c>
      <c r="F9" s="547"/>
      <c r="G9" s="547">
        <v>14</v>
      </c>
      <c r="H9" s="547"/>
      <c r="I9" s="547">
        <v>3</v>
      </c>
      <c r="J9" s="547"/>
      <c r="K9" s="547">
        <v>1</v>
      </c>
      <c r="L9" s="547"/>
      <c r="M9" s="547">
        <v>1</v>
      </c>
      <c r="N9" s="547"/>
      <c r="O9" s="547">
        <v>1</v>
      </c>
      <c r="P9" s="548"/>
      <c r="Q9" s="547">
        <v>0</v>
      </c>
      <c r="R9" s="548"/>
      <c r="S9" s="547">
        <v>1</v>
      </c>
      <c r="T9" s="548"/>
      <c r="U9" s="547">
        <v>2</v>
      </c>
      <c r="V9" s="548"/>
      <c r="W9" s="547">
        <v>0</v>
      </c>
      <c r="X9" s="548"/>
      <c r="Y9" s="547">
        <v>0</v>
      </c>
      <c r="Z9" s="548"/>
      <c r="AA9" s="547">
        <v>2</v>
      </c>
      <c r="AB9" s="548"/>
      <c r="AC9" s="547">
        <v>1</v>
      </c>
      <c r="AD9" s="548"/>
      <c r="AE9" s="548">
        <v>0</v>
      </c>
      <c r="AF9" s="548"/>
      <c r="AG9" s="547">
        <v>1</v>
      </c>
      <c r="AH9" s="548"/>
      <c r="AI9" s="547">
        <v>0</v>
      </c>
      <c r="AJ9" s="548"/>
      <c r="AK9" s="547">
        <v>0</v>
      </c>
      <c r="AL9" s="548"/>
      <c r="AM9" s="547">
        <v>0</v>
      </c>
      <c r="AN9" s="548"/>
      <c r="AO9" s="547">
        <v>0</v>
      </c>
      <c r="AP9" s="548"/>
      <c r="AQ9" s="547">
        <v>2</v>
      </c>
      <c r="AR9" s="548"/>
      <c r="AS9" s="547">
        <v>0</v>
      </c>
      <c r="AT9" s="547">
        <v>0</v>
      </c>
      <c r="AU9" s="547">
        <v>0</v>
      </c>
      <c r="AV9" s="547"/>
      <c r="AW9" s="547">
        <v>0</v>
      </c>
      <c r="AX9" s="548"/>
      <c r="AY9" s="547">
        <v>0</v>
      </c>
      <c r="AZ9" s="547"/>
      <c r="BA9" s="547">
        <v>0</v>
      </c>
      <c r="BB9" s="548"/>
      <c r="BC9" s="547">
        <v>0</v>
      </c>
      <c r="BD9" s="548"/>
      <c r="BE9" s="547">
        <v>0</v>
      </c>
      <c r="BF9" s="889"/>
      <c r="BH9" s="175">
        <v>1996</v>
      </c>
      <c r="BI9" s="175">
        <v>17</v>
      </c>
    </row>
    <row r="10" spans="3:61" ht="39.950000000000003" customHeight="1" x14ac:dyDescent="0.2">
      <c r="C10" s="679"/>
      <c r="D10" s="734" t="s">
        <v>147</v>
      </c>
      <c r="E10" s="888">
        <v>1</v>
      </c>
      <c r="F10" s="547"/>
      <c r="G10" s="547">
        <v>2</v>
      </c>
      <c r="H10" s="547"/>
      <c r="I10" s="547">
        <v>1</v>
      </c>
      <c r="J10" s="547"/>
      <c r="K10" s="547">
        <v>1</v>
      </c>
      <c r="L10" s="547"/>
      <c r="M10" s="547">
        <v>0</v>
      </c>
      <c r="N10" s="547"/>
      <c r="O10" s="547">
        <v>0</v>
      </c>
      <c r="P10" s="548"/>
      <c r="Q10" s="547">
        <v>0</v>
      </c>
      <c r="R10" s="548"/>
      <c r="S10" s="547">
        <v>0</v>
      </c>
      <c r="T10" s="548"/>
      <c r="U10" s="547">
        <v>1</v>
      </c>
      <c r="V10" s="548"/>
      <c r="W10" s="547">
        <v>2</v>
      </c>
      <c r="X10" s="548"/>
      <c r="Y10" s="547">
        <v>0</v>
      </c>
      <c r="Z10" s="548"/>
      <c r="AA10" s="547">
        <v>0</v>
      </c>
      <c r="AB10" s="548"/>
      <c r="AC10" s="547">
        <v>0</v>
      </c>
      <c r="AD10" s="548"/>
      <c r="AE10" s="548">
        <v>0</v>
      </c>
      <c r="AF10" s="548"/>
      <c r="AG10" s="547">
        <v>0</v>
      </c>
      <c r="AH10" s="548"/>
      <c r="AI10" s="547">
        <v>0</v>
      </c>
      <c r="AJ10" s="548"/>
      <c r="AK10" s="547">
        <v>0</v>
      </c>
      <c r="AL10" s="548"/>
      <c r="AM10" s="547">
        <v>0</v>
      </c>
      <c r="AN10" s="548"/>
      <c r="AO10" s="547">
        <v>0</v>
      </c>
      <c r="AP10" s="548"/>
      <c r="AQ10" s="547">
        <v>0</v>
      </c>
      <c r="AR10" s="548"/>
      <c r="AS10" s="547">
        <v>0</v>
      </c>
      <c r="AT10" s="547">
        <v>0</v>
      </c>
      <c r="AU10" s="547">
        <v>0</v>
      </c>
      <c r="AV10" s="547"/>
      <c r="AW10" s="547">
        <v>0</v>
      </c>
      <c r="AX10" s="548"/>
      <c r="AY10" s="547">
        <v>0</v>
      </c>
      <c r="AZ10" s="547"/>
      <c r="BA10" s="547">
        <v>0</v>
      </c>
      <c r="BB10" s="548"/>
      <c r="BC10" s="547">
        <v>0</v>
      </c>
      <c r="BD10" s="548"/>
      <c r="BE10" s="547">
        <v>0</v>
      </c>
      <c r="BF10" s="889"/>
      <c r="BH10" s="175">
        <v>1997</v>
      </c>
      <c r="BI10" s="175">
        <v>10</v>
      </c>
    </row>
    <row r="11" spans="3:61" ht="39.950000000000003" customHeight="1" x14ac:dyDescent="0.2">
      <c r="C11" s="679"/>
      <c r="D11" s="734" t="s">
        <v>117</v>
      </c>
      <c r="E11" s="888">
        <v>0</v>
      </c>
      <c r="F11" s="547"/>
      <c r="G11" s="547">
        <v>0</v>
      </c>
      <c r="H11" s="547"/>
      <c r="I11" s="547">
        <v>0</v>
      </c>
      <c r="J11" s="547"/>
      <c r="K11" s="547">
        <v>0</v>
      </c>
      <c r="L11" s="547"/>
      <c r="M11" s="547">
        <v>0</v>
      </c>
      <c r="N11" s="547"/>
      <c r="O11" s="547">
        <v>0</v>
      </c>
      <c r="P11" s="548"/>
      <c r="Q11" s="547">
        <v>0</v>
      </c>
      <c r="R11" s="548"/>
      <c r="S11" s="548">
        <v>0</v>
      </c>
      <c r="T11" s="548"/>
      <c r="U11" s="548">
        <v>0</v>
      </c>
      <c r="V11" s="548"/>
      <c r="W11" s="548">
        <v>0</v>
      </c>
      <c r="X11" s="548"/>
      <c r="Y11" s="548">
        <v>0</v>
      </c>
      <c r="Z11" s="548"/>
      <c r="AA11" s="548">
        <v>0</v>
      </c>
      <c r="AB11" s="548"/>
      <c r="AC11" s="548">
        <v>2</v>
      </c>
      <c r="AD11" s="548"/>
      <c r="AE11" s="548">
        <v>0</v>
      </c>
      <c r="AF11" s="548"/>
      <c r="AG11" s="547">
        <v>0</v>
      </c>
      <c r="AH11" s="548"/>
      <c r="AI11" s="547">
        <v>2</v>
      </c>
      <c r="AJ11" s="548"/>
      <c r="AK11" s="547">
        <v>0</v>
      </c>
      <c r="AL11" s="548"/>
      <c r="AM11" s="547">
        <v>1</v>
      </c>
      <c r="AN11" s="548"/>
      <c r="AO11" s="547">
        <v>7</v>
      </c>
      <c r="AP11" s="548"/>
      <c r="AQ11" s="547">
        <v>8</v>
      </c>
      <c r="AR11" s="548"/>
      <c r="AS11" s="547">
        <v>13</v>
      </c>
      <c r="AT11" s="547">
        <v>13</v>
      </c>
      <c r="AU11" s="547">
        <v>9</v>
      </c>
      <c r="AV11" s="547"/>
      <c r="AW11" s="547">
        <v>2</v>
      </c>
      <c r="AX11" s="548"/>
      <c r="AY11" s="547">
        <v>0</v>
      </c>
      <c r="AZ11" s="547"/>
      <c r="BA11" s="547">
        <v>0</v>
      </c>
      <c r="BB11" s="548"/>
      <c r="BC11" s="547">
        <v>0</v>
      </c>
      <c r="BD11" s="548"/>
      <c r="BE11" s="547">
        <v>0</v>
      </c>
      <c r="BF11" s="889"/>
      <c r="BH11" s="175">
        <v>1998</v>
      </c>
      <c r="BI11" s="175">
        <v>3</v>
      </c>
    </row>
    <row r="12" spans="3:61" ht="39.950000000000003" customHeight="1" x14ac:dyDescent="0.2">
      <c r="C12" s="679"/>
      <c r="D12" s="734" t="s">
        <v>427</v>
      </c>
      <c r="E12" s="888">
        <v>0</v>
      </c>
      <c r="F12" s="547"/>
      <c r="G12" s="547">
        <v>0</v>
      </c>
      <c r="H12" s="547"/>
      <c r="I12" s="547">
        <v>0</v>
      </c>
      <c r="J12" s="547"/>
      <c r="K12" s="547">
        <v>0</v>
      </c>
      <c r="L12" s="547"/>
      <c r="M12" s="547">
        <v>0</v>
      </c>
      <c r="N12" s="547"/>
      <c r="O12" s="547">
        <v>0</v>
      </c>
      <c r="P12" s="548"/>
      <c r="Q12" s="547">
        <v>0</v>
      </c>
      <c r="R12" s="548"/>
      <c r="S12" s="548">
        <v>0</v>
      </c>
      <c r="T12" s="548"/>
      <c r="U12" s="548">
        <v>0</v>
      </c>
      <c r="V12" s="548"/>
      <c r="W12" s="548">
        <v>0</v>
      </c>
      <c r="X12" s="548"/>
      <c r="Y12" s="548">
        <v>0</v>
      </c>
      <c r="Z12" s="548"/>
      <c r="AA12" s="548">
        <v>0</v>
      </c>
      <c r="AB12" s="548"/>
      <c r="AC12" s="548">
        <v>0</v>
      </c>
      <c r="AD12" s="548"/>
      <c r="AE12" s="548">
        <v>0</v>
      </c>
      <c r="AF12" s="548"/>
      <c r="AG12" s="547">
        <v>0</v>
      </c>
      <c r="AH12" s="548"/>
      <c r="AI12" s="547">
        <v>0</v>
      </c>
      <c r="AJ12" s="548"/>
      <c r="AK12" s="547">
        <v>0</v>
      </c>
      <c r="AL12" s="548"/>
      <c r="AM12" s="547">
        <v>0</v>
      </c>
      <c r="AN12" s="548"/>
      <c r="AO12" s="547">
        <v>0</v>
      </c>
      <c r="AP12" s="548"/>
      <c r="AQ12" s="547">
        <v>3</v>
      </c>
      <c r="AR12" s="548"/>
      <c r="AS12" s="547">
        <v>10</v>
      </c>
      <c r="AT12" s="547">
        <v>10</v>
      </c>
      <c r="AU12" s="547">
        <v>9</v>
      </c>
      <c r="AV12" s="547"/>
      <c r="AW12" s="547">
        <v>5</v>
      </c>
      <c r="AX12" s="548"/>
      <c r="AY12" s="547">
        <v>11</v>
      </c>
      <c r="AZ12" s="547"/>
      <c r="BA12" s="547">
        <v>3</v>
      </c>
      <c r="BB12" s="548"/>
      <c r="BC12" s="547">
        <v>5</v>
      </c>
      <c r="BD12" s="548"/>
      <c r="BE12" s="547">
        <v>4</v>
      </c>
      <c r="BF12" s="889"/>
      <c r="BH12" s="175">
        <v>1999</v>
      </c>
      <c r="BI12" s="175">
        <v>2</v>
      </c>
    </row>
    <row r="13" spans="3:61" ht="39.950000000000003" customHeight="1" x14ac:dyDescent="0.2">
      <c r="C13" s="679"/>
      <c r="D13" s="734" t="s">
        <v>54</v>
      </c>
      <c r="E13" s="888">
        <v>0</v>
      </c>
      <c r="F13" s="547"/>
      <c r="G13" s="547">
        <v>1</v>
      </c>
      <c r="H13" s="547"/>
      <c r="I13" s="547">
        <v>0</v>
      </c>
      <c r="J13" s="547"/>
      <c r="K13" s="547">
        <v>0</v>
      </c>
      <c r="L13" s="547"/>
      <c r="M13" s="547">
        <v>0</v>
      </c>
      <c r="N13" s="547"/>
      <c r="O13" s="547">
        <v>0</v>
      </c>
      <c r="P13" s="548"/>
      <c r="Q13" s="547">
        <v>0</v>
      </c>
      <c r="R13" s="548"/>
      <c r="S13" s="548">
        <v>0</v>
      </c>
      <c r="T13" s="548"/>
      <c r="U13" s="548">
        <v>0</v>
      </c>
      <c r="V13" s="548"/>
      <c r="W13" s="548">
        <v>0</v>
      </c>
      <c r="X13" s="548"/>
      <c r="Y13" s="548">
        <v>0</v>
      </c>
      <c r="Z13" s="548"/>
      <c r="AA13" s="548">
        <v>0</v>
      </c>
      <c r="AB13" s="548"/>
      <c r="AC13" s="548">
        <v>0</v>
      </c>
      <c r="AD13" s="548"/>
      <c r="AE13" s="548">
        <v>0</v>
      </c>
      <c r="AF13" s="548"/>
      <c r="AG13" s="547">
        <v>0</v>
      </c>
      <c r="AH13" s="548"/>
      <c r="AI13" s="547">
        <v>0</v>
      </c>
      <c r="AJ13" s="548"/>
      <c r="AK13" s="547">
        <v>0</v>
      </c>
      <c r="AL13" s="548"/>
      <c r="AM13" s="547">
        <v>0</v>
      </c>
      <c r="AN13" s="548"/>
      <c r="AO13" s="547">
        <v>0</v>
      </c>
      <c r="AP13" s="548"/>
      <c r="AQ13" s="547">
        <v>0</v>
      </c>
      <c r="AR13" s="548"/>
      <c r="AS13" s="547">
        <v>0</v>
      </c>
      <c r="AT13" s="547">
        <v>0</v>
      </c>
      <c r="AU13" s="547">
        <v>0</v>
      </c>
      <c r="AV13" s="547"/>
      <c r="AW13" s="547">
        <v>0</v>
      </c>
      <c r="AX13" s="548"/>
      <c r="AY13" s="547">
        <v>0</v>
      </c>
      <c r="AZ13" s="547"/>
      <c r="BA13" s="547">
        <v>0</v>
      </c>
      <c r="BB13" s="548"/>
      <c r="BC13" s="547">
        <v>0</v>
      </c>
      <c r="BD13" s="548"/>
      <c r="BE13" s="547">
        <v>0</v>
      </c>
      <c r="BF13" s="889"/>
      <c r="BH13" s="175">
        <v>2000</v>
      </c>
      <c r="BI13" s="175">
        <v>2</v>
      </c>
    </row>
    <row r="14" spans="3:61" ht="15.75" thickBot="1" x14ac:dyDescent="0.25">
      <c r="C14" s="679"/>
      <c r="D14" s="727"/>
      <c r="E14" s="890"/>
      <c r="F14" s="891"/>
      <c r="G14" s="892"/>
      <c r="H14" s="891"/>
      <c r="I14" s="892"/>
      <c r="J14" s="891"/>
      <c r="K14" s="892"/>
      <c r="L14" s="891"/>
      <c r="M14" s="892"/>
      <c r="N14" s="891"/>
      <c r="O14" s="892"/>
      <c r="P14" s="892"/>
      <c r="Q14" s="892"/>
      <c r="R14" s="892"/>
      <c r="S14" s="892"/>
      <c r="T14" s="892"/>
      <c r="U14" s="892"/>
      <c r="V14" s="892"/>
      <c r="W14" s="892"/>
      <c r="X14" s="892"/>
      <c r="Y14" s="892"/>
      <c r="Z14" s="892"/>
      <c r="AA14" s="892"/>
      <c r="AB14" s="892"/>
      <c r="AC14" s="892"/>
      <c r="AD14" s="892"/>
      <c r="AE14" s="892"/>
      <c r="AF14" s="892"/>
      <c r="AG14" s="892"/>
      <c r="AH14" s="892"/>
      <c r="AI14" s="892"/>
      <c r="AJ14" s="892"/>
      <c r="AK14" s="892"/>
      <c r="AL14" s="892"/>
      <c r="AM14" s="892"/>
      <c r="AN14" s="892"/>
      <c r="AO14" s="892"/>
      <c r="AP14" s="892"/>
      <c r="AQ14" s="892"/>
      <c r="AR14" s="892"/>
      <c r="AS14" s="892"/>
      <c r="AT14" s="892"/>
      <c r="AU14" s="892"/>
      <c r="AV14" s="892"/>
      <c r="AW14" s="892"/>
      <c r="AX14" s="892"/>
      <c r="AY14" s="892"/>
      <c r="AZ14" s="892"/>
      <c r="BA14" s="892"/>
      <c r="BB14" s="892"/>
      <c r="BC14" s="892"/>
      <c r="BD14" s="892"/>
      <c r="BE14" s="893"/>
      <c r="BF14" s="894"/>
      <c r="BH14" s="175">
        <v>2001</v>
      </c>
      <c r="BI14" s="175">
        <v>4</v>
      </c>
    </row>
    <row r="15" spans="3:61" ht="51" customHeight="1" x14ac:dyDescent="0.2">
      <c r="C15" s="884"/>
      <c r="D15" s="895" t="s">
        <v>23</v>
      </c>
      <c r="E15" s="882">
        <f>SUM(E8:E14)</f>
        <v>35</v>
      </c>
      <c r="F15" s="882"/>
      <c r="G15" s="882">
        <f t="shared" ref="G15:AU15" si="0">SUM(G8:G14)</f>
        <v>46</v>
      </c>
      <c r="H15" s="882"/>
      <c r="I15" s="882">
        <f t="shared" si="0"/>
        <v>31</v>
      </c>
      <c r="J15" s="882"/>
      <c r="K15" s="882">
        <f t="shared" si="0"/>
        <v>17</v>
      </c>
      <c r="L15" s="882"/>
      <c r="M15" s="882">
        <f t="shared" si="0"/>
        <v>10</v>
      </c>
      <c r="N15" s="882"/>
      <c r="O15" s="882">
        <f t="shared" si="0"/>
        <v>3</v>
      </c>
      <c r="P15" s="882"/>
      <c r="Q15" s="882">
        <f t="shared" si="0"/>
        <v>2</v>
      </c>
      <c r="R15" s="882"/>
      <c r="S15" s="882">
        <f t="shared" si="0"/>
        <v>2</v>
      </c>
      <c r="T15" s="882"/>
      <c r="U15" s="882">
        <f t="shared" si="0"/>
        <v>4</v>
      </c>
      <c r="V15" s="882"/>
      <c r="W15" s="882">
        <f t="shared" si="0"/>
        <v>3</v>
      </c>
      <c r="X15" s="882"/>
      <c r="Y15" s="882">
        <f t="shared" si="0"/>
        <v>1</v>
      </c>
      <c r="Z15" s="882"/>
      <c r="AA15" s="882">
        <f t="shared" si="0"/>
        <v>4</v>
      </c>
      <c r="AB15" s="882"/>
      <c r="AC15" s="882">
        <f t="shared" si="0"/>
        <v>3</v>
      </c>
      <c r="AD15" s="882"/>
      <c r="AE15" s="882">
        <f t="shared" si="0"/>
        <v>3</v>
      </c>
      <c r="AF15" s="882"/>
      <c r="AG15" s="882">
        <f t="shared" si="0"/>
        <v>7</v>
      </c>
      <c r="AH15" s="882"/>
      <c r="AI15" s="882">
        <f t="shared" si="0"/>
        <v>4</v>
      </c>
      <c r="AJ15" s="882"/>
      <c r="AK15" s="882">
        <f t="shared" si="0"/>
        <v>3</v>
      </c>
      <c r="AL15" s="882"/>
      <c r="AM15" s="882">
        <f t="shared" si="0"/>
        <v>4</v>
      </c>
      <c r="AN15" s="882"/>
      <c r="AO15" s="882">
        <f t="shared" si="0"/>
        <v>14</v>
      </c>
      <c r="AP15" s="882"/>
      <c r="AQ15" s="882">
        <f t="shared" si="0"/>
        <v>23</v>
      </c>
      <c r="AR15" s="882"/>
      <c r="AS15" s="882">
        <f t="shared" ref="AS15" si="1">SUM(AS8:AS14)</f>
        <v>26</v>
      </c>
      <c r="AT15" s="882">
        <f t="shared" ref="AT15" si="2">SUM(AT8:AT14)</f>
        <v>26</v>
      </c>
      <c r="AU15" s="882">
        <f t="shared" si="0"/>
        <v>20</v>
      </c>
      <c r="AV15" s="882"/>
      <c r="AW15" s="882">
        <f>SUM(AW8:AW14)</f>
        <v>8</v>
      </c>
      <c r="AX15" s="882"/>
      <c r="AY15" s="882">
        <f>SUM(AY8:AY14)</f>
        <v>13</v>
      </c>
      <c r="AZ15" s="882"/>
      <c r="BA15" s="882">
        <f>SUM(BA8:BA14)</f>
        <v>5</v>
      </c>
      <c r="BB15" s="882"/>
      <c r="BC15" s="882">
        <f>SUM(BC8:BC14)</f>
        <v>7</v>
      </c>
      <c r="BD15" s="882"/>
      <c r="BE15" s="882">
        <f>SUM(BE8:BE14)</f>
        <v>4</v>
      </c>
      <c r="BF15" s="883"/>
      <c r="BH15" s="175">
        <v>2002</v>
      </c>
      <c r="BI15" s="175">
        <v>3</v>
      </c>
    </row>
    <row r="16" spans="3:61" s="87" customFormat="1" ht="18" customHeight="1" x14ac:dyDescent="0.2">
      <c r="D16"/>
      <c r="E16" s="84"/>
      <c r="F16" s="84"/>
      <c r="G16" s="84"/>
      <c r="H16" s="84"/>
      <c r="J16"/>
      <c r="K16" s="84"/>
      <c r="L16" s="88"/>
      <c r="M16" s="84"/>
      <c r="N16" s="88"/>
      <c r="O16" s="88"/>
      <c r="BH16" s="175">
        <v>2003</v>
      </c>
      <c r="BI16" s="175">
        <v>1</v>
      </c>
    </row>
    <row r="17" spans="3:61" s="12" customFormat="1" ht="15" x14ac:dyDescent="0.2">
      <c r="D17" s="2"/>
      <c r="E17" s="11"/>
      <c r="F17" s="11"/>
      <c r="G17" s="11"/>
      <c r="H17" s="11"/>
      <c r="J17" s="2"/>
      <c r="K17" s="11"/>
      <c r="L17" s="13"/>
      <c r="M17" s="11"/>
      <c r="N17" s="13"/>
      <c r="O17" s="13"/>
      <c r="BH17" s="175">
        <v>2004</v>
      </c>
      <c r="BI17" s="225">
        <v>4</v>
      </c>
    </row>
    <row r="18" spans="3:61" ht="30" customHeight="1" x14ac:dyDescent="0.2">
      <c r="C18" s="10"/>
      <c r="K18" s="11"/>
      <c r="L18" s="13"/>
      <c r="M18" s="11"/>
      <c r="N18" s="13"/>
      <c r="BH18" s="175">
        <v>2005</v>
      </c>
      <c r="BI18" s="175">
        <v>3</v>
      </c>
    </row>
    <row r="19" spans="3:61" ht="30" customHeight="1" x14ac:dyDescent="0.2">
      <c r="C19" s="10"/>
      <c r="E19" s="11"/>
      <c r="F19" s="11"/>
      <c r="G19" s="11"/>
      <c r="H19" s="11"/>
      <c r="I19" s="12"/>
      <c r="K19" s="11"/>
      <c r="L19" s="13"/>
      <c r="M19" s="11"/>
      <c r="N19" s="13"/>
      <c r="O19" s="13"/>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H19" s="175">
        <v>2006</v>
      </c>
      <c r="BI19" s="175">
        <v>3</v>
      </c>
    </row>
    <row r="20" spans="3:61" ht="30" customHeight="1" x14ac:dyDescent="0.2">
      <c r="C20" s="1698"/>
      <c r="D20" s="1698"/>
      <c r="K20" s="11"/>
      <c r="L20" s="13"/>
      <c r="M20" s="11"/>
      <c r="N20" s="13"/>
      <c r="BH20" s="175">
        <v>2007</v>
      </c>
      <c r="BI20" s="175">
        <v>7</v>
      </c>
    </row>
    <row r="21" spans="3:61" ht="30" customHeight="1" x14ac:dyDescent="0.2">
      <c r="BH21" s="175">
        <v>2008</v>
      </c>
      <c r="BI21" s="175">
        <v>4</v>
      </c>
    </row>
    <row r="22" spans="3:61" ht="30" customHeight="1" x14ac:dyDescent="0.2">
      <c r="BH22" s="175">
        <v>2009</v>
      </c>
      <c r="BI22" s="175">
        <v>3</v>
      </c>
    </row>
    <row r="23" spans="3:61" ht="30" customHeight="1" x14ac:dyDescent="0.2">
      <c r="BH23" s="175">
        <v>2010</v>
      </c>
      <c r="BI23" s="175">
        <v>4</v>
      </c>
    </row>
    <row r="24" spans="3:61" ht="30" customHeight="1" x14ac:dyDescent="0.2">
      <c r="BH24" s="226" t="s">
        <v>375</v>
      </c>
      <c r="BI24" s="175">
        <v>14</v>
      </c>
    </row>
    <row r="25" spans="3:61" ht="30" customHeight="1" x14ac:dyDescent="0.2">
      <c r="BH25" s="226" t="s">
        <v>376</v>
      </c>
      <c r="BI25" s="175">
        <v>23</v>
      </c>
    </row>
    <row r="26" spans="3:61" ht="30" customHeight="1" x14ac:dyDescent="0.2">
      <c r="BH26" s="226" t="s">
        <v>423</v>
      </c>
      <c r="BI26" s="175">
        <v>26</v>
      </c>
    </row>
    <row r="27" spans="3:61" ht="30" customHeight="1" x14ac:dyDescent="0.2">
      <c r="C27" s="52"/>
      <c r="BH27" s="226" t="s">
        <v>471</v>
      </c>
      <c r="BI27" s="175">
        <v>20</v>
      </c>
    </row>
    <row r="28" spans="3:61" ht="30" customHeight="1" x14ac:dyDescent="0.2">
      <c r="BH28" s="226" t="s">
        <v>495</v>
      </c>
      <c r="BI28" s="175">
        <v>8</v>
      </c>
    </row>
    <row r="29" spans="3:61" ht="30" customHeight="1" x14ac:dyDescent="0.2">
      <c r="BH29" s="226" t="s">
        <v>515</v>
      </c>
      <c r="BI29" s="175">
        <v>13</v>
      </c>
    </row>
    <row r="30" spans="3:61" ht="30" customHeight="1" x14ac:dyDescent="0.2">
      <c r="BH30" s="226" t="s">
        <v>549</v>
      </c>
      <c r="BI30" s="175">
        <v>5</v>
      </c>
    </row>
    <row r="31" spans="3:61" ht="30" customHeight="1" x14ac:dyDescent="0.2">
      <c r="BH31" s="226" t="s">
        <v>627</v>
      </c>
      <c r="BI31" s="175">
        <v>7</v>
      </c>
    </row>
    <row r="32" spans="3:61" ht="30" customHeight="1" x14ac:dyDescent="0.2">
      <c r="BH32" s="226" t="s">
        <v>1216</v>
      </c>
      <c r="BI32" s="2">
        <v>4</v>
      </c>
    </row>
    <row r="33" spans="3:4" ht="18" x14ac:dyDescent="0.25">
      <c r="C33" s="390"/>
      <c r="D33" s="434" t="s">
        <v>1422</v>
      </c>
    </row>
    <row r="34" spans="3:4" ht="18" x14ac:dyDescent="0.25">
      <c r="C34" s="489"/>
      <c r="D34" s="506" t="s">
        <v>1423</v>
      </c>
    </row>
    <row r="35" spans="3:4" ht="18" x14ac:dyDescent="0.25">
      <c r="C35" s="501"/>
      <c r="D35" s="506" t="s">
        <v>1425</v>
      </c>
    </row>
    <row r="36" spans="3:4" ht="18" x14ac:dyDescent="0.25">
      <c r="C36" s="501"/>
      <c r="D36" s="512" t="s">
        <v>1428</v>
      </c>
    </row>
    <row r="37" spans="3:4" ht="18" x14ac:dyDescent="0.25">
      <c r="C37" s="489"/>
      <c r="D37" s="536" t="s">
        <v>1520</v>
      </c>
    </row>
    <row r="38" spans="3:4" ht="14.25" x14ac:dyDescent="0.2">
      <c r="D38" s="29"/>
    </row>
  </sheetData>
  <mergeCells count="34">
    <mergeCell ref="AI6:AJ6"/>
    <mergeCell ref="AY6:AZ6"/>
    <mergeCell ref="AK6:AL6"/>
    <mergeCell ref="AW6:AX6"/>
    <mergeCell ref="BC6:BD6"/>
    <mergeCell ref="AU6:AV6"/>
    <mergeCell ref="C1:BD1"/>
    <mergeCell ref="C3:BD3"/>
    <mergeCell ref="C4:BD4"/>
    <mergeCell ref="Q6:R6"/>
    <mergeCell ref="AM6:AN6"/>
    <mergeCell ref="K6:L6"/>
    <mergeCell ref="O6:P6"/>
    <mergeCell ref="U6:V6"/>
    <mergeCell ref="C2:E2"/>
    <mergeCell ref="AG6:AH6"/>
    <mergeCell ref="AO6:AP6"/>
    <mergeCell ref="G6:H6"/>
    <mergeCell ref="AQ6:AR6"/>
    <mergeCell ref="AS6:AT6"/>
    <mergeCell ref="E6:F6"/>
    <mergeCell ref="BA6:BB6"/>
    <mergeCell ref="C20:D20"/>
    <mergeCell ref="AC6:AD6"/>
    <mergeCell ref="AE6:AF6"/>
    <mergeCell ref="I6:J6"/>
    <mergeCell ref="M6:N6"/>
    <mergeCell ref="C5:D6"/>
    <mergeCell ref="W6:X6"/>
    <mergeCell ref="AA6:AB6"/>
    <mergeCell ref="S6:T6"/>
    <mergeCell ref="Y6:Z6"/>
    <mergeCell ref="E5:BF5"/>
    <mergeCell ref="BE6:BF6"/>
  </mergeCells>
  <phoneticPr fontId="16" type="noConversion"/>
  <printOptions horizontalCentered="1" verticalCentered="1"/>
  <pageMargins left="0" right="0" top="0" bottom="0" header="0" footer="0"/>
  <pageSetup paperSize="9" scale="43" orientation="landscape" r:id="rId1"/>
  <headerFooter alignWithMargins="0"/>
  <drawing r:id="rId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5">
    <tabColor theme="3" tint="0.39997558519241921"/>
  </sheetPr>
  <dimension ref="C3:BK40"/>
  <sheetViews>
    <sheetView showGridLines="0" view="pageBreakPreview" zoomScale="52" zoomScaleNormal="59" zoomScaleSheetLayoutView="52" zoomScalePageLayoutView="59" workbookViewId="0">
      <selection activeCell="AD10" sqref="AD10"/>
    </sheetView>
  </sheetViews>
  <sheetFormatPr baseColWidth="10" defaultColWidth="11.42578125" defaultRowHeight="12.75" x14ac:dyDescent="0.2"/>
  <cols>
    <col min="1" max="1" width="4.42578125" style="2" customWidth="1"/>
    <col min="2" max="2" width="3.140625" style="2" customWidth="1"/>
    <col min="3" max="3" width="2.28515625" style="2" customWidth="1"/>
    <col min="4" max="4" width="30.42578125" style="2" customWidth="1"/>
    <col min="5" max="5" width="6.42578125" style="2" customWidth="1"/>
    <col min="6" max="6" width="2.42578125" style="2" customWidth="1"/>
    <col min="7" max="7" width="7.42578125" style="2" customWidth="1"/>
    <col min="8" max="8" width="2.42578125" style="2" customWidth="1"/>
    <col min="9" max="9" width="6.85546875" style="2" customWidth="1"/>
    <col min="10" max="10" width="2.42578125" style="2" customWidth="1"/>
    <col min="11" max="11" width="6.85546875" style="2" customWidth="1"/>
    <col min="12" max="12" width="2.42578125" style="2" customWidth="1"/>
    <col min="13" max="13" width="6.42578125" style="2" customWidth="1"/>
    <col min="14" max="14" width="2.42578125" style="2" customWidth="1"/>
    <col min="15" max="15" width="7.7109375" style="2" customWidth="1"/>
    <col min="16" max="16" width="2.42578125" style="2" customWidth="1"/>
    <col min="17" max="17" width="7.7109375" style="2" customWidth="1"/>
    <col min="18" max="18" width="1.7109375" style="2" customWidth="1"/>
    <col min="19" max="19" width="7.7109375" style="2" customWidth="1"/>
    <col min="20" max="20" width="2.42578125" style="2" customWidth="1"/>
    <col min="21" max="21" width="7.7109375" style="2" customWidth="1"/>
    <col min="22" max="22" width="2.42578125" style="2" customWidth="1"/>
    <col min="23" max="23" width="7.7109375" style="2" customWidth="1"/>
    <col min="24" max="24" width="2.42578125" style="2" customWidth="1"/>
    <col min="25" max="25" width="7.7109375" style="2" customWidth="1"/>
    <col min="26" max="26" width="2.42578125" style="2" customWidth="1"/>
    <col min="27" max="27" width="7.7109375" style="2" customWidth="1"/>
    <col min="28" max="28" width="2.42578125" style="2" customWidth="1"/>
    <col min="29" max="29" width="7.42578125" style="2" customWidth="1"/>
    <col min="30" max="30" width="2.42578125" style="2" customWidth="1"/>
    <col min="31" max="31" width="7.140625" style="2" customWidth="1"/>
    <col min="32" max="32" width="2.42578125" style="2" customWidth="1"/>
    <col min="33" max="33" width="7.140625" style="2" customWidth="1"/>
    <col min="34" max="34" width="2.42578125" style="2" customWidth="1"/>
    <col min="35" max="35" width="7.7109375" style="2" customWidth="1"/>
    <col min="36" max="36" width="2.42578125" style="2" customWidth="1"/>
    <col min="37" max="37" width="7.42578125" style="2" customWidth="1"/>
    <col min="38" max="38" width="2.42578125" style="2" customWidth="1"/>
    <col min="39" max="39" width="6.85546875" style="2" customWidth="1"/>
    <col min="40" max="40" width="2.42578125" style="2" customWidth="1"/>
    <col min="41" max="41" width="7.42578125" style="2" customWidth="1"/>
    <col min="42" max="42" width="2.42578125" style="2" customWidth="1"/>
    <col min="43" max="43" width="7.42578125" style="2" customWidth="1"/>
    <col min="44" max="44" width="2.42578125" style="2" customWidth="1"/>
    <col min="45" max="45" width="7.140625" style="2" customWidth="1"/>
    <col min="46" max="46" width="2.42578125" style="2" customWidth="1"/>
    <col min="47" max="47" width="7.7109375" style="2" customWidth="1"/>
    <col min="48" max="48" width="2.42578125" style="2" customWidth="1"/>
    <col min="49" max="49" width="7.85546875" style="2" customWidth="1"/>
    <col min="50" max="50" width="2.42578125" style="2" customWidth="1"/>
    <col min="51" max="51" width="7.28515625" style="2" customWidth="1"/>
    <col min="52" max="52" width="2.42578125" style="2" customWidth="1"/>
    <col min="53" max="53" width="7" style="2" customWidth="1"/>
    <col min="54" max="54" width="2.42578125" style="2" customWidth="1"/>
    <col min="55" max="55" width="7.7109375" style="2" customWidth="1"/>
    <col min="56" max="56" width="2.42578125" style="2" customWidth="1"/>
    <col min="57" max="57" width="7.85546875" style="2" customWidth="1"/>
    <col min="58" max="58" width="2.42578125" style="2" customWidth="1"/>
    <col min="59" max="16384" width="11.42578125" style="2"/>
  </cols>
  <sheetData>
    <row r="3" spans="3:63" s="3" customFormat="1" ht="20.25" x14ac:dyDescent="0.2">
      <c r="C3" s="1497" t="s">
        <v>1172</v>
      </c>
      <c r="D3" s="1497"/>
      <c r="E3" s="1497"/>
      <c r="F3" s="1497"/>
      <c r="G3" s="1497"/>
      <c r="H3" s="1497"/>
      <c r="I3" s="1497"/>
      <c r="J3" s="1497"/>
      <c r="K3" s="1497"/>
      <c r="L3" s="1497"/>
      <c r="M3" s="1497"/>
      <c r="N3" s="1497"/>
      <c r="O3" s="1497"/>
      <c r="P3" s="1497"/>
      <c r="Q3" s="1497"/>
      <c r="R3" s="1497"/>
      <c r="S3" s="1497"/>
      <c r="T3" s="1497"/>
      <c r="U3" s="1497"/>
      <c r="V3" s="1497"/>
      <c r="W3" s="1497"/>
      <c r="X3" s="1497"/>
      <c r="Y3" s="1497"/>
      <c r="Z3" s="1497"/>
      <c r="AA3" s="1497"/>
      <c r="AB3" s="1497"/>
      <c r="AC3" s="1497"/>
      <c r="AD3" s="1497"/>
      <c r="AE3" s="1497"/>
      <c r="AF3" s="1497"/>
      <c r="AG3" s="1497"/>
      <c r="AH3" s="1497"/>
      <c r="AI3" s="1497"/>
      <c r="AJ3" s="1497"/>
      <c r="AK3" s="1497"/>
      <c r="AL3" s="1497"/>
      <c r="AM3" s="1497"/>
      <c r="AN3" s="1497"/>
      <c r="AO3" s="1497"/>
      <c r="AP3" s="1497"/>
      <c r="AQ3" s="1497"/>
      <c r="AR3" s="1497"/>
      <c r="AS3" s="1497"/>
      <c r="AT3" s="1497"/>
      <c r="AU3" s="1497"/>
      <c r="AV3" s="1497"/>
      <c r="AW3" s="1497"/>
      <c r="AX3" s="1497"/>
      <c r="AY3" s="1497"/>
      <c r="AZ3" s="1497"/>
      <c r="BA3" s="1497"/>
      <c r="BB3" s="1497"/>
      <c r="BC3" s="1497"/>
      <c r="BD3" s="1497"/>
    </row>
    <row r="4" spans="3:63" s="3" customFormat="1" ht="20.25" x14ac:dyDescent="0.2">
      <c r="C4" s="1542" t="s">
        <v>336</v>
      </c>
      <c r="D4" s="1542"/>
      <c r="E4" s="69"/>
      <c r="F4" s="69"/>
      <c r="G4" s="69"/>
      <c r="H4" s="69"/>
      <c r="I4" s="69"/>
      <c r="J4" s="69"/>
      <c r="K4" s="69"/>
      <c r="L4" s="69"/>
      <c r="M4" s="69"/>
      <c r="N4" s="69"/>
      <c r="O4" s="69"/>
      <c r="P4" s="70"/>
      <c r="Q4" s="111"/>
      <c r="R4" s="111"/>
      <c r="S4" s="111"/>
      <c r="T4" s="111"/>
      <c r="U4" s="111"/>
      <c r="V4" s="111"/>
      <c r="W4" s="111"/>
      <c r="X4" s="111"/>
      <c r="Y4" s="111"/>
      <c r="Z4" s="111"/>
      <c r="AA4" s="111"/>
      <c r="AB4" s="111"/>
      <c r="AC4" s="111"/>
      <c r="AD4" s="111"/>
      <c r="AE4" s="111"/>
      <c r="AF4" s="111"/>
      <c r="AG4" s="111"/>
      <c r="AH4" s="111"/>
      <c r="AI4" s="111"/>
      <c r="AJ4" s="111"/>
      <c r="AK4" s="111"/>
      <c r="AL4" s="111"/>
      <c r="AM4" s="111"/>
      <c r="AN4" s="111"/>
      <c r="AO4" s="111"/>
      <c r="AP4" s="111"/>
      <c r="AQ4" s="111"/>
      <c r="AR4" s="111"/>
      <c r="AS4" s="111"/>
      <c r="AT4" s="111"/>
      <c r="AU4" s="111"/>
      <c r="AV4" s="111"/>
      <c r="AW4" s="111"/>
      <c r="AX4" s="111"/>
      <c r="AY4" s="111"/>
      <c r="AZ4" s="111"/>
      <c r="BA4" s="111"/>
      <c r="BB4" s="111"/>
      <c r="BC4" s="111"/>
      <c r="BD4" s="111"/>
    </row>
    <row r="5" spans="3:63" s="3" customFormat="1" ht="35.1" customHeight="1" x14ac:dyDescent="0.2">
      <c r="C5" s="1497" t="s">
        <v>243</v>
      </c>
      <c r="D5" s="1497"/>
      <c r="E5" s="1497"/>
      <c r="F5" s="1497"/>
      <c r="G5" s="1497"/>
      <c r="H5" s="1497"/>
      <c r="I5" s="1497"/>
      <c r="J5" s="1497"/>
      <c r="K5" s="1497"/>
      <c r="L5" s="1497"/>
      <c r="M5" s="1497"/>
      <c r="N5" s="1497"/>
      <c r="O5" s="1497"/>
      <c r="P5" s="1497"/>
      <c r="Q5" s="1497"/>
      <c r="R5" s="1497"/>
      <c r="S5" s="1497"/>
      <c r="T5" s="1497"/>
      <c r="U5" s="1497"/>
      <c r="V5" s="1497"/>
      <c r="W5" s="1497"/>
      <c r="X5" s="1497"/>
      <c r="Y5" s="1497"/>
      <c r="Z5" s="1497"/>
      <c r="AA5" s="1497"/>
      <c r="AB5" s="1497"/>
      <c r="AC5" s="1497"/>
      <c r="AD5" s="1497"/>
      <c r="AE5" s="1497"/>
      <c r="AF5" s="1497"/>
      <c r="AG5" s="1497"/>
      <c r="AH5" s="1497"/>
      <c r="AI5" s="1497"/>
      <c r="AJ5" s="1497"/>
      <c r="AK5" s="1497"/>
      <c r="AL5" s="1497"/>
      <c r="AM5" s="1497"/>
      <c r="AN5" s="1497"/>
      <c r="AO5" s="1497"/>
      <c r="AP5" s="1497"/>
      <c r="AQ5" s="1497"/>
      <c r="AR5" s="1497"/>
      <c r="AS5" s="1497"/>
      <c r="AT5" s="1497"/>
      <c r="AU5" s="1497"/>
      <c r="AV5" s="1497"/>
      <c r="AW5" s="1497"/>
      <c r="AX5" s="1497"/>
      <c r="AY5" s="1497"/>
      <c r="AZ5" s="1497"/>
      <c r="BA5" s="1497"/>
      <c r="BB5" s="1497"/>
      <c r="BC5" s="1497"/>
      <c r="BD5" s="1497"/>
    </row>
    <row r="6" spans="3:63" s="3" customFormat="1" ht="35.1" customHeight="1" thickBot="1" x14ac:dyDescent="0.25">
      <c r="C6" s="1497" t="s">
        <v>1215</v>
      </c>
      <c r="D6" s="1497"/>
      <c r="E6" s="1497"/>
      <c r="F6" s="1497"/>
      <c r="G6" s="1497"/>
      <c r="H6" s="1497"/>
      <c r="I6" s="1497"/>
      <c r="J6" s="1497"/>
      <c r="K6" s="1497"/>
      <c r="L6" s="1497"/>
      <c r="M6" s="1497"/>
      <c r="N6" s="1497"/>
      <c r="O6" s="1497"/>
      <c r="P6" s="1497"/>
      <c r="Q6" s="1497"/>
      <c r="R6" s="1497"/>
      <c r="S6" s="1497"/>
      <c r="T6" s="1497"/>
      <c r="U6" s="1497"/>
      <c r="V6" s="1497"/>
      <c r="W6" s="1497"/>
      <c r="X6" s="1497"/>
      <c r="Y6" s="1497"/>
      <c r="Z6" s="1497"/>
      <c r="AA6" s="1497"/>
      <c r="AB6" s="1497"/>
      <c r="AC6" s="1497"/>
      <c r="AD6" s="1497"/>
      <c r="AE6" s="1497"/>
      <c r="AF6" s="1497"/>
      <c r="AG6" s="1497"/>
      <c r="AH6" s="1497"/>
      <c r="AI6" s="1497"/>
      <c r="AJ6" s="1497"/>
      <c r="AK6" s="1497"/>
      <c r="AL6" s="1497"/>
      <c r="AM6" s="1497"/>
      <c r="AN6" s="1497"/>
      <c r="AO6" s="1497"/>
      <c r="AP6" s="1497"/>
      <c r="AQ6" s="1497"/>
      <c r="AR6" s="1497"/>
      <c r="AS6" s="1497"/>
      <c r="AT6" s="1497"/>
      <c r="AU6" s="1497"/>
      <c r="AV6" s="1497"/>
      <c r="AW6" s="1497"/>
      <c r="AX6" s="1497"/>
      <c r="AY6" s="1497"/>
      <c r="AZ6" s="1497"/>
      <c r="BA6" s="1497"/>
      <c r="BB6" s="1497"/>
      <c r="BC6" s="1497"/>
      <c r="BD6" s="1497"/>
    </row>
    <row r="7" spans="3:63" s="3" customFormat="1" ht="35.1" customHeight="1" thickBot="1" x14ac:dyDescent="0.25">
      <c r="C7" s="1699" t="s">
        <v>464</v>
      </c>
      <c r="D7" s="1699"/>
      <c r="E7" s="1667" t="s">
        <v>4</v>
      </c>
      <c r="F7" s="1667"/>
      <c r="G7" s="1667"/>
      <c r="H7" s="1667"/>
      <c r="I7" s="1667"/>
      <c r="J7" s="1667"/>
      <c r="K7" s="1667"/>
      <c r="L7" s="1667"/>
      <c r="M7" s="1667"/>
      <c r="N7" s="1667"/>
      <c r="O7" s="1667"/>
      <c r="P7" s="1667"/>
      <c r="Q7" s="1667"/>
      <c r="R7" s="1667"/>
      <c r="S7" s="1667"/>
      <c r="T7" s="1667"/>
      <c r="U7" s="1667"/>
      <c r="V7" s="1667"/>
      <c r="W7" s="1667"/>
      <c r="X7" s="1667"/>
      <c r="Y7" s="1667"/>
      <c r="Z7" s="1667"/>
      <c r="AA7" s="1667"/>
      <c r="AB7" s="1667"/>
      <c r="AC7" s="1667"/>
      <c r="AD7" s="1667"/>
      <c r="AE7" s="1667"/>
      <c r="AF7" s="1667"/>
      <c r="AG7" s="1667"/>
      <c r="AH7" s="1667"/>
      <c r="AI7" s="1667"/>
      <c r="AJ7" s="1667"/>
      <c r="AK7" s="1667"/>
      <c r="AL7" s="1667"/>
      <c r="AM7" s="1667"/>
      <c r="AN7" s="1667"/>
      <c r="AO7" s="1667"/>
      <c r="AP7" s="1667"/>
      <c r="AQ7" s="1667"/>
      <c r="AR7" s="1667"/>
      <c r="AS7" s="1667"/>
      <c r="AT7" s="1667"/>
      <c r="AU7" s="1667"/>
      <c r="AV7" s="1667"/>
      <c r="AW7" s="1667"/>
      <c r="AX7" s="1667"/>
      <c r="AY7" s="1667"/>
      <c r="AZ7" s="1667"/>
      <c r="BA7" s="1667"/>
      <c r="BB7" s="1667"/>
      <c r="BC7" s="1667"/>
      <c r="BD7" s="1667"/>
      <c r="BE7" s="1667"/>
      <c r="BF7" s="1667"/>
    </row>
    <row r="8" spans="3:63" s="99" customFormat="1" ht="49.5" customHeight="1" thickBot="1" x14ac:dyDescent="0.25">
      <c r="C8" s="1699"/>
      <c r="D8" s="1699"/>
      <c r="E8" s="1700">
        <v>1993</v>
      </c>
      <c r="F8" s="1700"/>
      <c r="G8" s="913">
        <v>1994</v>
      </c>
      <c r="H8" s="913"/>
      <c r="I8" s="913">
        <v>1995</v>
      </c>
      <c r="J8" s="913"/>
      <c r="K8" s="913">
        <v>1996</v>
      </c>
      <c r="L8" s="913"/>
      <c r="M8" s="913">
        <v>1997</v>
      </c>
      <c r="N8" s="913"/>
      <c r="O8" s="913">
        <v>1998</v>
      </c>
      <c r="P8" s="914"/>
      <c r="Q8" s="913">
        <v>1999</v>
      </c>
      <c r="R8" s="915"/>
      <c r="S8" s="1697">
        <v>2000</v>
      </c>
      <c r="T8" s="1697"/>
      <c r="U8" s="1697">
        <v>2001</v>
      </c>
      <c r="V8" s="1697"/>
      <c r="W8" s="1697">
        <v>2002</v>
      </c>
      <c r="X8" s="1697"/>
      <c r="Y8" s="1697">
        <v>2003</v>
      </c>
      <c r="Z8" s="1697"/>
      <c r="AA8" s="1697">
        <v>2004</v>
      </c>
      <c r="AB8" s="1697"/>
      <c r="AC8" s="1697">
        <v>2005</v>
      </c>
      <c r="AD8" s="1697"/>
      <c r="AE8" s="1697">
        <v>2006</v>
      </c>
      <c r="AF8" s="1697"/>
      <c r="AG8" s="1697">
        <v>2007</v>
      </c>
      <c r="AH8" s="1697"/>
      <c r="AI8" s="1697">
        <v>2008</v>
      </c>
      <c r="AJ8" s="1697"/>
      <c r="AK8" s="1697">
        <v>2009</v>
      </c>
      <c r="AL8" s="1697"/>
      <c r="AM8" s="1697">
        <v>2010</v>
      </c>
      <c r="AN8" s="1697"/>
      <c r="AO8" s="1697">
        <v>2011</v>
      </c>
      <c r="AP8" s="1697"/>
      <c r="AQ8" s="1697">
        <v>2012</v>
      </c>
      <c r="AR8" s="1697"/>
      <c r="AS8" s="1697">
        <v>2013</v>
      </c>
      <c r="AT8" s="1697"/>
      <c r="AU8" s="1697">
        <v>2014</v>
      </c>
      <c r="AV8" s="1697"/>
      <c r="AW8" s="1697">
        <v>2015</v>
      </c>
      <c r="AX8" s="1697"/>
      <c r="AY8" s="1697">
        <v>2016</v>
      </c>
      <c r="AZ8" s="1697"/>
      <c r="BA8" s="1697">
        <v>2017</v>
      </c>
      <c r="BB8" s="1697"/>
      <c r="BC8" s="1697">
        <v>2018</v>
      </c>
      <c r="BD8" s="1697"/>
      <c r="BE8" s="1697">
        <v>2019</v>
      </c>
      <c r="BF8" s="1697"/>
      <c r="BH8" s="3"/>
      <c r="BJ8" s="3">
        <v>1993</v>
      </c>
      <c r="BK8" s="3">
        <v>67</v>
      </c>
    </row>
    <row r="9" spans="3:63" s="99" customFormat="1" ht="15" x14ac:dyDescent="0.2">
      <c r="C9" s="739"/>
      <c r="D9" s="739"/>
      <c r="E9" s="902"/>
      <c r="F9" s="903"/>
      <c r="G9" s="903"/>
      <c r="H9" s="903"/>
      <c r="I9" s="903"/>
      <c r="J9" s="903"/>
      <c r="K9" s="903"/>
      <c r="L9" s="903"/>
      <c r="M9" s="903"/>
      <c r="N9" s="903"/>
      <c r="O9" s="903"/>
      <c r="P9" s="769"/>
      <c r="Q9" s="769"/>
      <c r="R9" s="769"/>
      <c r="S9" s="904"/>
      <c r="T9" s="769"/>
      <c r="U9" s="769"/>
      <c r="V9" s="769"/>
      <c r="W9" s="769"/>
      <c r="X9" s="769"/>
      <c r="Y9" s="769"/>
      <c r="Z9" s="769"/>
      <c r="AA9" s="769"/>
      <c r="AB9" s="769"/>
      <c r="AC9" s="769"/>
      <c r="AD9" s="769"/>
      <c r="AE9" s="769"/>
      <c r="AF9" s="769"/>
      <c r="AG9" s="769"/>
      <c r="AH9" s="769"/>
      <c r="AI9" s="769"/>
      <c r="AJ9" s="769"/>
      <c r="AK9" s="769"/>
      <c r="AL9" s="769"/>
      <c r="AM9" s="769"/>
      <c r="AN9" s="769"/>
      <c r="AO9" s="769"/>
      <c r="AP9" s="769"/>
      <c r="AQ9" s="769"/>
      <c r="AR9" s="769"/>
      <c r="AS9" s="769"/>
      <c r="AT9" s="769"/>
      <c r="AU9" s="769"/>
      <c r="AV9" s="769"/>
      <c r="AW9" s="769"/>
      <c r="AX9" s="769"/>
      <c r="AY9" s="769"/>
      <c r="AZ9" s="769"/>
      <c r="BA9" s="769"/>
      <c r="BB9" s="769"/>
      <c r="BC9" s="769"/>
      <c r="BD9" s="769"/>
      <c r="BE9" s="769"/>
      <c r="BF9" s="770"/>
      <c r="BH9" s="3"/>
      <c r="BJ9" s="3">
        <v>1994</v>
      </c>
      <c r="BK9" s="3">
        <v>85</v>
      </c>
    </row>
    <row r="10" spans="3:63" s="99" customFormat="1" ht="39.950000000000003" customHeight="1" x14ac:dyDescent="0.2">
      <c r="C10" s="739"/>
      <c r="D10" s="667" t="s">
        <v>53</v>
      </c>
      <c r="E10" s="905">
        <v>52</v>
      </c>
      <c r="F10" s="897"/>
      <c r="G10" s="897">
        <v>57</v>
      </c>
      <c r="H10" s="897"/>
      <c r="I10" s="897">
        <v>38</v>
      </c>
      <c r="J10" s="897"/>
      <c r="K10" s="897">
        <v>23</v>
      </c>
      <c r="L10" s="897"/>
      <c r="M10" s="897">
        <v>9</v>
      </c>
      <c r="N10" s="897"/>
      <c r="O10" s="897">
        <v>5</v>
      </c>
      <c r="P10" s="898"/>
      <c r="Q10" s="897">
        <v>3</v>
      </c>
      <c r="R10" s="898"/>
      <c r="S10" s="897">
        <v>2</v>
      </c>
      <c r="T10" s="898"/>
      <c r="U10" s="897">
        <v>3</v>
      </c>
      <c r="V10" s="898"/>
      <c r="W10" s="897">
        <v>2</v>
      </c>
      <c r="X10" s="898"/>
      <c r="Y10" s="897">
        <v>3</v>
      </c>
      <c r="Z10" s="898"/>
      <c r="AA10" s="897">
        <v>2</v>
      </c>
      <c r="AB10" s="898"/>
      <c r="AC10" s="897">
        <v>1</v>
      </c>
      <c r="AD10" s="898"/>
      <c r="AE10" s="898">
        <v>4</v>
      </c>
      <c r="AF10" s="898"/>
      <c r="AG10" s="897">
        <v>6</v>
      </c>
      <c r="AH10" s="898"/>
      <c r="AI10" s="897">
        <v>2</v>
      </c>
      <c r="AJ10" s="898"/>
      <c r="AK10" s="897">
        <v>5</v>
      </c>
      <c r="AL10" s="898"/>
      <c r="AM10" s="897">
        <v>6</v>
      </c>
      <c r="AN10" s="898"/>
      <c r="AO10" s="897">
        <v>8</v>
      </c>
      <c r="AP10" s="898"/>
      <c r="AQ10" s="897">
        <v>16</v>
      </c>
      <c r="AR10" s="898"/>
      <c r="AS10" s="897">
        <v>7</v>
      </c>
      <c r="AT10" s="898"/>
      <c r="AU10" s="897">
        <v>6</v>
      </c>
      <c r="AV10" s="897"/>
      <c r="AW10" s="897">
        <v>1</v>
      </c>
      <c r="AX10" s="485"/>
      <c r="AY10" s="897">
        <v>3</v>
      </c>
      <c r="AZ10" s="897"/>
      <c r="BA10" s="897">
        <v>2</v>
      </c>
      <c r="BB10" s="485"/>
      <c r="BC10" s="897">
        <v>2</v>
      </c>
      <c r="BD10" s="485"/>
      <c r="BE10" s="897">
        <v>0</v>
      </c>
      <c r="BF10" s="906"/>
      <c r="BH10" s="3"/>
      <c r="BJ10" s="3">
        <v>1995</v>
      </c>
      <c r="BK10" s="3">
        <v>48</v>
      </c>
    </row>
    <row r="11" spans="3:63" s="99" customFormat="1" ht="39.950000000000003" customHeight="1" x14ac:dyDescent="0.2">
      <c r="C11" s="739"/>
      <c r="D11" s="667" t="s">
        <v>146</v>
      </c>
      <c r="E11" s="905">
        <v>12</v>
      </c>
      <c r="F11" s="897"/>
      <c r="G11" s="897">
        <v>18</v>
      </c>
      <c r="H11" s="897"/>
      <c r="I11" s="897">
        <v>7</v>
      </c>
      <c r="J11" s="897"/>
      <c r="K11" s="897">
        <v>3</v>
      </c>
      <c r="L11" s="897"/>
      <c r="M11" s="897">
        <v>3</v>
      </c>
      <c r="N11" s="897"/>
      <c r="O11" s="897">
        <v>2</v>
      </c>
      <c r="P11" s="898"/>
      <c r="Q11" s="897">
        <v>1</v>
      </c>
      <c r="R11" s="898"/>
      <c r="S11" s="897">
        <v>2</v>
      </c>
      <c r="T11" s="898"/>
      <c r="U11" s="897">
        <v>4</v>
      </c>
      <c r="V11" s="898"/>
      <c r="W11" s="897">
        <v>3</v>
      </c>
      <c r="X11" s="898"/>
      <c r="Y11" s="897">
        <v>3</v>
      </c>
      <c r="Z11" s="898"/>
      <c r="AA11" s="897">
        <v>4</v>
      </c>
      <c r="AB11" s="898"/>
      <c r="AC11" s="897">
        <v>2</v>
      </c>
      <c r="AD11" s="898"/>
      <c r="AE11" s="898">
        <v>3</v>
      </c>
      <c r="AF11" s="898"/>
      <c r="AG11" s="897">
        <v>8</v>
      </c>
      <c r="AH11" s="898"/>
      <c r="AI11" s="897">
        <v>1</v>
      </c>
      <c r="AJ11" s="898"/>
      <c r="AK11" s="897">
        <v>0</v>
      </c>
      <c r="AL11" s="898"/>
      <c r="AM11" s="897">
        <v>3</v>
      </c>
      <c r="AN11" s="898"/>
      <c r="AO11" s="897">
        <v>0</v>
      </c>
      <c r="AP11" s="898"/>
      <c r="AQ11" s="897">
        <v>3</v>
      </c>
      <c r="AR11" s="898"/>
      <c r="AS11" s="897">
        <v>0</v>
      </c>
      <c r="AT11" s="898"/>
      <c r="AU11" s="897">
        <v>0</v>
      </c>
      <c r="AV11" s="897"/>
      <c r="AW11" s="897">
        <v>0</v>
      </c>
      <c r="AX11" s="485"/>
      <c r="AY11" s="897">
        <v>0</v>
      </c>
      <c r="AZ11" s="897"/>
      <c r="BA11" s="897">
        <v>0</v>
      </c>
      <c r="BB11" s="485"/>
      <c r="BC11" s="897">
        <v>0</v>
      </c>
      <c r="BD11" s="485"/>
      <c r="BE11" s="897">
        <v>0</v>
      </c>
      <c r="BF11" s="906"/>
      <c r="BH11" s="3"/>
      <c r="BJ11" s="3">
        <v>1996</v>
      </c>
      <c r="BK11" s="3">
        <v>28</v>
      </c>
    </row>
    <row r="12" spans="3:63" s="99" customFormat="1" ht="39.950000000000003" customHeight="1" x14ac:dyDescent="0.2">
      <c r="C12" s="739"/>
      <c r="D12" s="667" t="s">
        <v>147</v>
      </c>
      <c r="E12" s="905">
        <v>2</v>
      </c>
      <c r="F12" s="897"/>
      <c r="G12" s="897">
        <v>8</v>
      </c>
      <c r="H12" s="897"/>
      <c r="I12" s="897">
        <v>3</v>
      </c>
      <c r="J12" s="897"/>
      <c r="K12" s="897">
        <v>2</v>
      </c>
      <c r="L12" s="897"/>
      <c r="M12" s="897">
        <v>0</v>
      </c>
      <c r="N12" s="897"/>
      <c r="O12" s="897">
        <v>0</v>
      </c>
      <c r="P12" s="898"/>
      <c r="Q12" s="897">
        <v>0</v>
      </c>
      <c r="R12" s="898"/>
      <c r="S12" s="897">
        <v>0</v>
      </c>
      <c r="T12" s="898"/>
      <c r="U12" s="897">
        <v>1</v>
      </c>
      <c r="V12" s="898"/>
      <c r="W12" s="897">
        <v>2</v>
      </c>
      <c r="X12" s="898"/>
      <c r="Y12" s="897">
        <v>0</v>
      </c>
      <c r="Z12" s="898"/>
      <c r="AA12" s="897">
        <v>0</v>
      </c>
      <c r="AB12" s="898"/>
      <c r="AC12" s="897">
        <v>0</v>
      </c>
      <c r="AD12" s="898"/>
      <c r="AE12" s="898">
        <v>0</v>
      </c>
      <c r="AF12" s="898"/>
      <c r="AG12" s="897">
        <v>0</v>
      </c>
      <c r="AH12" s="898"/>
      <c r="AI12" s="897">
        <v>0</v>
      </c>
      <c r="AJ12" s="898"/>
      <c r="AK12" s="897">
        <v>0</v>
      </c>
      <c r="AL12" s="898"/>
      <c r="AM12" s="897">
        <v>0</v>
      </c>
      <c r="AN12" s="898"/>
      <c r="AO12" s="897">
        <v>0</v>
      </c>
      <c r="AP12" s="898"/>
      <c r="AQ12" s="897">
        <v>0</v>
      </c>
      <c r="AR12" s="898"/>
      <c r="AS12" s="897">
        <v>0</v>
      </c>
      <c r="AT12" s="898"/>
      <c r="AU12" s="897">
        <v>0</v>
      </c>
      <c r="AV12" s="897"/>
      <c r="AW12" s="897">
        <v>0</v>
      </c>
      <c r="AX12" s="485"/>
      <c r="AY12" s="897">
        <v>0</v>
      </c>
      <c r="AZ12" s="897"/>
      <c r="BA12" s="897">
        <v>0</v>
      </c>
      <c r="BB12" s="485"/>
      <c r="BC12" s="897">
        <v>0</v>
      </c>
      <c r="BD12" s="485"/>
      <c r="BE12" s="897">
        <v>0</v>
      </c>
      <c r="BF12" s="906"/>
      <c r="BH12" s="3"/>
      <c r="BJ12" s="3">
        <v>1997</v>
      </c>
      <c r="BK12" s="3">
        <v>12</v>
      </c>
    </row>
    <row r="13" spans="3:63" s="99" customFormat="1" ht="39.950000000000003" customHeight="1" x14ac:dyDescent="0.2">
      <c r="C13" s="739"/>
      <c r="D13" s="667" t="s">
        <v>117</v>
      </c>
      <c r="E13" s="905">
        <v>0</v>
      </c>
      <c r="F13" s="897"/>
      <c r="G13" s="897">
        <v>0</v>
      </c>
      <c r="H13" s="897"/>
      <c r="I13" s="897">
        <v>0</v>
      </c>
      <c r="J13" s="897"/>
      <c r="K13" s="897">
        <v>0</v>
      </c>
      <c r="L13" s="897"/>
      <c r="M13" s="897">
        <v>0</v>
      </c>
      <c r="N13" s="897"/>
      <c r="O13" s="897">
        <v>0</v>
      </c>
      <c r="P13" s="898"/>
      <c r="Q13" s="897">
        <v>0</v>
      </c>
      <c r="R13" s="898"/>
      <c r="S13" s="898">
        <v>0</v>
      </c>
      <c r="T13" s="898"/>
      <c r="U13" s="898">
        <v>0</v>
      </c>
      <c r="V13" s="898"/>
      <c r="W13" s="898">
        <v>0</v>
      </c>
      <c r="X13" s="898"/>
      <c r="Y13" s="898">
        <v>0</v>
      </c>
      <c r="Z13" s="898"/>
      <c r="AA13" s="898">
        <v>0</v>
      </c>
      <c r="AB13" s="898"/>
      <c r="AC13" s="898">
        <v>2</v>
      </c>
      <c r="AD13" s="898"/>
      <c r="AE13" s="898">
        <v>0</v>
      </c>
      <c r="AF13" s="898"/>
      <c r="AG13" s="897">
        <v>0</v>
      </c>
      <c r="AH13" s="897"/>
      <c r="AI13" s="897">
        <v>2</v>
      </c>
      <c r="AJ13" s="897"/>
      <c r="AK13" s="897">
        <v>0</v>
      </c>
      <c r="AL13" s="897"/>
      <c r="AM13" s="897">
        <v>1</v>
      </c>
      <c r="AN13" s="897"/>
      <c r="AO13" s="897">
        <v>7</v>
      </c>
      <c r="AP13" s="897"/>
      <c r="AQ13" s="897">
        <v>8</v>
      </c>
      <c r="AR13" s="897"/>
      <c r="AS13" s="897">
        <v>15</v>
      </c>
      <c r="AT13" s="897"/>
      <c r="AU13" s="897">
        <v>12</v>
      </c>
      <c r="AV13" s="897"/>
      <c r="AW13" s="897">
        <v>2</v>
      </c>
      <c r="AX13" s="485"/>
      <c r="AY13" s="897">
        <v>2</v>
      </c>
      <c r="AZ13" s="897"/>
      <c r="BA13" s="897">
        <v>2</v>
      </c>
      <c r="BB13" s="485"/>
      <c r="BC13" s="897">
        <v>0</v>
      </c>
      <c r="BD13" s="485"/>
      <c r="BE13" s="897">
        <v>0</v>
      </c>
      <c r="BF13" s="906"/>
      <c r="BH13" s="3"/>
      <c r="BJ13" s="3">
        <v>1998</v>
      </c>
      <c r="BK13" s="3">
        <v>7</v>
      </c>
    </row>
    <row r="14" spans="3:63" ht="39.950000000000003" customHeight="1" x14ac:dyDescent="0.2">
      <c r="C14" s="679"/>
      <c r="D14" s="667" t="s">
        <v>427</v>
      </c>
      <c r="E14" s="905">
        <v>0</v>
      </c>
      <c r="F14" s="897"/>
      <c r="G14" s="897">
        <v>0</v>
      </c>
      <c r="H14" s="897"/>
      <c r="I14" s="897">
        <v>0</v>
      </c>
      <c r="J14" s="897"/>
      <c r="K14" s="897">
        <v>0</v>
      </c>
      <c r="L14" s="897"/>
      <c r="M14" s="897">
        <v>0</v>
      </c>
      <c r="N14" s="897"/>
      <c r="O14" s="897">
        <v>0</v>
      </c>
      <c r="P14" s="898"/>
      <c r="Q14" s="897">
        <v>0</v>
      </c>
      <c r="R14" s="898"/>
      <c r="S14" s="898">
        <v>0</v>
      </c>
      <c r="T14" s="898"/>
      <c r="U14" s="898">
        <v>0</v>
      </c>
      <c r="V14" s="898"/>
      <c r="W14" s="898">
        <v>0</v>
      </c>
      <c r="X14" s="898"/>
      <c r="Y14" s="898">
        <v>0</v>
      </c>
      <c r="Z14" s="898"/>
      <c r="AA14" s="898">
        <v>0</v>
      </c>
      <c r="AB14" s="898"/>
      <c r="AC14" s="898">
        <v>0</v>
      </c>
      <c r="AD14" s="898"/>
      <c r="AE14" s="898">
        <v>0</v>
      </c>
      <c r="AF14" s="898"/>
      <c r="AG14" s="897">
        <v>0</v>
      </c>
      <c r="AH14" s="898"/>
      <c r="AI14" s="897">
        <v>0</v>
      </c>
      <c r="AJ14" s="898"/>
      <c r="AK14" s="897">
        <v>0</v>
      </c>
      <c r="AL14" s="898"/>
      <c r="AM14" s="897">
        <v>0</v>
      </c>
      <c r="AN14" s="898"/>
      <c r="AO14" s="897">
        <v>0</v>
      </c>
      <c r="AP14" s="898"/>
      <c r="AQ14" s="897">
        <v>3</v>
      </c>
      <c r="AR14" s="898"/>
      <c r="AS14" s="897">
        <v>10</v>
      </c>
      <c r="AT14" s="898"/>
      <c r="AU14" s="897">
        <v>9</v>
      </c>
      <c r="AV14" s="897"/>
      <c r="AW14" s="897">
        <v>7</v>
      </c>
      <c r="AX14" s="484"/>
      <c r="AY14" s="897">
        <v>11</v>
      </c>
      <c r="AZ14" s="897"/>
      <c r="BA14" s="897">
        <v>3</v>
      </c>
      <c r="BB14" s="484"/>
      <c r="BC14" s="897">
        <v>5</v>
      </c>
      <c r="BD14" s="484"/>
      <c r="BE14" s="897">
        <v>4</v>
      </c>
      <c r="BF14" s="889"/>
      <c r="BH14" s="3"/>
      <c r="BI14" s="99"/>
      <c r="BJ14" s="3">
        <v>1999</v>
      </c>
      <c r="BK14" s="3">
        <v>4</v>
      </c>
    </row>
    <row r="15" spans="3:63" s="99" customFormat="1" ht="39.950000000000003" customHeight="1" x14ac:dyDescent="0.2">
      <c r="C15" s="739"/>
      <c r="D15" s="667" t="s">
        <v>54</v>
      </c>
      <c r="E15" s="905">
        <v>1</v>
      </c>
      <c r="F15" s="897"/>
      <c r="G15" s="897">
        <v>2</v>
      </c>
      <c r="H15" s="897"/>
      <c r="I15" s="897">
        <v>0</v>
      </c>
      <c r="J15" s="897"/>
      <c r="K15" s="897">
        <v>0</v>
      </c>
      <c r="L15" s="897"/>
      <c r="M15" s="897">
        <v>0</v>
      </c>
      <c r="N15" s="897"/>
      <c r="O15" s="897">
        <v>0</v>
      </c>
      <c r="P15" s="898"/>
      <c r="Q15" s="897">
        <v>0</v>
      </c>
      <c r="R15" s="898"/>
      <c r="S15" s="898">
        <v>0</v>
      </c>
      <c r="T15" s="898"/>
      <c r="U15" s="898">
        <v>0</v>
      </c>
      <c r="V15" s="898"/>
      <c r="W15" s="898">
        <v>0</v>
      </c>
      <c r="X15" s="898"/>
      <c r="Y15" s="898">
        <v>0</v>
      </c>
      <c r="Z15" s="898"/>
      <c r="AA15" s="898">
        <v>0</v>
      </c>
      <c r="AB15" s="898"/>
      <c r="AC15" s="898">
        <v>0</v>
      </c>
      <c r="AD15" s="898"/>
      <c r="AE15" s="898">
        <v>0</v>
      </c>
      <c r="AF15" s="898"/>
      <c r="AG15" s="897">
        <v>0</v>
      </c>
      <c r="AH15" s="897"/>
      <c r="AI15" s="897">
        <v>0</v>
      </c>
      <c r="AJ15" s="897"/>
      <c r="AK15" s="897">
        <v>0</v>
      </c>
      <c r="AL15" s="897"/>
      <c r="AM15" s="897">
        <v>0</v>
      </c>
      <c r="AN15" s="897"/>
      <c r="AO15" s="897">
        <v>0</v>
      </c>
      <c r="AP15" s="897"/>
      <c r="AQ15" s="897">
        <v>0</v>
      </c>
      <c r="AR15" s="897"/>
      <c r="AS15" s="897">
        <v>0</v>
      </c>
      <c r="AT15" s="897"/>
      <c r="AU15" s="897">
        <v>0</v>
      </c>
      <c r="AV15" s="897"/>
      <c r="AW15" s="897">
        <v>0</v>
      </c>
      <c r="AX15" s="485"/>
      <c r="AY15" s="897">
        <v>0</v>
      </c>
      <c r="AZ15" s="897"/>
      <c r="BA15" s="897">
        <v>0</v>
      </c>
      <c r="BB15" s="485"/>
      <c r="BC15" s="897">
        <v>0</v>
      </c>
      <c r="BD15" s="485"/>
      <c r="BE15" s="897">
        <v>0</v>
      </c>
      <c r="BF15" s="906"/>
      <c r="BH15" s="3"/>
      <c r="BJ15" s="3">
        <v>2000</v>
      </c>
      <c r="BK15" s="3">
        <v>4</v>
      </c>
    </row>
    <row r="16" spans="3:63" s="99" customFormat="1" ht="16.5" thickBot="1" x14ac:dyDescent="0.25">
      <c r="C16" s="739"/>
      <c r="D16" s="727"/>
      <c r="E16" s="907"/>
      <c r="F16" s="908"/>
      <c r="G16" s="909"/>
      <c r="H16" s="908"/>
      <c r="I16" s="909"/>
      <c r="J16" s="908"/>
      <c r="K16" s="909"/>
      <c r="L16" s="908"/>
      <c r="M16" s="909"/>
      <c r="N16" s="908"/>
      <c r="O16" s="909"/>
      <c r="P16" s="909"/>
      <c r="Q16" s="909"/>
      <c r="R16" s="909"/>
      <c r="S16" s="909"/>
      <c r="T16" s="909"/>
      <c r="U16" s="909"/>
      <c r="V16" s="909"/>
      <c r="W16" s="909"/>
      <c r="X16" s="909"/>
      <c r="Y16" s="909"/>
      <c r="Z16" s="909"/>
      <c r="AA16" s="909"/>
      <c r="AB16" s="909"/>
      <c r="AC16" s="909"/>
      <c r="AD16" s="909"/>
      <c r="AE16" s="909"/>
      <c r="AF16" s="909"/>
      <c r="AG16" s="909"/>
      <c r="AH16" s="909"/>
      <c r="AI16" s="909"/>
      <c r="AJ16" s="909"/>
      <c r="AK16" s="909"/>
      <c r="AL16" s="909"/>
      <c r="AM16" s="909"/>
      <c r="AN16" s="909"/>
      <c r="AO16" s="909"/>
      <c r="AP16" s="909"/>
      <c r="AQ16" s="909"/>
      <c r="AR16" s="909"/>
      <c r="AS16" s="909"/>
      <c r="AT16" s="909"/>
      <c r="AU16" s="909"/>
      <c r="AV16" s="909"/>
      <c r="AW16" s="909"/>
      <c r="AX16" s="910"/>
      <c r="AY16" s="909"/>
      <c r="AZ16" s="909"/>
      <c r="BA16" s="909"/>
      <c r="BB16" s="910"/>
      <c r="BC16" s="909"/>
      <c r="BD16" s="910"/>
      <c r="BE16" s="911"/>
      <c r="BF16" s="912"/>
      <c r="BH16" s="3"/>
      <c r="BJ16" s="3">
        <v>2001</v>
      </c>
      <c r="BK16" s="3">
        <v>8</v>
      </c>
    </row>
    <row r="17" spans="3:63" s="99" customFormat="1" ht="45" customHeight="1" x14ac:dyDescent="0.2">
      <c r="C17" s="901"/>
      <c r="D17" s="916" t="s">
        <v>23</v>
      </c>
      <c r="E17" s="899">
        <f>SUM(E10:E16)</f>
        <v>67</v>
      </c>
      <c r="F17" s="900"/>
      <c r="G17" s="899">
        <f>SUM(G10:G16)</f>
        <v>85</v>
      </c>
      <c r="H17" s="899"/>
      <c r="I17" s="899">
        <f t="shared" ref="I17:AU17" si="0">SUM(I10:I16)</f>
        <v>48</v>
      </c>
      <c r="J17" s="899"/>
      <c r="K17" s="899">
        <f t="shared" si="0"/>
        <v>28</v>
      </c>
      <c r="L17" s="899"/>
      <c r="M17" s="899">
        <f t="shared" si="0"/>
        <v>12</v>
      </c>
      <c r="N17" s="899"/>
      <c r="O17" s="899">
        <f t="shared" si="0"/>
        <v>7</v>
      </c>
      <c r="P17" s="899"/>
      <c r="Q17" s="899">
        <f t="shared" si="0"/>
        <v>4</v>
      </c>
      <c r="R17" s="899"/>
      <c r="S17" s="899">
        <f t="shared" si="0"/>
        <v>4</v>
      </c>
      <c r="T17" s="899"/>
      <c r="U17" s="899">
        <f t="shared" si="0"/>
        <v>8</v>
      </c>
      <c r="V17" s="899"/>
      <c r="W17" s="899">
        <f t="shared" si="0"/>
        <v>7</v>
      </c>
      <c r="X17" s="899"/>
      <c r="Y17" s="899">
        <f t="shared" si="0"/>
        <v>6</v>
      </c>
      <c r="Z17" s="899"/>
      <c r="AA17" s="899">
        <f t="shared" si="0"/>
        <v>6</v>
      </c>
      <c r="AB17" s="899"/>
      <c r="AC17" s="899">
        <f t="shared" si="0"/>
        <v>5</v>
      </c>
      <c r="AD17" s="899"/>
      <c r="AE17" s="899">
        <f t="shared" si="0"/>
        <v>7</v>
      </c>
      <c r="AF17" s="899"/>
      <c r="AG17" s="899">
        <f t="shared" si="0"/>
        <v>14</v>
      </c>
      <c r="AH17" s="899"/>
      <c r="AI17" s="899">
        <f t="shared" si="0"/>
        <v>5</v>
      </c>
      <c r="AJ17" s="899"/>
      <c r="AK17" s="899">
        <f t="shared" si="0"/>
        <v>5</v>
      </c>
      <c r="AL17" s="899"/>
      <c r="AM17" s="899">
        <f t="shared" si="0"/>
        <v>10</v>
      </c>
      <c r="AN17" s="899"/>
      <c r="AO17" s="899">
        <f t="shared" si="0"/>
        <v>15</v>
      </c>
      <c r="AP17" s="899"/>
      <c r="AQ17" s="899">
        <f t="shared" si="0"/>
        <v>30</v>
      </c>
      <c r="AR17" s="899"/>
      <c r="AS17" s="899">
        <f t="shared" ref="AS17" si="1">SUM(AS10:AS16)</f>
        <v>32</v>
      </c>
      <c r="AT17" s="899"/>
      <c r="AU17" s="899">
        <f t="shared" si="0"/>
        <v>27</v>
      </c>
      <c r="AV17" s="899"/>
      <c r="AW17" s="899">
        <f>SUM(AW10:AW16)</f>
        <v>10</v>
      </c>
      <c r="AX17" s="883"/>
      <c r="AY17" s="899">
        <f>SUM(AY10:AY16)</f>
        <v>16</v>
      </c>
      <c r="AZ17" s="899"/>
      <c r="BA17" s="899">
        <f>SUM(BA10:BA16)</f>
        <v>7</v>
      </c>
      <c r="BB17" s="899">
        <f>SUM(BB10:BB16)</f>
        <v>0</v>
      </c>
      <c r="BC17" s="899">
        <f>SUM(BC10:BC16)</f>
        <v>7</v>
      </c>
      <c r="BD17" s="899"/>
      <c r="BE17" s="899">
        <f>SUM(BE10:BE16)</f>
        <v>4</v>
      </c>
      <c r="BF17" s="899"/>
      <c r="BH17" s="3"/>
      <c r="BJ17" s="3">
        <v>2002</v>
      </c>
      <c r="BK17" s="3">
        <v>7</v>
      </c>
    </row>
    <row r="18" spans="3:63" ht="18" customHeight="1" x14ac:dyDescent="0.2">
      <c r="E18" s="11"/>
      <c r="F18" s="11"/>
      <c r="G18" s="11"/>
      <c r="H18" s="11"/>
      <c r="I18" s="12"/>
      <c r="K18" s="11"/>
      <c r="L18" s="13"/>
      <c r="M18" s="11"/>
      <c r="N18" s="13"/>
      <c r="O18" s="13"/>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H18" s="3"/>
      <c r="BI18" s="99"/>
      <c r="BJ18" s="3">
        <v>2003</v>
      </c>
      <c r="BK18" s="3">
        <v>6</v>
      </c>
    </row>
    <row r="19" spans="3:63" ht="30" customHeight="1" x14ac:dyDescent="0.2">
      <c r="C19" s="10"/>
      <c r="E19" s="11"/>
      <c r="F19" s="11"/>
      <c r="G19" s="11"/>
      <c r="H19" s="11"/>
      <c r="I19" s="12"/>
      <c r="K19" s="11"/>
      <c r="L19" s="13"/>
      <c r="M19" s="11"/>
      <c r="N19" s="13"/>
      <c r="O19" s="13"/>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H19" s="3"/>
      <c r="BI19" s="99"/>
      <c r="BJ19" s="3">
        <v>2004</v>
      </c>
      <c r="BK19" s="292">
        <v>6</v>
      </c>
    </row>
    <row r="20" spans="3:63" ht="30" customHeight="1" x14ac:dyDescent="0.2">
      <c r="C20" s="136"/>
      <c r="D20" s="136"/>
      <c r="K20" s="11"/>
      <c r="L20" s="13"/>
      <c r="M20" s="11"/>
      <c r="N20" s="13"/>
      <c r="BH20" s="3"/>
      <c r="BI20" s="99"/>
      <c r="BJ20" s="3">
        <v>2005</v>
      </c>
      <c r="BK20" s="3">
        <v>5</v>
      </c>
    </row>
    <row r="21" spans="3:63" ht="30" customHeight="1" x14ac:dyDescent="0.2">
      <c r="BH21" s="3"/>
      <c r="BI21" s="99"/>
      <c r="BJ21" s="3">
        <v>2006</v>
      </c>
      <c r="BK21" s="3">
        <v>7</v>
      </c>
    </row>
    <row r="22" spans="3:63" ht="30" customHeight="1" x14ac:dyDescent="0.2">
      <c r="BH22" s="3"/>
      <c r="BI22" s="99"/>
      <c r="BJ22" s="3">
        <v>2007</v>
      </c>
      <c r="BK22" s="3">
        <v>14</v>
      </c>
    </row>
    <row r="23" spans="3:63" ht="30" customHeight="1" x14ac:dyDescent="0.2">
      <c r="BH23" s="3"/>
      <c r="BI23" s="99"/>
      <c r="BJ23" s="3">
        <v>2008</v>
      </c>
      <c r="BK23" s="3">
        <v>5</v>
      </c>
    </row>
    <row r="24" spans="3:63" ht="30" customHeight="1" x14ac:dyDescent="0.2">
      <c r="BH24" s="3"/>
      <c r="BI24" s="99"/>
      <c r="BJ24" s="3">
        <v>2009</v>
      </c>
      <c r="BK24" s="3">
        <v>5</v>
      </c>
    </row>
    <row r="25" spans="3:63" ht="30" customHeight="1" x14ac:dyDescent="0.2">
      <c r="BH25" s="3"/>
      <c r="BI25" s="99"/>
      <c r="BJ25" s="3">
        <v>2010</v>
      </c>
      <c r="BK25" s="3">
        <v>10</v>
      </c>
    </row>
    <row r="26" spans="3:63" ht="30" customHeight="1" x14ac:dyDescent="0.2">
      <c r="BH26" s="3"/>
      <c r="BI26" s="99"/>
      <c r="BJ26" s="3">
        <v>2011</v>
      </c>
      <c r="BK26" s="3">
        <v>15</v>
      </c>
    </row>
    <row r="27" spans="3:63" ht="30" customHeight="1" x14ac:dyDescent="0.2">
      <c r="C27" s="52"/>
      <c r="BH27" s="3"/>
      <c r="BI27" s="99"/>
      <c r="BJ27" s="3">
        <v>2012</v>
      </c>
      <c r="BK27" s="3">
        <v>30</v>
      </c>
    </row>
    <row r="28" spans="3:63" ht="30" customHeight="1" x14ac:dyDescent="0.2">
      <c r="BH28" s="3"/>
      <c r="BI28" s="99"/>
      <c r="BJ28" s="3">
        <v>2013</v>
      </c>
      <c r="BK28" s="3">
        <v>32</v>
      </c>
    </row>
    <row r="29" spans="3:63" ht="15" x14ac:dyDescent="0.2">
      <c r="BH29" s="3"/>
      <c r="BI29" s="99"/>
      <c r="BJ29" s="3">
        <v>2014</v>
      </c>
      <c r="BK29" s="3">
        <v>27</v>
      </c>
    </row>
    <row r="30" spans="3:63" ht="15" x14ac:dyDescent="0.2">
      <c r="BH30" s="3"/>
      <c r="BI30" s="99"/>
      <c r="BJ30" s="29">
        <v>2015</v>
      </c>
      <c r="BK30" s="29">
        <v>10</v>
      </c>
    </row>
    <row r="31" spans="3:63" ht="15" x14ac:dyDescent="0.2">
      <c r="BH31" s="3"/>
      <c r="BI31" s="99"/>
      <c r="BJ31" s="29">
        <v>2016</v>
      </c>
      <c r="BK31" s="29">
        <v>15</v>
      </c>
    </row>
    <row r="32" spans="3:63" ht="15" x14ac:dyDescent="0.2">
      <c r="BH32" s="3"/>
      <c r="BI32" s="99"/>
      <c r="BJ32" s="29">
        <v>2017</v>
      </c>
      <c r="BK32" s="29">
        <v>7</v>
      </c>
    </row>
    <row r="33" spans="3:63" s="29" customFormat="1" ht="18.75" customHeight="1" x14ac:dyDescent="0.25">
      <c r="C33" s="551" t="s">
        <v>1422</v>
      </c>
      <c r="BJ33" s="29">
        <v>2018</v>
      </c>
      <c r="BK33" s="29">
        <v>7</v>
      </c>
    </row>
    <row r="34" spans="3:63" s="29" customFormat="1" ht="18.75" customHeight="1" x14ac:dyDescent="0.2">
      <c r="C34" s="552" t="s">
        <v>1433</v>
      </c>
      <c r="BJ34" s="3">
        <v>2019</v>
      </c>
      <c r="BK34" s="2">
        <v>4</v>
      </c>
    </row>
    <row r="35" spans="3:63" s="29" customFormat="1" ht="18.75" customHeight="1" x14ac:dyDescent="0.2">
      <c r="C35" s="552" t="s">
        <v>1434</v>
      </c>
      <c r="BJ35" s="2"/>
      <c r="BK35" s="2"/>
    </row>
    <row r="36" spans="3:63" s="29" customFormat="1" ht="18.75" customHeight="1" x14ac:dyDescent="0.2">
      <c r="C36" s="67" t="s">
        <v>1428</v>
      </c>
      <c r="BJ36" s="2"/>
      <c r="BK36" s="2"/>
    </row>
    <row r="37" spans="3:63" ht="30" customHeight="1" x14ac:dyDescent="0.2">
      <c r="BH37" s="3"/>
    </row>
    <row r="38" spans="3:63" ht="30" customHeight="1" x14ac:dyDescent="0.2"/>
    <row r="39" spans="3:63" ht="30" customHeight="1" x14ac:dyDescent="0.2"/>
    <row r="40" spans="3:63" ht="30" customHeight="1" x14ac:dyDescent="0.2"/>
  </sheetData>
  <mergeCells count="27">
    <mergeCell ref="C7:D8"/>
    <mergeCell ref="C3:BD3"/>
    <mergeCell ref="C4:D4"/>
    <mergeCell ref="C5:BD5"/>
    <mergeCell ref="C6:BD6"/>
    <mergeCell ref="AK8:AL8"/>
    <mergeCell ref="E8:F8"/>
    <mergeCell ref="S8:T8"/>
    <mergeCell ref="U8:V8"/>
    <mergeCell ref="W8:X8"/>
    <mergeCell ref="Y8:Z8"/>
    <mergeCell ref="AQ8:AR8"/>
    <mergeCell ref="AM8:AN8"/>
    <mergeCell ref="AO8:AP8"/>
    <mergeCell ref="AU8:AV8"/>
    <mergeCell ref="E7:BF7"/>
    <mergeCell ref="BE8:BF8"/>
    <mergeCell ref="BC8:BD8"/>
    <mergeCell ref="AS8:AT8"/>
    <mergeCell ref="AA8:AB8"/>
    <mergeCell ref="AC8:AD8"/>
    <mergeCell ref="AE8:AF8"/>
    <mergeCell ref="AG8:AH8"/>
    <mergeCell ref="AI8:AJ8"/>
    <mergeCell ref="AW8:AX8"/>
    <mergeCell ref="AY8:AZ8"/>
    <mergeCell ref="BA8:BB8"/>
  </mergeCells>
  <printOptions horizontalCentered="1" verticalCentered="1"/>
  <pageMargins left="0" right="0" top="0" bottom="0" header="0" footer="0"/>
  <pageSetup paperSize="9" scale="42" orientation="landscape" r:id="rId1"/>
  <drawing r:id="rId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
    <tabColor rgb="FF0070C0"/>
  </sheetPr>
  <dimension ref="C3:BJ68"/>
  <sheetViews>
    <sheetView showGridLines="0" view="pageBreakPreview" topLeftCell="D1" zoomScale="64" zoomScaleNormal="55" zoomScaleSheetLayoutView="64" zoomScalePageLayoutView="55" workbookViewId="0">
      <selection activeCell="AD10" sqref="AD10"/>
    </sheetView>
  </sheetViews>
  <sheetFormatPr baseColWidth="10" defaultColWidth="11.42578125" defaultRowHeight="12.75" x14ac:dyDescent="0.2"/>
  <cols>
    <col min="1" max="1" width="11.42578125" style="2"/>
    <col min="2" max="2" width="3.42578125" style="2" customWidth="1"/>
    <col min="3" max="3" width="4" style="89" customWidth="1"/>
    <col min="4" max="4" width="69.42578125" style="2" customWidth="1"/>
    <col min="5" max="5" width="7.7109375" style="2" customWidth="1"/>
    <col min="6" max="6" width="1.7109375" style="2" customWidth="1"/>
    <col min="7" max="7" width="7.7109375" style="2" customWidth="1"/>
    <col min="8" max="8" width="1.7109375" style="2" customWidth="1"/>
    <col min="9" max="9" width="7.7109375" style="2" customWidth="1"/>
    <col min="10" max="10" width="1.7109375" style="2" customWidth="1"/>
    <col min="11" max="11" width="7.7109375" style="2" customWidth="1"/>
    <col min="12" max="12" width="1.7109375" style="2" customWidth="1"/>
    <col min="13" max="13" width="7.7109375" style="2" customWidth="1"/>
    <col min="14" max="14" width="1.7109375" style="2" customWidth="1"/>
    <col min="15" max="15" width="7.7109375" style="2" customWidth="1"/>
    <col min="16" max="16" width="1.7109375" style="2" customWidth="1"/>
    <col min="17" max="17" width="7.7109375" style="2" customWidth="1"/>
    <col min="18" max="18" width="1.7109375" style="2" customWidth="1"/>
    <col min="19" max="19" width="7.7109375" style="2" customWidth="1"/>
    <col min="20" max="20" width="1.7109375" style="2" customWidth="1"/>
    <col min="21" max="21" width="7.7109375" style="2" customWidth="1"/>
    <col min="22" max="22" width="1.7109375" style="2" customWidth="1"/>
    <col min="23" max="23" width="7.7109375" style="2" customWidth="1"/>
    <col min="24" max="24" width="1.7109375" style="2" customWidth="1"/>
    <col min="25" max="25" width="6.7109375" style="2" customWidth="1"/>
    <col min="26" max="26" width="1.7109375" style="2" customWidth="1"/>
    <col min="27" max="27" width="7.7109375" style="2" customWidth="1"/>
    <col min="28" max="28" width="1.7109375" style="2" customWidth="1"/>
    <col min="29" max="29" width="7.42578125" style="2" customWidth="1"/>
    <col min="30" max="30" width="1.7109375" style="2" customWidth="1"/>
    <col min="31" max="31" width="7.42578125" style="2" customWidth="1"/>
    <col min="32" max="32" width="1.7109375" style="2" customWidth="1"/>
    <col min="33" max="33" width="7.28515625" style="2" customWidth="1"/>
    <col min="34" max="34" width="2.7109375" style="2" customWidth="1"/>
    <col min="35" max="35" width="6.7109375" style="2" customWidth="1"/>
    <col min="36" max="36" width="2.7109375" style="2" customWidth="1"/>
    <col min="37" max="37" width="7" style="2" customWidth="1"/>
    <col min="38" max="38" width="2.7109375" style="2" customWidth="1"/>
    <col min="39" max="39" width="7" style="2" customWidth="1"/>
    <col min="40" max="40" width="2.7109375" style="2" customWidth="1"/>
    <col min="41" max="41" width="7.85546875" style="2" customWidth="1"/>
    <col min="42" max="42" width="2.7109375" style="2" customWidth="1"/>
    <col min="43" max="43" width="9" style="2" customWidth="1"/>
    <col min="44" max="44" width="2.7109375" style="2" customWidth="1"/>
    <col min="45" max="45" width="7.140625" style="2" customWidth="1"/>
    <col min="46" max="46" width="2.7109375" style="2" customWidth="1"/>
    <col min="47" max="47" width="7.42578125" style="2" customWidth="1"/>
    <col min="48" max="48" width="2.42578125" style="2" customWidth="1"/>
    <col min="49" max="49" width="7.7109375" style="2" customWidth="1"/>
    <col min="50" max="50" width="2.42578125" style="2" customWidth="1"/>
    <col min="51" max="51" width="7.7109375" style="2" customWidth="1"/>
    <col min="52" max="52" width="2.42578125" style="2" customWidth="1"/>
    <col min="53" max="53" width="7.7109375" style="2" customWidth="1"/>
    <col min="54" max="54" width="2.42578125" style="2" customWidth="1"/>
    <col min="55" max="55" width="7.7109375" style="2" customWidth="1"/>
    <col min="56" max="56" width="2.7109375" style="2" customWidth="1"/>
    <col min="57" max="57" width="7.85546875" style="2" customWidth="1"/>
    <col min="58" max="58" width="2.42578125" style="2" customWidth="1"/>
    <col min="59" max="59" width="8.42578125" style="2" customWidth="1"/>
    <col min="60" max="16384" width="11.42578125" style="2"/>
  </cols>
  <sheetData>
    <row r="3" spans="3:62" s="3" customFormat="1" ht="33" customHeight="1" x14ac:dyDescent="0.2">
      <c r="C3" s="1497" t="s">
        <v>1173</v>
      </c>
      <c r="D3" s="1497"/>
      <c r="E3" s="1497"/>
      <c r="F3" s="1497"/>
      <c r="G3" s="1497"/>
      <c r="H3" s="1497"/>
      <c r="I3" s="1497"/>
      <c r="J3" s="1497"/>
      <c r="K3" s="1497"/>
      <c r="L3" s="1497"/>
      <c r="M3" s="1497"/>
      <c r="N3" s="1497"/>
      <c r="O3" s="1497"/>
      <c r="P3" s="1497"/>
      <c r="Q3" s="1497"/>
      <c r="R3" s="1497"/>
      <c r="S3" s="1497"/>
      <c r="T3" s="1497"/>
      <c r="U3" s="1497"/>
      <c r="V3" s="1497"/>
      <c r="W3" s="1497"/>
      <c r="X3" s="1497"/>
      <c r="Y3" s="1497"/>
      <c r="Z3" s="1497"/>
      <c r="AA3" s="1497"/>
      <c r="AB3" s="1497"/>
      <c r="AC3" s="1497"/>
      <c r="AD3" s="1497"/>
      <c r="AE3" s="1497"/>
      <c r="AF3" s="1497"/>
      <c r="AG3" s="1497"/>
      <c r="AH3" s="1497"/>
      <c r="AI3" s="1497"/>
      <c r="AJ3" s="1497"/>
      <c r="AK3" s="1497"/>
      <c r="AL3" s="1497"/>
      <c r="AM3" s="1497"/>
      <c r="AN3" s="1497"/>
      <c r="AO3" s="1497"/>
      <c r="AP3" s="1497"/>
      <c r="AQ3" s="1497"/>
      <c r="AR3" s="1497"/>
      <c r="AS3" s="1497"/>
      <c r="AT3" s="1497"/>
      <c r="AU3" s="1497"/>
      <c r="AV3" s="1497"/>
      <c r="AW3" s="1497"/>
      <c r="AX3" s="1497"/>
      <c r="AY3" s="1497"/>
      <c r="AZ3" s="1497"/>
      <c r="BA3" s="1497"/>
      <c r="BB3" s="1497"/>
      <c r="BC3" s="1497"/>
      <c r="BD3" s="1497"/>
      <c r="BE3" s="1497"/>
      <c r="BF3" s="1497"/>
      <c r="BG3" s="1497"/>
    </row>
    <row r="4" spans="3:62" s="78" customFormat="1" ht="20.25" x14ac:dyDescent="0.2">
      <c r="C4" s="134" t="s">
        <v>340</v>
      </c>
      <c r="D4" s="134"/>
      <c r="E4" s="70"/>
      <c r="F4" s="70"/>
      <c r="G4" s="70"/>
      <c r="H4" s="70"/>
      <c r="I4" s="70"/>
      <c r="J4" s="70"/>
      <c r="K4" s="70"/>
      <c r="L4" s="70"/>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69"/>
      <c r="AV4" s="69"/>
      <c r="AW4" s="69"/>
      <c r="AX4" s="69"/>
      <c r="AY4" s="69"/>
      <c r="AZ4" s="69"/>
      <c r="BA4" s="69"/>
      <c r="BB4" s="69"/>
      <c r="BC4" s="69"/>
      <c r="BD4" s="70"/>
      <c r="BF4" s="79"/>
      <c r="BH4" s="80"/>
    </row>
    <row r="5" spans="3:62" s="78" customFormat="1" ht="20.25" x14ac:dyDescent="0.2">
      <c r="C5" s="1497" t="s">
        <v>148</v>
      </c>
      <c r="D5" s="1497"/>
      <c r="E5" s="1497"/>
      <c r="F5" s="1497"/>
      <c r="G5" s="1497"/>
      <c r="H5" s="1497"/>
      <c r="I5" s="1497"/>
      <c r="J5" s="1497"/>
      <c r="K5" s="1497"/>
      <c r="L5" s="1497"/>
      <c r="M5" s="1497"/>
      <c r="N5" s="1497"/>
      <c r="O5" s="1497"/>
      <c r="P5" s="1497"/>
      <c r="Q5" s="1497"/>
      <c r="R5" s="1497"/>
      <c r="S5" s="1497"/>
      <c r="T5" s="1497"/>
      <c r="U5" s="1497"/>
      <c r="V5" s="1497"/>
      <c r="W5" s="1497"/>
      <c r="X5" s="1497"/>
      <c r="Y5" s="1497"/>
      <c r="Z5" s="1497"/>
      <c r="AA5" s="1497"/>
      <c r="AB5" s="1497"/>
      <c r="AC5" s="1497"/>
      <c r="AD5" s="1497"/>
      <c r="AE5" s="1497"/>
      <c r="AF5" s="1497"/>
      <c r="AG5" s="1497"/>
      <c r="AH5" s="1497"/>
      <c r="AI5" s="1497"/>
      <c r="AJ5" s="1497"/>
      <c r="AK5" s="1497"/>
      <c r="AL5" s="1497"/>
      <c r="AM5" s="1497"/>
      <c r="AN5" s="1497"/>
      <c r="AO5" s="1497"/>
      <c r="AP5" s="1497"/>
      <c r="AQ5" s="1497"/>
      <c r="AR5" s="1497"/>
      <c r="AS5" s="1497"/>
      <c r="AT5" s="1497"/>
      <c r="AU5" s="1497"/>
      <c r="AV5" s="1497"/>
      <c r="AW5" s="1497"/>
      <c r="AX5" s="1497"/>
      <c r="AY5" s="1497"/>
      <c r="AZ5" s="1497"/>
      <c r="BA5" s="1497"/>
      <c r="BB5" s="1497"/>
      <c r="BC5" s="1497"/>
      <c r="BD5" s="1497"/>
      <c r="BE5" s="1497"/>
      <c r="BF5" s="1497"/>
      <c r="BG5" s="1497"/>
      <c r="BH5" s="80"/>
    </row>
    <row r="6" spans="3:62" s="79" customFormat="1" ht="35.1" customHeight="1" thickBot="1" x14ac:dyDescent="0.25">
      <c r="C6" s="1498" t="s">
        <v>1217</v>
      </c>
      <c r="D6" s="1498"/>
      <c r="E6" s="1498"/>
      <c r="F6" s="1498"/>
      <c r="G6" s="1498"/>
      <c r="H6" s="1498"/>
      <c r="I6" s="1498"/>
      <c r="J6" s="1498"/>
      <c r="K6" s="1498"/>
      <c r="L6" s="1498"/>
      <c r="M6" s="1498"/>
      <c r="N6" s="1498"/>
      <c r="O6" s="1498"/>
      <c r="P6" s="1498"/>
      <c r="Q6" s="1498"/>
      <c r="R6" s="1498"/>
      <c r="S6" s="1498"/>
      <c r="T6" s="1498"/>
      <c r="U6" s="1498"/>
      <c r="V6" s="1498"/>
      <c r="W6" s="1498"/>
      <c r="X6" s="1498"/>
      <c r="Y6" s="1498"/>
      <c r="Z6" s="1498"/>
      <c r="AA6" s="1498"/>
      <c r="AB6" s="1498"/>
      <c r="AC6" s="1498"/>
      <c r="AD6" s="1498"/>
      <c r="AE6" s="1498"/>
      <c r="AF6" s="1498"/>
      <c r="AG6" s="1498"/>
      <c r="AH6" s="1498"/>
      <c r="AI6" s="1498"/>
      <c r="AJ6" s="1498"/>
      <c r="AK6" s="1498"/>
      <c r="AL6" s="1498"/>
      <c r="AM6" s="1498"/>
      <c r="AN6" s="1498"/>
      <c r="AO6" s="1498"/>
      <c r="AP6" s="1498"/>
      <c r="AQ6" s="1498"/>
      <c r="AR6" s="1498"/>
      <c r="AS6" s="1498"/>
      <c r="AT6" s="1498"/>
      <c r="AU6" s="1498"/>
      <c r="AV6" s="1498"/>
      <c r="AW6" s="1498"/>
      <c r="AX6" s="1498"/>
      <c r="AY6" s="1498"/>
      <c r="AZ6" s="1498"/>
      <c r="BA6" s="1498"/>
      <c r="BB6" s="1498"/>
      <c r="BC6" s="1498"/>
      <c r="BD6" s="1498"/>
      <c r="BE6" s="1498"/>
      <c r="BF6" s="1498"/>
      <c r="BG6" s="78"/>
      <c r="BH6" s="80"/>
    </row>
    <row r="7" spans="3:62" ht="15.75" customHeight="1" thickBot="1" x14ac:dyDescent="0.25">
      <c r="C7" s="1675" t="s">
        <v>130</v>
      </c>
      <c r="D7" s="1675"/>
      <c r="E7" s="1702" t="s">
        <v>4</v>
      </c>
      <c r="F7" s="1702"/>
      <c r="G7" s="1702"/>
      <c r="H7" s="1702"/>
      <c r="I7" s="1702"/>
      <c r="J7" s="1702"/>
      <c r="K7" s="1702"/>
      <c r="L7" s="1702"/>
      <c r="M7" s="1702"/>
      <c r="N7" s="1702"/>
      <c r="O7" s="1702"/>
      <c r="P7" s="1702"/>
      <c r="Q7" s="1702"/>
      <c r="R7" s="1702"/>
      <c r="S7" s="1702"/>
      <c r="T7" s="1702"/>
      <c r="U7" s="1702"/>
      <c r="V7" s="1702"/>
      <c r="W7" s="1702"/>
      <c r="X7" s="1702"/>
      <c r="Y7" s="1702"/>
      <c r="Z7" s="1702"/>
      <c r="AA7" s="1702"/>
      <c r="AB7" s="1702"/>
      <c r="AC7" s="1702"/>
      <c r="AD7" s="1702"/>
      <c r="AE7" s="1702"/>
      <c r="AF7" s="1702"/>
      <c r="AG7" s="1702"/>
      <c r="AH7" s="1702"/>
      <c r="AI7" s="1702"/>
      <c r="AJ7" s="1702"/>
      <c r="AK7" s="1702"/>
      <c r="AL7" s="1702"/>
      <c r="AM7" s="1702"/>
      <c r="AN7" s="1702"/>
      <c r="AO7" s="1702"/>
      <c r="AP7" s="1702"/>
      <c r="AQ7" s="1702"/>
      <c r="AR7" s="1702"/>
      <c r="AS7" s="1702"/>
      <c r="AT7" s="1702"/>
      <c r="AU7" s="1702"/>
      <c r="AV7" s="1702"/>
      <c r="AW7" s="1702"/>
      <c r="AX7" s="1702"/>
      <c r="AY7" s="1702"/>
      <c r="AZ7" s="1702"/>
      <c r="BA7" s="1702"/>
      <c r="BB7" s="1702"/>
      <c r="BC7" s="1702"/>
      <c r="BD7" s="1702"/>
      <c r="BE7" s="1702"/>
      <c r="BF7" s="1702"/>
      <c r="BG7" s="34"/>
      <c r="BH7" s="10"/>
      <c r="BJ7" s="27"/>
    </row>
    <row r="8" spans="3:62" ht="15.75" customHeight="1" thickBot="1" x14ac:dyDescent="0.25">
      <c r="C8" s="1675"/>
      <c r="D8" s="1675"/>
      <c r="E8" s="1702"/>
      <c r="F8" s="1702"/>
      <c r="G8" s="1702"/>
      <c r="H8" s="1702"/>
      <c r="I8" s="1702"/>
      <c r="J8" s="1702"/>
      <c r="K8" s="1702"/>
      <c r="L8" s="1702"/>
      <c r="M8" s="1702"/>
      <c r="N8" s="1702"/>
      <c r="O8" s="1702"/>
      <c r="P8" s="1702"/>
      <c r="Q8" s="1702"/>
      <c r="R8" s="1702"/>
      <c r="S8" s="1702"/>
      <c r="T8" s="1702"/>
      <c r="U8" s="1702"/>
      <c r="V8" s="1702"/>
      <c r="W8" s="1702"/>
      <c r="X8" s="1702"/>
      <c r="Y8" s="1702"/>
      <c r="Z8" s="1702"/>
      <c r="AA8" s="1702"/>
      <c r="AB8" s="1702"/>
      <c r="AC8" s="1702"/>
      <c r="AD8" s="1702"/>
      <c r="AE8" s="1702"/>
      <c r="AF8" s="1702"/>
      <c r="AG8" s="1702"/>
      <c r="AH8" s="1702"/>
      <c r="AI8" s="1702"/>
      <c r="AJ8" s="1702"/>
      <c r="AK8" s="1702"/>
      <c r="AL8" s="1702"/>
      <c r="AM8" s="1702"/>
      <c r="AN8" s="1702"/>
      <c r="AO8" s="1702"/>
      <c r="AP8" s="1702"/>
      <c r="AQ8" s="1702"/>
      <c r="AR8" s="1702"/>
      <c r="AS8" s="1702"/>
      <c r="AT8" s="1702"/>
      <c r="AU8" s="1702"/>
      <c r="AV8" s="1702"/>
      <c r="AW8" s="1702"/>
      <c r="AX8" s="1702"/>
      <c r="AY8" s="1702"/>
      <c r="AZ8" s="1702"/>
      <c r="BA8" s="1702"/>
      <c r="BB8" s="1702"/>
      <c r="BC8" s="1702"/>
      <c r="BD8" s="1702"/>
      <c r="BE8" s="1702"/>
      <c r="BF8" s="1702"/>
      <c r="BG8" s="34"/>
      <c r="BH8" s="10"/>
      <c r="BJ8" s="27"/>
    </row>
    <row r="9" spans="3:62" ht="15.75" customHeight="1" thickBot="1" x14ac:dyDescent="0.25">
      <c r="C9" s="1675"/>
      <c r="D9" s="1675"/>
      <c r="E9" s="1675">
        <v>1993</v>
      </c>
      <c r="F9" s="1675"/>
      <c r="G9" s="1675">
        <v>1994</v>
      </c>
      <c r="H9" s="1675"/>
      <c r="I9" s="1675">
        <v>1995</v>
      </c>
      <c r="J9" s="1675"/>
      <c r="K9" s="1675">
        <v>1996</v>
      </c>
      <c r="L9" s="1675"/>
      <c r="M9" s="1675">
        <v>1997</v>
      </c>
      <c r="N9" s="1675"/>
      <c r="O9" s="1675">
        <v>1998</v>
      </c>
      <c r="P9" s="1675"/>
      <c r="Q9" s="1675">
        <v>1999</v>
      </c>
      <c r="R9" s="1675"/>
      <c r="S9" s="1675">
        <v>2000</v>
      </c>
      <c r="T9" s="1675"/>
      <c r="U9" s="1675">
        <v>2001</v>
      </c>
      <c r="V9" s="1675"/>
      <c r="W9" s="1675">
        <v>2002</v>
      </c>
      <c r="X9" s="1675"/>
      <c r="Y9" s="1675">
        <v>2003</v>
      </c>
      <c r="Z9" s="1675"/>
      <c r="AA9" s="1675">
        <v>2004</v>
      </c>
      <c r="AB9" s="1675"/>
      <c r="AC9" s="1675">
        <v>2005</v>
      </c>
      <c r="AD9" s="1675"/>
      <c r="AE9" s="1675">
        <v>2006</v>
      </c>
      <c r="AF9" s="1675"/>
      <c r="AG9" s="1675">
        <v>2007</v>
      </c>
      <c r="AH9" s="1675"/>
      <c r="AI9" s="1675">
        <v>2008</v>
      </c>
      <c r="AJ9" s="1675"/>
      <c r="AK9" s="1675">
        <v>2009</v>
      </c>
      <c r="AL9" s="1675"/>
      <c r="AM9" s="1675">
        <v>2010</v>
      </c>
      <c r="AN9" s="1675"/>
      <c r="AO9" s="1675" t="s">
        <v>375</v>
      </c>
      <c r="AP9" s="1675"/>
      <c r="AQ9" s="1675" t="s">
        <v>376</v>
      </c>
      <c r="AR9" s="1675"/>
      <c r="AS9" s="1675" t="s">
        <v>423</v>
      </c>
      <c r="AT9" s="1675"/>
      <c r="AU9" s="1675" t="s">
        <v>471</v>
      </c>
      <c r="AV9" s="1675"/>
      <c r="AW9" s="1675" t="s">
        <v>495</v>
      </c>
      <c r="AX9" s="1675"/>
      <c r="AY9" s="1675" t="s">
        <v>515</v>
      </c>
      <c r="AZ9" s="1675"/>
      <c r="BA9" s="1675" t="s">
        <v>549</v>
      </c>
      <c r="BB9" s="1675"/>
      <c r="BC9" s="1675" t="s">
        <v>627</v>
      </c>
      <c r="BD9" s="1675"/>
      <c r="BE9" s="1675" t="s">
        <v>1216</v>
      </c>
      <c r="BF9" s="1675"/>
      <c r="BG9" s="34"/>
      <c r="BH9" s="10"/>
      <c r="BI9" s="30"/>
      <c r="BJ9" s="27"/>
    </row>
    <row r="10" spans="3:62" ht="13.5" customHeight="1" thickBot="1" x14ac:dyDescent="0.25">
      <c r="C10" s="1675"/>
      <c r="D10" s="1675"/>
      <c r="E10" s="1703"/>
      <c r="F10" s="1703"/>
      <c r="G10" s="1677"/>
      <c r="H10" s="1677"/>
      <c r="I10" s="1677"/>
      <c r="J10" s="1677"/>
      <c r="K10" s="1677"/>
      <c r="L10" s="1677"/>
      <c r="M10" s="1677"/>
      <c r="N10" s="1677"/>
      <c r="O10" s="1677"/>
      <c r="P10" s="1677"/>
      <c r="Q10" s="1677"/>
      <c r="R10" s="1677"/>
      <c r="S10" s="1677"/>
      <c r="T10" s="1677"/>
      <c r="U10" s="1677"/>
      <c r="V10" s="1677"/>
      <c r="W10" s="1677"/>
      <c r="X10" s="1677"/>
      <c r="Y10" s="1677"/>
      <c r="Z10" s="1677"/>
      <c r="AA10" s="1677"/>
      <c r="AB10" s="1677"/>
      <c r="AC10" s="1677"/>
      <c r="AD10" s="1677"/>
      <c r="AE10" s="1677"/>
      <c r="AF10" s="1677"/>
      <c r="AG10" s="1677"/>
      <c r="AH10" s="1677"/>
      <c r="AI10" s="1677"/>
      <c r="AJ10" s="1677"/>
      <c r="AK10" s="1677"/>
      <c r="AL10" s="1677"/>
      <c r="AM10" s="1677"/>
      <c r="AN10" s="1677"/>
      <c r="AO10" s="1677"/>
      <c r="AP10" s="1677"/>
      <c r="AQ10" s="1677"/>
      <c r="AR10" s="1677"/>
      <c r="AS10" s="1677"/>
      <c r="AT10" s="1677"/>
      <c r="AU10" s="1677"/>
      <c r="AV10" s="1677"/>
      <c r="AW10" s="1677"/>
      <c r="AX10" s="1677"/>
      <c r="AY10" s="1677"/>
      <c r="AZ10" s="1677"/>
      <c r="BA10" s="1677"/>
      <c r="BB10" s="1677"/>
      <c r="BC10" s="1677"/>
      <c r="BD10" s="1677"/>
      <c r="BE10" s="1677"/>
      <c r="BF10" s="1677"/>
      <c r="BG10" s="34"/>
      <c r="BH10" s="10"/>
      <c r="BJ10" s="27"/>
    </row>
    <row r="11" spans="3:62" ht="12.75" customHeight="1" x14ac:dyDescent="0.2">
      <c r="C11" s="917"/>
      <c r="D11" s="667"/>
      <c r="E11" s="922"/>
      <c r="F11" s="923"/>
      <c r="G11" s="923"/>
      <c r="H11" s="923"/>
      <c r="I11" s="923"/>
      <c r="J11" s="923"/>
      <c r="K11" s="923"/>
      <c r="L11" s="923"/>
      <c r="M11" s="923"/>
      <c r="N11" s="923"/>
      <c r="O11" s="923"/>
      <c r="P11" s="923"/>
      <c r="Q11" s="923"/>
      <c r="R11" s="923"/>
      <c r="S11" s="923"/>
      <c r="T11" s="923"/>
      <c r="U11" s="923"/>
      <c r="V11" s="923"/>
      <c r="W11" s="923"/>
      <c r="X11" s="923"/>
      <c r="Y11" s="923"/>
      <c r="Z11" s="923"/>
      <c r="AA11" s="923"/>
      <c r="AB11" s="923"/>
      <c r="AC11" s="923"/>
      <c r="AD11" s="923"/>
      <c r="AE11" s="923"/>
      <c r="AF11" s="923"/>
      <c r="AG11" s="923"/>
      <c r="AH11" s="923"/>
      <c r="AI11" s="923"/>
      <c r="AJ11" s="923"/>
      <c r="AK11" s="923"/>
      <c r="AL11" s="923"/>
      <c r="AM11" s="923"/>
      <c r="AN11" s="923"/>
      <c r="AO11" s="923"/>
      <c r="AP11" s="923"/>
      <c r="AQ11" s="923"/>
      <c r="AR11" s="923"/>
      <c r="AS11" s="923"/>
      <c r="AT11" s="923"/>
      <c r="AU11" s="924"/>
      <c r="AV11" s="924"/>
      <c r="AW11" s="924"/>
      <c r="AX11" s="924"/>
      <c r="AY11" s="924"/>
      <c r="AZ11" s="924"/>
      <c r="BA11" s="924"/>
      <c r="BB11" s="924"/>
      <c r="BC11" s="924"/>
      <c r="BD11" s="748"/>
      <c r="BE11" s="924"/>
      <c r="BF11" s="749"/>
      <c r="BG11" s="34"/>
      <c r="BH11" s="10"/>
      <c r="BJ11" s="27"/>
    </row>
    <row r="12" spans="3:62" s="7" customFormat="1" ht="39.950000000000003" customHeight="1" x14ac:dyDescent="0.2">
      <c r="C12" s="668" t="s">
        <v>282</v>
      </c>
      <c r="D12" s="704" t="s">
        <v>245</v>
      </c>
      <c r="E12" s="925">
        <v>0</v>
      </c>
      <c r="F12" s="742"/>
      <c r="G12" s="742">
        <v>0</v>
      </c>
      <c r="H12" s="742"/>
      <c r="I12" s="742">
        <v>0</v>
      </c>
      <c r="J12" s="742"/>
      <c r="K12" s="742">
        <v>0</v>
      </c>
      <c r="L12" s="742"/>
      <c r="M12" s="742">
        <v>0</v>
      </c>
      <c r="N12" s="549"/>
      <c r="O12" s="742">
        <v>0</v>
      </c>
      <c r="P12" s="742"/>
      <c r="Q12" s="549">
        <v>0</v>
      </c>
      <c r="R12" s="549"/>
      <c r="S12" s="549">
        <v>0</v>
      </c>
      <c r="T12" s="549"/>
      <c r="U12" s="549">
        <v>0</v>
      </c>
      <c r="V12" s="549"/>
      <c r="W12" s="549">
        <v>0</v>
      </c>
      <c r="X12" s="549"/>
      <c r="Y12" s="549">
        <v>0</v>
      </c>
      <c r="Z12" s="549"/>
      <c r="AA12" s="549">
        <v>0</v>
      </c>
      <c r="AB12" s="549"/>
      <c r="AC12" s="549">
        <v>1</v>
      </c>
      <c r="AD12" s="549"/>
      <c r="AE12" s="549">
        <v>0</v>
      </c>
      <c r="AF12" s="549"/>
      <c r="AG12" s="549">
        <v>0</v>
      </c>
      <c r="AH12" s="549"/>
      <c r="AI12" s="549">
        <v>0</v>
      </c>
      <c r="AJ12" s="549"/>
      <c r="AK12" s="549">
        <v>0</v>
      </c>
      <c r="AL12" s="549"/>
      <c r="AM12" s="549">
        <v>0</v>
      </c>
      <c r="AN12" s="549"/>
      <c r="AO12" s="549">
        <v>0</v>
      </c>
      <c r="AP12" s="549"/>
      <c r="AQ12" s="549">
        <v>0</v>
      </c>
      <c r="AR12" s="549"/>
      <c r="AS12" s="549">
        <v>0</v>
      </c>
      <c r="AT12" s="549"/>
      <c r="AU12" s="549">
        <v>0</v>
      </c>
      <c r="AV12" s="549"/>
      <c r="AW12" s="549">
        <v>0</v>
      </c>
      <c r="AX12" s="549"/>
      <c r="AY12" s="549">
        <v>0</v>
      </c>
      <c r="AZ12" s="549"/>
      <c r="BA12" s="549">
        <v>0</v>
      </c>
      <c r="BB12" s="549"/>
      <c r="BC12" s="549">
        <v>0</v>
      </c>
      <c r="BD12" s="549"/>
      <c r="BE12" s="549">
        <v>0</v>
      </c>
      <c r="BF12" s="926"/>
      <c r="BH12" s="81"/>
      <c r="BJ12" s="82"/>
    </row>
    <row r="13" spans="3:62" s="7" customFormat="1" ht="39.950000000000003" customHeight="1" x14ac:dyDescent="0.2">
      <c r="C13" s="668" t="s">
        <v>287</v>
      </c>
      <c r="D13" s="704" t="s">
        <v>131</v>
      </c>
      <c r="E13" s="925">
        <v>6</v>
      </c>
      <c r="F13" s="742"/>
      <c r="G13" s="742">
        <v>1</v>
      </c>
      <c r="H13" s="742"/>
      <c r="I13" s="742">
        <v>1</v>
      </c>
      <c r="J13" s="742"/>
      <c r="K13" s="742">
        <v>2</v>
      </c>
      <c r="L13" s="742"/>
      <c r="M13" s="742">
        <v>0</v>
      </c>
      <c r="N13" s="549"/>
      <c r="O13" s="742">
        <v>0</v>
      </c>
      <c r="P13" s="742"/>
      <c r="Q13" s="549">
        <v>0</v>
      </c>
      <c r="R13" s="549"/>
      <c r="S13" s="549">
        <v>0</v>
      </c>
      <c r="T13" s="549"/>
      <c r="U13" s="549">
        <v>1</v>
      </c>
      <c r="V13" s="549"/>
      <c r="W13" s="549">
        <v>1</v>
      </c>
      <c r="X13" s="549"/>
      <c r="Y13" s="549">
        <v>0</v>
      </c>
      <c r="Z13" s="549"/>
      <c r="AA13" s="549">
        <v>1</v>
      </c>
      <c r="AB13" s="549"/>
      <c r="AC13" s="549">
        <v>0</v>
      </c>
      <c r="AD13" s="549"/>
      <c r="AE13" s="549">
        <v>0</v>
      </c>
      <c r="AF13" s="549"/>
      <c r="AG13" s="549">
        <v>2</v>
      </c>
      <c r="AH13" s="549"/>
      <c r="AI13" s="549">
        <v>2</v>
      </c>
      <c r="AJ13" s="549"/>
      <c r="AK13" s="549">
        <v>0</v>
      </c>
      <c r="AL13" s="549"/>
      <c r="AM13" s="549">
        <v>2</v>
      </c>
      <c r="AN13" s="549"/>
      <c r="AO13" s="549">
        <v>2</v>
      </c>
      <c r="AP13" s="549"/>
      <c r="AQ13" s="549">
        <v>2</v>
      </c>
      <c r="AR13" s="549"/>
      <c r="AS13" s="549">
        <v>0</v>
      </c>
      <c r="AT13" s="549"/>
      <c r="AU13" s="549">
        <v>0</v>
      </c>
      <c r="AV13" s="549"/>
      <c r="AW13" s="549">
        <v>0</v>
      </c>
      <c r="AX13" s="549"/>
      <c r="AY13" s="549">
        <v>0</v>
      </c>
      <c r="AZ13" s="549"/>
      <c r="BA13" s="549">
        <v>0</v>
      </c>
      <c r="BB13" s="549"/>
      <c r="BC13" s="549">
        <v>0</v>
      </c>
      <c r="BD13" s="549"/>
      <c r="BE13" s="549">
        <v>0</v>
      </c>
      <c r="BF13" s="926"/>
      <c r="BH13" s="81"/>
      <c r="BJ13" s="82"/>
    </row>
    <row r="14" spans="3:62" s="7" customFormat="1" ht="39.950000000000003" customHeight="1" x14ac:dyDescent="0.2">
      <c r="C14" s="668" t="s">
        <v>289</v>
      </c>
      <c r="D14" s="667" t="s">
        <v>167</v>
      </c>
      <c r="E14" s="927">
        <v>10</v>
      </c>
      <c r="F14" s="549"/>
      <c r="G14" s="549">
        <v>20</v>
      </c>
      <c r="H14" s="549"/>
      <c r="I14" s="549">
        <v>15</v>
      </c>
      <c r="J14" s="549"/>
      <c r="K14" s="549">
        <v>8</v>
      </c>
      <c r="L14" s="549"/>
      <c r="M14" s="549">
        <v>6</v>
      </c>
      <c r="N14" s="549"/>
      <c r="O14" s="549">
        <v>1</v>
      </c>
      <c r="P14" s="549"/>
      <c r="Q14" s="549">
        <v>0</v>
      </c>
      <c r="R14" s="549"/>
      <c r="S14" s="549">
        <v>0</v>
      </c>
      <c r="T14" s="549"/>
      <c r="U14" s="549">
        <v>0</v>
      </c>
      <c r="V14" s="549"/>
      <c r="W14" s="549">
        <v>0</v>
      </c>
      <c r="X14" s="549"/>
      <c r="Y14" s="549">
        <v>0</v>
      </c>
      <c r="Z14" s="549"/>
      <c r="AA14" s="549">
        <v>0</v>
      </c>
      <c r="AB14" s="549"/>
      <c r="AC14" s="549">
        <v>0</v>
      </c>
      <c r="AD14" s="549"/>
      <c r="AE14" s="549">
        <v>0</v>
      </c>
      <c r="AF14" s="549"/>
      <c r="AG14" s="549">
        <v>1</v>
      </c>
      <c r="AH14" s="549"/>
      <c r="AI14" s="549">
        <v>0</v>
      </c>
      <c r="AJ14" s="549"/>
      <c r="AK14" s="549">
        <v>0</v>
      </c>
      <c r="AL14" s="549"/>
      <c r="AM14" s="549">
        <v>0</v>
      </c>
      <c r="AN14" s="549"/>
      <c r="AO14" s="549">
        <v>0</v>
      </c>
      <c r="AP14" s="549"/>
      <c r="AQ14" s="549">
        <v>2</v>
      </c>
      <c r="AR14" s="549"/>
      <c r="AS14" s="549">
        <v>4</v>
      </c>
      <c r="AT14" s="549"/>
      <c r="AU14" s="549">
        <v>2</v>
      </c>
      <c r="AV14" s="549"/>
      <c r="AW14" s="549">
        <v>2</v>
      </c>
      <c r="AX14" s="549"/>
      <c r="AY14" s="549">
        <v>7</v>
      </c>
      <c r="AZ14" s="549"/>
      <c r="BA14" s="549">
        <v>3</v>
      </c>
      <c r="BB14" s="549"/>
      <c r="BC14" s="549">
        <v>6</v>
      </c>
      <c r="BD14" s="549"/>
      <c r="BE14" s="549">
        <v>4</v>
      </c>
      <c r="BF14" s="926"/>
      <c r="BH14" s="81"/>
      <c r="BJ14" s="82"/>
    </row>
    <row r="15" spans="3:62" s="7" customFormat="1" ht="39.950000000000003" customHeight="1" x14ac:dyDescent="0.2">
      <c r="C15" s="668" t="s">
        <v>10</v>
      </c>
      <c r="D15" s="704" t="s">
        <v>11</v>
      </c>
      <c r="E15" s="925">
        <v>5</v>
      </c>
      <c r="F15" s="742"/>
      <c r="G15" s="742">
        <v>4</v>
      </c>
      <c r="H15" s="742"/>
      <c r="I15" s="742">
        <v>1</v>
      </c>
      <c r="J15" s="742"/>
      <c r="K15" s="742">
        <v>1</v>
      </c>
      <c r="L15" s="549"/>
      <c r="M15" s="549">
        <v>0</v>
      </c>
      <c r="N15" s="742"/>
      <c r="O15" s="549">
        <v>0</v>
      </c>
      <c r="P15" s="742"/>
      <c r="Q15" s="549">
        <v>0</v>
      </c>
      <c r="R15" s="742"/>
      <c r="S15" s="549">
        <v>1</v>
      </c>
      <c r="T15" s="742"/>
      <c r="U15" s="742">
        <v>2</v>
      </c>
      <c r="V15" s="742"/>
      <c r="W15" s="742">
        <v>1</v>
      </c>
      <c r="X15" s="742"/>
      <c r="Y15" s="549">
        <v>1</v>
      </c>
      <c r="Z15" s="742"/>
      <c r="AA15" s="549">
        <v>0</v>
      </c>
      <c r="AB15" s="549"/>
      <c r="AC15" s="549">
        <v>0</v>
      </c>
      <c r="AD15" s="549"/>
      <c r="AE15" s="549">
        <v>1</v>
      </c>
      <c r="AF15" s="549"/>
      <c r="AG15" s="549">
        <v>1</v>
      </c>
      <c r="AH15" s="549"/>
      <c r="AI15" s="549">
        <v>0</v>
      </c>
      <c r="AJ15" s="549"/>
      <c r="AK15" s="549">
        <v>0</v>
      </c>
      <c r="AL15" s="549"/>
      <c r="AM15" s="549">
        <v>1</v>
      </c>
      <c r="AN15" s="549"/>
      <c r="AO15" s="549">
        <v>0</v>
      </c>
      <c r="AP15" s="549"/>
      <c r="AQ15" s="549">
        <v>0</v>
      </c>
      <c r="AR15" s="549"/>
      <c r="AS15" s="549">
        <v>0</v>
      </c>
      <c r="AT15" s="549"/>
      <c r="AU15" s="549">
        <v>0</v>
      </c>
      <c r="AV15" s="549"/>
      <c r="AW15" s="549">
        <v>0</v>
      </c>
      <c r="AX15" s="549"/>
      <c r="AY15" s="549">
        <v>1</v>
      </c>
      <c r="AZ15" s="549"/>
      <c r="BA15" s="549">
        <v>0</v>
      </c>
      <c r="BB15" s="549"/>
      <c r="BC15" s="549">
        <v>0</v>
      </c>
      <c r="BD15" s="549"/>
      <c r="BE15" s="549">
        <v>0</v>
      </c>
      <c r="BF15" s="926"/>
      <c r="BH15" s="81"/>
      <c r="BJ15" s="82"/>
    </row>
    <row r="16" spans="3:62" s="7" customFormat="1" ht="39.950000000000003" customHeight="1" x14ac:dyDescent="0.2">
      <c r="C16" s="668" t="s">
        <v>12</v>
      </c>
      <c r="D16" s="704" t="s">
        <v>132</v>
      </c>
      <c r="E16" s="925">
        <v>1</v>
      </c>
      <c r="F16" s="742"/>
      <c r="G16" s="549">
        <v>0</v>
      </c>
      <c r="H16" s="742"/>
      <c r="I16" s="549">
        <v>0</v>
      </c>
      <c r="J16" s="742"/>
      <c r="K16" s="742">
        <v>0</v>
      </c>
      <c r="L16" s="742"/>
      <c r="M16" s="742">
        <v>0</v>
      </c>
      <c r="N16" s="742"/>
      <c r="O16" s="549">
        <v>0</v>
      </c>
      <c r="P16" s="549"/>
      <c r="Q16" s="742">
        <v>0</v>
      </c>
      <c r="R16" s="742"/>
      <c r="S16" s="549">
        <v>0</v>
      </c>
      <c r="T16" s="742"/>
      <c r="U16" s="742">
        <v>0</v>
      </c>
      <c r="V16" s="742"/>
      <c r="W16" s="742">
        <v>0</v>
      </c>
      <c r="X16" s="742"/>
      <c r="Y16" s="742">
        <v>0</v>
      </c>
      <c r="Z16" s="742"/>
      <c r="AA16" s="742">
        <v>0</v>
      </c>
      <c r="AB16" s="742"/>
      <c r="AC16" s="742">
        <v>0</v>
      </c>
      <c r="AD16" s="742"/>
      <c r="AE16" s="742">
        <v>0</v>
      </c>
      <c r="AF16" s="742"/>
      <c r="AG16" s="549">
        <v>0</v>
      </c>
      <c r="AH16" s="742"/>
      <c r="AI16" s="549">
        <v>0</v>
      </c>
      <c r="AJ16" s="742"/>
      <c r="AK16" s="549">
        <v>0</v>
      </c>
      <c r="AL16" s="742"/>
      <c r="AM16" s="549">
        <v>0</v>
      </c>
      <c r="AN16" s="549"/>
      <c r="AO16" s="549">
        <v>0</v>
      </c>
      <c r="AP16" s="549"/>
      <c r="AQ16" s="549">
        <v>0</v>
      </c>
      <c r="AR16" s="549"/>
      <c r="AS16" s="549">
        <v>0</v>
      </c>
      <c r="AT16" s="549"/>
      <c r="AU16" s="549">
        <v>0</v>
      </c>
      <c r="AV16" s="549"/>
      <c r="AW16" s="549">
        <v>0</v>
      </c>
      <c r="AX16" s="549"/>
      <c r="AY16" s="549">
        <v>0</v>
      </c>
      <c r="AZ16" s="549"/>
      <c r="BA16" s="549">
        <v>0</v>
      </c>
      <c r="BB16" s="549"/>
      <c r="BC16" s="549">
        <v>0</v>
      </c>
      <c r="BD16" s="549"/>
      <c r="BE16" s="549">
        <v>0</v>
      </c>
      <c r="BF16" s="926"/>
      <c r="BH16" s="81"/>
      <c r="BJ16" s="82"/>
    </row>
    <row r="17" spans="3:62" s="7" customFormat="1" ht="39.950000000000003" customHeight="1" x14ac:dyDescent="0.2">
      <c r="C17" s="918" t="s">
        <v>13</v>
      </c>
      <c r="D17" s="704" t="s">
        <v>168</v>
      </c>
      <c r="E17" s="927">
        <v>2</v>
      </c>
      <c r="F17" s="549"/>
      <c r="G17" s="549">
        <v>1</v>
      </c>
      <c r="H17" s="549"/>
      <c r="I17" s="549">
        <v>0</v>
      </c>
      <c r="J17" s="549"/>
      <c r="K17" s="549">
        <v>0</v>
      </c>
      <c r="L17" s="549"/>
      <c r="M17" s="549">
        <v>0</v>
      </c>
      <c r="N17" s="549"/>
      <c r="O17" s="549">
        <v>0</v>
      </c>
      <c r="P17" s="742"/>
      <c r="Q17" s="549">
        <v>0</v>
      </c>
      <c r="R17" s="742"/>
      <c r="S17" s="549">
        <v>0</v>
      </c>
      <c r="T17" s="549"/>
      <c r="U17" s="549">
        <v>0</v>
      </c>
      <c r="V17" s="549"/>
      <c r="W17" s="549">
        <v>0</v>
      </c>
      <c r="X17" s="549"/>
      <c r="Y17" s="549">
        <v>0</v>
      </c>
      <c r="Z17" s="549"/>
      <c r="AA17" s="549">
        <v>0</v>
      </c>
      <c r="AB17" s="549"/>
      <c r="AC17" s="549">
        <v>0</v>
      </c>
      <c r="AD17" s="549"/>
      <c r="AE17" s="549">
        <v>0</v>
      </c>
      <c r="AF17" s="549"/>
      <c r="AG17" s="549">
        <v>0</v>
      </c>
      <c r="AH17" s="549"/>
      <c r="AI17" s="549">
        <v>0</v>
      </c>
      <c r="AJ17" s="549"/>
      <c r="AK17" s="549">
        <v>0</v>
      </c>
      <c r="AL17" s="549"/>
      <c r="AM17" s="549">
        <v>0</v>
      </c>
      <c r="AN17" s="549"/>
      <c r="AO17" s="549">
        <v>0</v>
      </c>
      <c r="AP17" s="549"/>
      <c r="AQ17" s="549">
        <v>0</v>
      </c>
      <c r="AR17" s="549"/>
      <c r="AS17" s="549">
        <v>0</v>
      </c>
      <c r="AT17" s="549"/>
      <c r="AU17" s="549">
        <v>0</v>
      </c>
      <c r="AV17" s="549"/>
      <c r="AW17" s="549">
        <v>0</v>
      </c>
      <c r="AX17" s="549"/>
      <c r="AY17" s="549">
        <v>1</v>
      </c>
      <c r="AZ17" s="549"/>
      <c r="BA17" s="549">
        <v>0</v>
      </c>
      <c r="BB17" s="549"/>
      <c r="BC17" s="549">
        <v>0</v>
      </c>
      <c r="BD17" s="549"/>
      <c r="BE17" s="549">
        <v>0</v>
      </c>
      <c r="BF17" s="926"/>
      <c r="BH17" s="81"/>
      <c r="BJ17" s="82"/>
    </row>
    <row r="18" spans="3:62" s="7" customFormat="1" ht="39.950000000000003" customHeight="1" x14ac:dyDescent="0.2">
      <c r="C18" s="668" t="s">
        <v>14</v>
      </c>
      <c r="D18" s="704" t="s">
        <v>279</v>
      </c>
      <c r="E18" s="927">
        <v>2</v>
      </c>
      <c r="F18" s="742"/>
      <c r="G18" s="742">
        <v>3</v>
      </c>
      <c r="H18" s="742"/>
      <c r="I18" s="549">
        <v>3</v>
      </c>
      <c r="J18" s="742"/>
      <c r="K18" s="742">
        <v>0</v>
      </c>
      <c r="L18" s="742"/>
      <c r="M18" s="549">
        <v>1</v>
      </c>
      <c r="N18" s="742"/>
      <c r="O18" s="549">
        <v>1</v>
      </c>
      <c r="P18" s="742"/>
      <c r="Q18" s="549">
        <v>0</v>
      </c>
      <c r="R18" s="742"/>
      <c r="S18" s="742">
        <v>0</v>
      </c>
      <c r="T18" s="742"/>
      <c r="U18" s="742">
        <v>0</v>
      </c>
      <c r="V18" s="742"/>
      <c r="W18" s="742">
        <v>0</v>
      </c>
      <c r="X18" s="742"/>
      <c r="Y18" s="549">
        <v>0</v>
      </c>
      <c r="Z18" s="742"/>
      <c r="AA18" s="549">
        <v>0</v>
      </c>
      <c r="AB18" s="742"/>
      <c r="AC18" s="549">
        <v>0</v>
      </c>
      <c r="AD18" s="742"/>
      <c r="AE18" s="549">
        <v>0</v>
      </c>
      <c r="AF18" s="742"/>
      <c r="AG18" s="549">
        <v>0</v>
      </c>
      <c r="AH18" s="742"/>
      <c r="AI18" s="549">
        <v>0</v>
      </c>
      <c r="AJ18" s="742"/>
      <c r="AK18" s="549">
        <v>0</v>
      </c>
      <c r="AL18" s="742"/>
      <c r="AM18" s="549">
        <v>0</v>
      </c>
      <c r="AN18" s="549"/>
      <c r="AO18" s="549">
        <v>0</v>
      </c>
      <c r="AP18" s="549"/>
      <c r="AQ18" s="549">
        <v>0</v>
      </c>
      <c r="AR18" s="549"/>
      <c r="AS18" s="549">
        <v>0</v>
      </c>
      <c r="AT18" s="549"/>
      <c r="AU18" s="549">
        <v>0</v>
      </c>
      <c r="AV18" s="549"/>
      <c r="AW18" s="549">
        <v>0</v>
      </c>
      <c r="AX18" s="549"/>
      <c r="AY18" s="549">
        <v>0</v>
      </c>
      <c r="AZ18" s="549"/>
      <c r="BA18" s="549">
        <v>0</v>
      </c>
      <c r="BB18" s="549"/>
      <c r="BC18" s="549">
        <v>0</v>
      </c>
      <c r="BD18" s="549"/>
      <c r="BE18" s="549">
        <v>0</v>
      </c>
      <c r="BF18" s="926"/>
    </row>
    <row r="19" spans="3:62" s="7" customFormat="1" ht="39.950000000000003" customHeight="1" x14ac:dyDescent="0.2">
      <c r="C19" s="918" t="s">
        <v>15</v>
      </c>
      <c r="D19" s="704" t="s">
        <v>16</v>
      </c>
      <c r="E19" s="925">
        <v>2</v>
      </c>
      <c r="F19" s="742"/>
      <c r="G19" s="742">
        <v>5</v>
      </c>
      <c r="H19" s="742"/>
      <c r="I19" s="742">
        <v>2</v>
      </c>
      <c r="J19" s="742"/>
      <c r="K19" s="742">
        <v>0</v>
      </c>
      <c r="L19" s="742"/>
      <c r="M19" s="742">
        <v>0</v>
      </c>
      <c r="N19" s="742"/>
      <c r="O19" s="549">
        <v>0</v>
      </c>
      <c r="P19" s="742"/>
      <c r="Q19" s="742">
        <v>0</v>
      </c>
      <c r="R19" s="742"/>
      <c r="S19" s="742">
        <v>0</v>
      </c>
      <c r="T19" s="742"/>
      <c r="U19" s="742">
        <v>0</v>
      </c>
      <c r="V19" s="742"/>
      <c r="W19" s="742">
        <v>0</v>
      </c>
      <c r="X19" s="742"/>
      <c r="Y19" s="549">
        <v>0</v>
      </c>
      <c r="Z19" s="742"/>
      <c r="AA19" s="549">
        <v>0</v>
      </c>
      <c r="AB19" s="742"/>
      <c r="AC19" s="549">
        <v>0</v>
      </c>
      <c r="AD19" s="742"/>
      <c r="AE19" s="549">
        <v>0</v>
      </c>
      <c r="AF19" s="742"/>
      <c r="AG19" s="549">
        <v>0</v>
      </c>
      <c r="AH19" s="742"/>
      <c r="AI19" s="549">
        <v>0</v>
      </c>
      <c r="AJ19" s="742"/>
      <c r="AK19" s="549">
        <v>0</v>
      </c>
      <c r="AL19" s="742"/>
      <c r="AM19" s="549">
        <v>0</v>
      </c>
      <c r="AN19" s="549"/>
      <c r="AO19" s="549">
        <v>0</v>
      </c>
      <c r="AP19" s="549"/>
      <c r="AQ19" s="549">
        <v>0</v>
      </c>
      <c r="AR19" s="549"/>
      <c r="AS19" s="549">
        <v>2</v>
      </c>
      <c r="AT19" s="549"/>
      <c r="AU19" s="549">
        <v>0</v>
      </c>
      <c r="AV19" s="549"/>
      <c r="AW19" s="549">
        <v>0</v>
      </c>
      <c r="AX19" s="549"/>
      <c r="AY19" s="549">
        <v>0</v>
      </c>
      <c r="AZ19" s="549"/>
      <c r="BA19" s="549">
        <v>0</v>
      </c>
      <c r="BB19" s="549"/>
      <c r="BC19" s="549">
        <v>0</v>
      </c>
      <c r="BD19" s="549"/>
      <c r="BE19" s="549">
        <v>0</v>
      </c>
      <c r="BF19" s="926"/>
    </row>
    <row r="20" spans="3:62" s="7" customFormat="1" ht="39.950000000000003" customHeight="1" x14ac:dyDescent="0.2">
      <c r="C20" s="668" t="s">
        <v>17</v>
      </c>
      <c r="D20" s="704" t="s">
        <v>133</v>
      </c>
      <c r="E20" s="927">
        <v>3</v>
      </c>
      <c r="F20" s="742"/>
      <c r="G20" s="742">
        <v>4</v>
      </c>
      <c r="H20" s="742"/>
      <c r="I20" s="549">
        <v>4</v>
      </c>
      <c r="J20" s="742"/>
      <c r="K20" s="742">
        <v>3</v>
      </c>
      <c r="L20" s="742"/>
      <c r="M20" s="549">
        <v>1</v>
      </c>
      <c r="N20" s="742"/>
      <c r="O20" s="549">
        <v>1</v>
      </c>
      <c r="P20" s="742"/>
      <c r="Q20" s="549">
        <v>1</v>
      </c>
      <c r="R20" s="742"/>
      <c r="S20" s="549">
        <v>0</v>
      </c>
      <c r="T20" s="742"/>
      <c r="U20" s="742">
        <v>0</v>
      </c>
      <c r="V20" s="742"/>
      <c r="W20" s="742">
        <v>0</v>
      </c>
      <c r="X20" s="742"/>
      <c r="Y20" s="549">
        <v>0</v>
      </c>
      <c r="Z20" s="742"/>
      <c r="AA20" s="549">
        <v>0</v>
      </c>
      <c r="AB20" s="742"/>
      <c r="AC20" s="549">
        <v>0</v>
      </c>
      <c r="AD20" s="742"/>
      <c r="AE20" s="549">
        <v>0</v>
      </c>
      <c r="AF20" s="742"/>
      <c r="AG20" s="549">
        <v>0</v>
      </c>
      <c r="AH20" s="742"/>
      <c r="AI20" s="549">
        <v>0</v>
      </c>
      <c r="AJ20" s="742"/>
      <c r="AK20" s="549">
        <v>1</v>
      </c>
      <c r="AL20" s="742"/>
      <c r="AM20" s="549">
        <v>0</v>
      </c>
      <c r="AN20" s="549"/>
      <c r="AO20" s="549">
        <v>1</v>
      </c>
      <c r="AP20" s="549"/>
      <c r="AQ20" s="549">
        <v>2</v>
      </c>
      <c r="AR20" s="549"/>
      <c r="AS20" s="549">
        <v>0</v>
      </c>
      <c r="AT20" s="549"/>
      <c r="AU20" s="549">
        <v>0</v>
      </c>
      <c r="AV20" s="549"/>
      <c r="AW20" s="549">
        <v>1</v>
      </c>
      <c r="AX20" s="549"/>
      <c r="AY20" s="549">
        <v>0</v>
      </c>
      <c r="AZ20" s="549"/>
      <c r="BA20" s="549">
        <v>0</v>
      </c>
      <c r="BB20" s="549"/>
      <c r="BC20" s="549">
        <v>0</v>
      </c>
      <c r="BD20" s="549"/>
      <c r="BE20" s="549">
        <v>0</v>
      </c>
      <c r="BF20" s="926"/>
    </row>
    <row r="21" spans="3:62" s="7" customFormat="1" ht="39.950000000000003" customHeight="1" x14ac:dyDescent="0.2">
      <c r="C21" s="918" t="s">
        <v>18</v>
      </c>
      <c r="D21" s="704" t="s">
        <v>290</v>
      </c>
      <c r="E21" s="927">
        <v>0</v>
      </c>
      <c r="F21" s="742"/>
      <c r="G21" s="742">
        <v>0</v>
      </c>
      <c r="H21" s="742"/>
      <c r="I21" s="549">
        <v>0</v>
      </c>
      <c r="J21" s="742"/>
      <c r="K21" s="742">
        <v>0</v>
      </c>
      <c r="L21" s="742"/>
      <c r="M21" s="549">
        <v>0</v>
      </c>
      <c r="N21" s="742"/>
      <c r="O21" s="549">
        <v>0</v>
      </c>
      <c r="P21" s="742"/>
      <c r="Q21" s="549">
        <v>0</v>
      </c>
      <c r="R21" s="742"/>
      <c r="S21" s="549">
        <v>0</v>
      </c>
      <c r="T21" s="742"/>
      <c r="U21" s="742">
        <v>0</v>
      </c>
      <c r="V21" s="742"/>
      <c r="W21" s="742">
        <v>0</v>
      </c>
      <c r="X21" s="742"/>
      <c r="Y21" s="549">
        <v>0</v>
      </c>
      <c r="Z21" s="742"/>
      <c r="AA21" s="549">
        <v>0</v>
      </c>
      <c r="AB21" s="742"/>
      <c r="AC21" s="549">
        <v>0</v>
      </c>
      <c r="AD21" s="742"/>
      <c r="AE21" s="549">
        <v>0</v>
      </c>
      <c r="AF21" s="742"/>
      <c r="AG21" s="549">
        <v>0</v>
      </c>
      <c r="AH21" s="742"/>
      <c r="AI21" s="549">
        <v>0</v>
      </c>
      <c r="AJ21" s="742"/>
      <c r="AK21" s="549">
        <v>0</v>
      </c>
      <c r="AL21" s="742"/>
      <c r="AM21" s="549">
        <v>0</v>
      </c>
      <c r="AN21" s="549"/>
      <c r="AO21" s="549">
        <v>0</v>
      </c>
      <c r="AP21" s="549"/>
      <c r="AQ21" s="549">
        <v>0</v>
      </c>
      <c r="AR21" s="549"/>
      <c r="AS21" s="549">
        <v>0</v>
      </c>
      <c r="AT21" s="549"/>
      <c r="AU21" s="549">
        <v>1</v>
      </c>
      <c r="AV21" s="549"/>
      <c r="AW21" s="549">
        <v>0</v>
      </c>
      <c r="AX21" s="549"/>
      <c r="AY21" s="549">
        <v>0</v>
      </c>
      <c r="AZ21" s="549"/>
      <c r="BA21" s="549">
        <v>0</v>
      </c>
      <c r="BB21" s="549"/>
      <c r="BC21" s="549">
        <v>0</v>
      </c>
      <c r="BD21" s="549"/>
      <c r="BE21" s="549">
        <v>0</v>
      </c>
      <c r="BF21" s="926"/>
    </row>
    <row r="22" spans="3:62" s="7" customFormat="1" ht="39.950000000000003" customHeight="1" x14ac:dyDescent="0.2">
      <c r="C22" s="668" t="s">
        <v>19</v>
      </c>
      <c r="D22" s="704" t="s">
        <v>171</v>
      </c>
      <c r="E22" s="927">
        <v>0</v>
      </c>
      <c r="F22" s="742"/>
      <c r="G22" s="549">
        <v>3</v>
      </c>
      <c r="H22" s="742"/>
      <c r="I22" s="549">
        <v>0</v>
      </c>
      <c r="J22" s="742"/>
      <c r="K22" s="549">
        <v>0</v>
      </c>
      <c r="L22" s="742"/>
      <c r="M22" s="742">
        <v>1</v>
      </c>
      <c r="N22" s="742"/>
      <c r="O22" s="549">
        <v>0</v>
      </c>
      <c r="P22" s="742"/>
      <c r="Q22" s="549">
        <v>1</v>
      </c>
      <c r="R22" s="742"/>
      <c r="S22" s="549">
        <v>0</v>
      </c>
      <c r="T22" s="742"/>
      <c r="U22" s="742">
        <v>0</v>
      </c>
      <c r="V22" s="742"/>
      <c r="W22" s="742">
        <v>0</v>
      </c>
      <c r="X22" s="742"/>
      <c r="Y22" s="549">
        <v>0</v>
      </c>
      <c r="Z22" s="742"/>
      <c r="AA22" s="549">
        <v>0</v>
      </c>
      <c r="AB22" s="742"/>
      <c r="AC22" s="549">
        <v>1</v>
      </c>
      <c r="AD22" s="742"/>
      <c r="AE22" s="549">
        <v>2</v>
      </c>
      <c r="AF22" s="742"/>
      <c r="AG22" s="549">
        <v>1</v>
      </c>
      <c r="AH22" s="742"/>
      <c r="AI22" s="549">
        <v>1</v>
      </c>
      <c r="AJ22" s="742"/>
      <c r="AK22" s="549">
        <v>0</v>
      </c>
      <c r="AL22" s="742"/>
      <c r="AM22" s="549">
        <v>1</v>
      </c>
      <c r="AN22" s="549"/>
      <c r="AO22" s="549">
        <v>10</v>
      </c>
      <c r="AP22" s="549"/>
      <c r="AQ22" s="549">
        <v>15</v>
      </c>
      <c r="AR22" s="549"/>
      <c r="AS22" s="549">
        <v>17</v>
      </c>
      <c r="AT22" s="549"/>
      <c r="AU22" s="549">
        <v>15</v>
      </c>
      <c r="AV22" s="549"/>
      <c r="AW22" s="549">
        <v>3</v>
      </c>
      <c r="AX22" s="549"/>
      <c r="AY22" s="549">
        <v>2</v>
      </c>
      <c r="AZ22" s="549"/>
      <c r="BA22" s="549">
        <v>0</v>
      </c>
      <c r="BB22" s="549"/>
      <c r="BC22" s="549">
        <v>0</v>
      </c>
      <c r="BD22" s="549"/>
      <c r="BE22" s="549">
        <v>0</v>
      </c>
      <c r="BF22" s="926"/>
    </row>
    <row r="23" spans="3:62" s="7" customFormat="1" ht="39.950000000000003" customHeight="1" x14ac:dyDescent="0.2">
      <c r="C23" s="668" t="s">
        <v>20</v>
      </c>
      <c r="D23" s="704" t="s">
        <v>274</v>
      </c>
      <c r="E23" s="928">
        <v>0</v>
      </c>
      <c r="F23" s="550"/>
      <c r="G23" s="742">
        <v>1</v>
      </c>
      <c r="H23" s="742"/>
      <c r="I23" s="549">
        <v>0</v>
      </c>
      <c r="J23" s="742"/>
      <c r="K23" s="742">
        <v>0</v>
      </c>
      <c r="L23" s="742"/>
      <c r="M23" s="549">
        <v>0</v>
      </c>
      <c r="N23" s="742"/>
      <c r="O23" s="742">
        <v>0</v>
      </c>
      <c r="P23" s="742"/>
      <c r="Q23" s="742">
        <v>0</v>
      </c>
      <c r="R23" s="742"/>
      <c r="S23" s="549">
        <v>1</v>
      </c>
      <c r="T23" s="742"/>
      <c r="U23" s="742">
        <v>1</v>
      </c>
      <c r="V23" s="742"/>
      <c r="W23" s="742">
        <v>0</v>
      </c>
      <c r="X23" s="742"/>
      <c r="Y23" s="549">
        <v>0</v>
      </c>
      <c r="Z23" s="742"/>
      <c r="AA23" s="549">
        <v>0</v>
      </c>
      <c r="AB23" s="742"/>
      <c r="AC23" s="549">
        <v>1</v>
      </c>
      <c r="AD23" s="742"/>
      <c r="AE23" s="549">
        <v>0</v>
      </c>
      <c r="AF23" s="742"/>
      <c r="AG23" s="549">
        <v>1</v>
      </c>
      <c r="AH23" s="742"/>
      <c r="AI23" s="549">
        <v>0</v>
      </c>
      <c r="AJ23" s="742"/>
      <c r="AK23" s="549">
        <v>1</v>
      </c>
      <c r="AL23" s="742"/>
      <c r="AM23" s="549">
        <v>0</v>
      </c>
      <c r="AN23" s="549"/>
      <c r="AO23" s="549">
        <v>0</v>
      </c>
      <c r="AP23" s="549"/>
      <c r="AQ23" s="549">
        <v>0</v>
      </c>
      <c r="AR23" s="549"/>
      <c r="AS23" s="549">
        <v>1</v>
      </c>
      <c r="AT23" s="549"/>
      <c r="AU23" s="549">
        <v>0</v>
      </c>
      <c r="AV23" s="549"/>
      <c r="AW23" s="549">
        <v>1</v>
      </c>
      <c r="AX23" s="549"/>
      <c r="AY23" s="549">
        <v>0</v>
      </c>
      <c r="AZ23" s="549"/>
      <c r="BA23" s="549">
        <v>0</v>
      </c>
      <c r="BB23" s="549"/>
      <c r="BC23" s="549">
        <v>0</v>
      </c>
      <c r="BD23" s="549"/>
      <c r="BE23" s="549">
        <v>0</v>
      </c>
      <c r="BF23" s="926"/>
    </row>
    <row r="24" spans="3:62" s="7" customFormat="1" ht="39.950000000000003" customHeight="1" x14ac:dyDescent="0.2">
      <c r="C24" s="668" t="s">
        <v>21</v>
      </c>
      <c r="D24" s="704" t="s">
        <v>73</v>
      </c>
      <c r="E24" s="927">
        <v>3</v>
      </c>
      <c r="F24" s="742"/>
      <c r="G24" s="742">
        <v>3</v>
      </c>
      <c r="H24" s="742"/>
      <c r="I24" s="549">
        <v>2</v>
      </c>
      <c r="J24" s="742"/>
      <c r="K24" s="549">
        <v>2</v>
      </c>
      <c r="L24" s="742"/>
      <c r="M24" s="549">
        <v>0</v>
      </c>
      <c r="N24" s="742"/>
      <c r="O24" s="549">
        <v>0</v>
      </c>
      <c r="P24" s="742"/>
      <c r="Q24" s="549">
        <v>0</v>
      </c>
      <c r="R24" s="742"/>
      <c r="S24" s="742">
        <v>0</v>
      </c>
      <c r="T24" s="742"/>
      <c r="U24" s="742">
        <v>0</v>
      </c>
      <c r="V24" s="742"/>
      <c r="W24" s="742">
        <v>0</v>
      </c>
      <c r="X24" s="742"/>
      <c r="Y24" s="742">
        <v>0</v>
      </c>
      <c r="Z24" s="742"/>
      <c r="AA24" s="742">
        <v>3</v>
      </c>
      <c r="AB24" s="742"/>
      <c r="AC24" s="742">
        <v>0</v>
      </c>
      <c r="AD24" s="742"/>
      <c r="AE24" s="742">
        <v>0</v>
      </c>
      <c r="AF24" s="742"/>
      <c r="AG24" s="549">
        <v>0</v>
      </c>
      <c r="AH24" s="742"/>
      <c r="AI24" s="549">
        <v>0</v>
      </c>
      <c r="AJ24" s="742"/>
      <c r="AK24" s="549">
        <v>1</v>
      </c>
      <c r="AL24" s="742"/>
      <c r="AM24" s="549">
        <v>0</v>
      </c>
      <c r="AN24" s="549"/>
      <c r="AO24" s="549">
        <v>1</v>
      </c>
      <c r="AP24" s="549"/>
      <c r="AQ24" s="549">
        <v>1</v>
      </c>
      <c r="AR24" s="549"/>
      <c r="AS24" s="549">
        <v>1</v>
      </c>
      <c r="AT24" s="549"/>
      <c r="AU24" s="549">
        <v>1</v>
      </c>
      <c r="AV24" s="549"/>
      <c r="AW24" s="549">
        <v>1</v>
      </c>
      <c r="AX24" s="549"/>
      <c r="AY24" s="549">
        <v>2</v>
      </c>
      <c r="AZ24" s="549"/>
      <c r="BA24" s="549">
        <v>1</v>
      </c>
      <c r="BB24" s="549"/>
      <c r="BC24" s="549">
        <v>0</v>
      </c>
      <c r="BD24" s="549"/>
      <c r="BE24" s="549">
        <v>0</v>
      </c>
      <c r="BF24" s="926"/>
    </row>
    <row r="25" spans="3:62" s="7" customFormat="1" ht="39.950000000000003" customHeight="1" x14ac:dyDescent="0.2">
      <c r="C25" s="919" t="s">
        <v>22</v>
      </c>
      <c r="D25" s="704" t="s">
        <v>301</v>
      </c>
      <c r="E25" s="928">
        <v>1</v>
      </c>
      <c r="F25" s="550"/>
      <c r="G25" s="550">
        <v>1</v>
      </c>
      <c r="H25" s="550"/>
      <c r="I25" s="550">
        <v>3</v>
      </c>
      <c r="J25" s="550"/>
      <c r="K25" s="550">
        <v>1</v>
      </c>
      <c r="L25" s="550"/>
      <c r="M25" s="550">
        <v>1</v>
      </c>
      <c r="N25" s="550"/>
      <c r="O25" s="549">
        <v>0</v>
      </c>
      <c r="P25" s="742"/>
      <c r="Q25" s="549">
        <v>0</v>
      </c>
      <c r="R25" s="742"/>
      <c r="S25" s="742">
        <v>0</v>
      </c>
      <c r="T25" s="742"/>
      <c r="U25" s="742">
        <v>0</v>
      </c>
      <c r="V25" s="550"/>
      <c r="W25" s="550">
        <v>1</v>
      </c>
      <c r="X25" s="550"/>
      <c r="Y25" s="550">
        <v>0</v>
      </c>
      <c r="Z25" s="550"/>
      <c r="AA25" s="550">
        <v>0</v>
      </c>
      <c r="AB25" s="550"/>
      <c r="AC25" s="550">
        <v>0</v>
      </c>
      <c r="AD25" s="550"/>
      <c r="AE25" s="550">
        <v>0</v>
      </c>
      <c r="AF25" s="550"/>
      <c r="AG25" s="550">
        <v>1</v>
      </c>
      <c r="AH25" s="550"/>
      <c r="AI25" s="550">
        <v>1</v>
      </c>
      <c r="AJ25" s="550"/>
      <c r="AK25" s="550">
        <v>0</v>
      </c>
      <c r="AL25" s="550"/>
      <c r="AM25" s="550">
        <v>0</v>
      </c>
      <c r="AN25" s="550"/>
      <c r="AO25" s="550">
        <v>0</v>
      </c>
      <c r="AP25" s="550"/>
      <c r="AQ25" s="550">
        <v>1</v>
      </c>
      <c r="AR25" s="550"/>
      <c r="AS25" s="549">
        <v>1</v>
      </c>
      <c r="AT25" s="549"/>
      <c r="AU25" s="549">
        <v>1</v>
      </c>
      <c r="AV25" s="549"/>
      <c r="AW25" s="549">
        <v>0</v>
      </c>
      <c r="AX25" s="549"/>
      <c r="AY25" s="549">
        <v>0</v>
      </c>
      <c r="AZ25" s="549"/>
      <c r="BA25" s="549">
        <v>1</v>
      </c>
      <c r="BB25" s="549"/>
      <c r="BC25" s="549">
        <v>1</v>
      </c>
      <c r="BD25" s="550"/>
      <c r="BE25" s="549">
        <v>0</v>
      </c>
      <c r="BF25" s="929"/>
    </row>
    <row r="26" spans="3:62" ht="17.25" customHeight="1" thickBot="1" x14ac:dyDescent="0.25">
      <c r="C26" s="686"/>
      <c r="D26" s="667"/>
      <c r="E26" s="930"/>
      <c r="F26" s="931"/>
      <c r="G26" s="931"/>
      <c r="H26" s="931"/>
      <c r="I26" s="931"/>
      <c r="J26" s="931"/>
      <c r="K26" s="931"/>
      <c r="L26" s="931"/>
      <c r="M26" s="931"/>
      <c r="N26" s="931"/>
      <c r="O26" s="931"/>
      <c r="P26" s="931"/>
      <c r="Q26" s="931"/>
      <c r="R26" s="931"/>
      <c r="S26" s="931"/>
      <c r="T26" s="931"/>
      <c r="U26" s="931"/>
      <c r="V26" s="931"/>
      <c r="W26" s="931"/>
      <c r="X26" s="931"/>
      <c r="Y26" s="931"/>
      <c r="Z26" s="931"/>
      <c r="AA26" s="931"/>
      <c r="AB26" s="931"/>
      <c r="AC26" s="931"/>
      <c r="AD26" s="931"/>
      <c r="AE26" s="931"/>
      <c r="AF26" s="931"/>
      <c r="AG26" s="931"/>
      <c r="AH26" s="931"/>
      <c r="AI26" s="931"/>
      <c r="AJ26" s="931"/>
      <c r="AK26" s="931"/>
      <c r="AL26" s="931"/>
      <c r="AM26" s="931"/>
      <c r="AN26" s="931"/>
      <c r="AO26" s="931"/>
      <c r="AP26" s="931"/>
      <c r="AQ26" s="931"/>
      <c r="AR26" s="931"/>
      <c r="AS26" s="931"/>
      <c r="AT26" s="931"/>
      <c r="AU26" s="931"/>
      <c r="AV26" s="931"/>
      <c r="AW26" s="931"/>
      <c r="AX26" s="931"/>
      <c r="AY26" s="931"/>
      <c r="AZ26" s="931"/>
      <c r="BA26" s="931"/>
      <c r="BB26" s="931"/>
      <c r="BC26" s="931"/>
      <c r="BD26" s="931"/>
      <c r="BE26" s="931"/>
      <c r="BF26" s="932"/>
    </row>
    <row r="27" spans="3:62" s="15" customFormat="1" ht="45" customHeight="1" x14ac:dyDescent="0.2">
      <c r="C27" s="1679" t="s">
        <v>260</v>
      </c>
      <c r="D27" s="1694"/>
      <c r="E27" s="920">
        <f>SUM(E12:E26)</f>
        <v>35</v>
      </c>
      <c r="F27" s="920"/>
      <c r="G27" s="920">
        <f>SUM(G12:G26)</f>
        <v>46</v>
      </c>
      <c r="H27" s="920"/>
      <c r="I27" s="920">
        <f t="shared" ref="I27:AU27" si="0">SUM(I12:I26)</f>
        <v>31</v>
      </c>
      <c r="J27" s="920"/>
      <c r="K27" s="920">
        <f t="shared" si="0"/>
        <v>17</v>
      </c>
      <c r="L27" s="920"/>
      <c r="M27" s="920">
        <f t="shared" si="0"/>
        <v>10</v>
      </c>
      <c r="N27" s="920"/>
      <c r="O27" s="920">
        <f t="shared" si="0"/>
        <v>3</v>
      </c>
      <c r="P27" s="920"/>
      <c r="Q27" s="920">
        <f t="shared" si="0"/>
        <v>2</v>
      </c>
      <c r="R27" s="920"/>
      <c r="S27" s="920">
        <f t="shared" si="0"/>
        <v>2</v>
      </c>
      <c r="T27" s="920"/>
      <c r="U27" s="920">
        <f t="shared" si="0"/>
        <v>4</v>
      </c>
      <c r="V27" s="920"/>
      <c r="W27" s="920">
        <f t="shared" si="0"/>
        <v>3</v>
      </c>
      <c r="X27" s="920"/>
      <c r="Y27" s="920">
        <f t="shared" si="0"/>
        <v>1</v>
      </c>
      <c r="Z27" s="920"/>
      <c r="AA27" s="920">
        <f t="shared" si="0"/>
        <v>4</v>
      </c>
      <c r="AB27" s="920"/>
      <c r="AC27" s="920">
        <f t="shared" si="0"/>
        <v>3</v>
      </c>
      <c r="AD27" s="920"/>
      <c r="AE27" s="920">
        <f t="shared" si="0"/>
        <v>3</v>
      </c>
      <c r="AF27" s="920"/>
      <c r="AG27" s="920">
        <f t="shared" si="0"/>
        <v>7</v>
      </c>
      <c r="AH27" s="920"/>
      <c r="AI27" s="920">
        <f t="shared" si="0"/>
        <v>4</v>
      </c>
      <c r="AJ27" s="920"/>
      <c r="AK27" s="920">
        <f t="shared" si="0"/>
        <v>3</v>
      </c>
      <c r="AL27" s="920"/>
      <c r="AM27" s="920">
        <f t="shared" si="0"/>
        <v>4</v>
      </c>
      <c r="AN27" s="920"/>
      <c r="AO27" s="920">
        <f t="shared" si="0"/>
        <v>14</v>
      </c>
      <c r="AP27" s="920"/>
      <c r="AQ27" s="920">
        <f t="shared" si="0"/>
        <v>23</v>
      </c>
      <c r="AR27" s="920"/>
      <c r="AS27" s="920">
        <f t="shared" ref="AS27" si="1">SUM(AS12:AS26)</f>
        <v>26</v>
      </c>
      <c r="AT27" s="920"/>
      <c r="AU27" s="920">
        <f t="shared" si="0"/>
        <v>20</v>
      </c>
      <c r="AV27" s="920"/>
      <c r="AW27" s="920">
        <f>SUM(AW12:AW26)</f>
        <v>8</v>
      </c>
      <c r="AX27" s="920"/>
      <c r="AY27" s="920">
        <f>SUM(AY12:AY26)</f>
        <v>13</v>
      </c>
      <c r="AZ27" s="920"/>
      <c r="BA27" s="920">
        <f>SUM(BA12:BA26)</f>
        <v>5</v>
      </c>
      <c r="BB27" s="920"/>
      <c r="BC27" s="920">
        <f>SUM(BC12:BC26)</f>
        <v>7</v>
      </c>
      <c r="BD27" s="920"/>
      <c r="BE27" s="920">
        <f>SUM(BE12:BE26)</f>
        <v>4</v>
      </c>
      <c r="BF27" s="921"/>
    </row>
    <row r="28" spans="3:62" ht="12" customHeight="1" x14ac:dyDescent="0.2"/>
    <row r="29" spans="3:62" s="29" customFormat="1" ht="18.75" customHeight="1" x14ac:dyDescent="0.25">
      <c r="C29" s="551" t="s">
        <v>1422</v>
      </c>
      <c r="D29" s="512"/>
      <c r="E29" s="512"/>
      <c r="F29" s="512"/>
      <c r="G29" s="512"/>
      <c r="H29" s="512"/>
      <c r="I29" s="512"/>
      <c r="J29" s="512"/>
      <c r="K29" s="512"/>
      <c r="L29" s="512"/>
      <c r="M29" s="512"/>
      <c r="N29" s="512"/>
      <c r="O29" s="512"/>
      <c r="P29" s="512"/>
      <c r="Q29" s="512"/>
      <c r="R29" s="512"/>
      <c r="S29" s="512"/>
      <c r="T29" s="512"/>
      <c r="U29" s="512"/>
      <c r="V29" s="512"/>
      <c r="W29" s="512"/>
      <c r="X29" s="512"/>
      <c r="Y29" s="512"/>
      <c r="Z29" s="512"/>
      <c r="AA29" s="512"/>
      <c r="AB29" s="512"/>
      <c r="AC29" s="512"/>
    </row>
    <row r="30" spans="3:62" s="29" customFormat="1" ht="18.75" customHeight="1" x14ac:dyDescent="0.25">
      <c r="C30" s="506" t="s">
        <v>1423</v>
      </c>
      <c r="D30" s="551"/>
      <c r="E30" s="551"/>
      <c r="F30" s="551"/>
      <c r="G30" s="551"/>
      <c r="H30" s="551"/>
      <c r="I30" s="551"/>
      <c r="J30" s="551"/>
      <c r="K30" s="551"/>
      <c r="L30" s="551"/>
      <c r="M30" s="551"/>
      <c r="N30" s="551"/>
      <c r="O30" s="551"/>
      <c r="P30" s="551"/>
      <c r="Q30" s="551"/>
      <c r="R30" s="551"/>
      <c r="S30" s="551"/>
      <c r="T30" s="551"/>
      <c r="U30" s="551"/>
      <c r="V30" s="551"/>
      <c r="W30" s="551"/>
      <c r="X30" s="551"/>
      <c r="Y30" s="551"/>
      <c r="Z30" s="551"/>
      <c r="AA30" s="551"/>
      <c r="AB30" s="551"/>
      <c r="AC30" s="551"/>
    </row>
    <row r="31" spans="3:62" s="29" customFormat="1" ht="18.75" customHeight="1" x14ac:dyDescent="0.25">
      <c r="C31" s="506" t="s">
        <v>1425</v>
      </c>
      <c r="D31" s="551"/>
      <c r="E31" s="551"/>
      <c r="F31" s="551"/>
      <c r="G31" s="551"/>
      <c r="H31" s="551"/>
      <c r="I31" s="551"/>
      <c r="J31" s="551"/>
      <c r="K31" s="551"/>
      <c r="L31" s="551"/>
      <c r="M31" s="551"/>
      <c r="N31" s="551"/>
      <c r="O31" s="551"/>
      <c r="P31" s="551"/>
      <c r="Q31" s="551"/>
      <c r="R31" s="551"/>
      <c r="S31" s="551"/>
      <c r="T31" s="551"/>
      <c r="U31" s="551"/>
      <c r="V31" s="551"/>
      <c r="W31" s="551"/>
      <c r="X31" s="551"/>
      <c r="Y31" s="551"/>
      <c r="Z31" s="551"/>
      <c r="AA31" s="551"/>
      <c r="AB31" s="551"/>
      <c r="AC31" s="551"/>
    </row>
    <row r="32" spans="3:62" s="29" customFormat="1" ht="18.75" customHeight="1" x14ac:dyDescent="0.25">
      <c r="C32" s="512" t="s">
        <v>1428</v>
      </c>
      <c r="D32" s="551"/>
      <c r="E32" s="551"/>
      <c r="F32" s="551"/>
      <c r="G32" s="551"/>
      <c r="H32" s="551"/>
      <c r="I32" s="551"/>
      <c r="J32" s="551"/>
      <c r="K32" s="551"/>
      <c r="L32" s="551"/>
      <c r="M32" s="551"/>
      <c r="N32" s="551"/>
      <c r="O32" s="551"/>
      <c r="P32" s="551"/>
      <c r="Q32" s="551"/>
      <c r="R32" s="551"/>
      <c r="S32" s="551"/>
      <c r="T32" s="551"/>
      <c r="U32" s="551"/>
      <c r="V32" s="551"/>
      <c r="W32" s="551"/>
      <c r="X32" s="551"/>
      <c r="Y32" s="551"/>
      <c r="Z32" s="551"/>
      <c r="AA32" s="551"/>
      <c r="AB32" s="551"/>
      <c r="AC32" s="551"/>
    </row>
    <row r="33" spans="3:29" ht="17.25" customHeight="1" x14ac:dyDescent="0.2">
      <c r="C33" s="1701" t="s">
        <v>547</v>
      </c>
      <c r="D33" s="1701"/>
      <c r="E33" s="1701"/>
      <c r="F33" s="1701"/>
      <c r="G33" s="1701"/>
      <c r="H33" s="1701"/>
      <c r="I33" s="1701"/>
      <c r="J33" s="1701"/>
      <c r="K33" s="1701"/>
      <c r="L33" s="1701"/>
      <c r="M33" s="1701"/>
      <c r="N33" s="1701"/>
      <c r="O33" s="1701"/>
      <c r="P33" s="1701"/>
      <c r="Q33" s="1701"/>
      <c r="R33" s="1701"/>
      <c r="S33" s="1701"/>
      <c r="T33" s="1701"/>
      <c r="U33" s="1701"/>
      <c r="V33" s="1701"/>
      <c r="W33" s="1701"/>
      <c r="X33" s="1701"/>
      <c r="Y33" s="1701"/>
      <c r="Z33" s="1701"/>
      <c r="AA33" s="1701"/>
      <c r="AB33" s="1701"/>
      <c r="AC33" s="1701"/>
    </row>
    <row r="34" spans="3:29" ht="47.25" customHeight="1" x14ac:dyDescent="0.2">
      <c r="C34" s="137"/>
    </row>
    <row r="68" spans="3:3" x14ac:dyDescent="0.2">
      <c r="C68" s="89" t="s">
        <v>90</v>
      </c>
    </row>
  </sheetData>
  <mergeCells count="34">
    <mergeCell ref="C5:BG5"/>
    <mergeCell ref="C3:BG3"/>
    <mergeCell ref="E7:BF8"/>
    <mergeCell ref="BE9:BF10"/>
    <mergeCell ref="AW9:AX10"/>
    <mergeCell ref="C7:D10"/>
    <mergeCell ref="O9:P10"/>
    <mergeCell ref="AM9:AN10"/>
    <mergeCell ref="AO9:AP10"/>
    <mergeCell ref="AQ9:AR10"/>
    <mergeCell ref="AG9:AH10"/>
    <mergeCell ref="E9:F10"/>
    <mergeCell ref="Q9:R10"/>
    <mergeCell ref="C6:BF6"/>
    <mergeCell ref="AU9:AV10"/>
    <mergeCell ref="BC9:BD10"/>
    <mergeCell ref="C33:AC33"/>
    <mergeCell ref="C27:D27"/>
    <mergeCell ref="AI9:AJ10"/>
    <mergeCell ref="I9:J10"/>
    <mergeCell ref="M9:N10"/>
    <mergeCell ref="G9:H10"/>
    <mergeCell ref="K9:L10"/>
    <mergeCell ref="Y9:Z10"/>
    <mergeCell ref="S9:T10"/>
    <mergeCell ref="AA9:AB10"/>
    <mergeCell ref="U9:V10"/>
    <mergeCell ref="W9:X10"/>
    <mergeCell ref="AS9:AT10"/>
    <mergeCell ref="AE9:AF10"/>
    <mergeCell ref="AY9:AZ10"/>
    <mergeCell ref="BA9:BB10"/>
    <mergeCell ref="AC9:AD10"/>
    <mergeCell ref="AK9:AL10"/>
  </mergeCells>
  <phoneticPr fontId="16" type="noConversion"/>
  <printOptions horizontalCentered="1" verticalCentered="1"/>
  <pageMargins left="0" right="0" top="0" bottom="0" header="0" footer="0"/>
  <pageSetup paperSize="9" scale="39" orientation="landscape" r:id="rId1"/>
  <headerFooter alignWithMargins="0"/>
  <drawing r:id="rId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
    <tabColor rgb="FF0070C0"/>
  </sheetPr>
  <dimension ref="C2:BJ32"/>
  <sheetViews>
    <sheetView showGridLines="0" view="pageBreakPreview" topLeftCell="D1" zoomScale="60" zoomScaleNormal="60" zoomScalePageLayoutView="60" workbookViewId="0">
      <selection activeCell="AD10" sqref="AD10"/>
    </sheetView>
  </sheetViews>
  <sheetFormatPr baseColWidth="10" defaultColWidth="11.42578125" defaultRowHeight="12.75" x14ac:dyDescent="0.2"/>
  <cols>
    <col min="1" max="1" width="11.42578125" style="2"/>
    <col min="2" max="2" width="6.140625" style="2" customWidth="1"/>
    <col min="3" max="3" width="4.7109375" style="2" customWidth="1"/>
    <col min="4" max="4" width="68.42578125" style="2" customWidth="1"/>
    <col min="5" max="5" width="7.7109375" style="2" customWidth="1"/>
    <col min="6" max="6" width="1.7109375" style="2" customWidth="1"/>
    <col min="7" max="7" width="7" style="2" customWidth="1"/>
    <col min="8" max="8" width="1.7109375" style="2" customWidth="1"/>
    <col min="9" max="9" width="6.7109375" style="2" customWidth="1"/>
    <col min="10" max="10" width="1.7109375" style="2" customWidth="1"/>
    <col min="11" max="11" width="7.28515625" style="2" customWidth="1"/>
    <col min="12" max="12" width="1.7109375" style="2" customWidth="1"/>
    <col min="13" max="13" width="6.7109375" style="2" customWidth="1"/>
    <col min="14" max="14" width="1.7109375" style="2" customWidth="1"/>
    <col min="15" max="15" width="7.7109375" style="2" customWidth="1"/>
    <col min="16" max="16" width="1.7109375" style="2" customWidth="1"/>
    <col min="17" max="17" width="7.7109375" style="2" customWidth="1"/>
    <col min="18" max="18" width="1.7109375" style="2" customWidth="1"/>
    <col min="19" max="19" width="7" style="2" customWidth="1"/>
    <col min="20" max="20" width="1.7109375" style="2" customWidth="1"/>
    <col min="21" max="21" width="7.7109375" style="2" customWidth="1"/>
    <col min="22" max="22" width="1.7109375" style="2" customWidth="1"/>
    <col min="23" max="23" width="7.7109375" style="2" customWidth="1"/>
    <col min="24" max="24" width="1.7109375" style="2" customWidth="1"/>
    <col min="25" max="25" width="7.7109375" style="2" customWidth="1"/>
    <col min="26" max="26" width="1.7109375" style="2" customWidth="1"/>
    <col min="27" max="27" width="7.7109375" style="2" customWidth="1"/>
    <col min="28" max="28" width="1.7109375" style="2" customWidth="1"/>
    <col min="29" max="29" width="7.7109375" style="2" customWidth="1"/>
    <col min="30" max="30" width="1.7109375" style="2" customWidth="1"/>
    <col min="31" max="31" width="7.7109375" style="2" customWidth="1"/>
    <col min="32" max="32" width="1.7109375" style="2" customWidth="1"/>
    <col min="33" max="33" width="7.7109375" style="2" customWidth="1"/>
    <col min="34" max="34" width="1.7109375" style="2" customWidth="1"/>
    <col min="35" max="35" width="7.7109375" style="2" customWidth="1"/>
    <col min="36" max="36" width="1.7109375" style="2" customWidth="1"/>
    <col min="37" max="37" width="7.7109375" style="2" customWidth="1"/>
    <col min="38" max="38" width="1.7109375" style="2" customWidth="1"/>
    <col min="39" max="39" width="7.7109375" style="2" customWidth="1"/>
    <col min="40" max="40" width="1.7109375" style="2" customWidth="1"/>
    <col min="41" max="41" width="7.28515625" style="2" customWidth="1"/>
    <col min="42" max="42" width="1.7109375" style="2" customWidth="1"/>
    <col min="43" max="43" width="7" style="2" customWidth="1"/>
    <col min="44" max="44" width="1.7109375" style="2" customWidth="1"/>
    <col min="45" max="45" width="7.140625" style="2" customWidth="1"/>
    <col min="46" max="46" width="1.7109375" style="2" customWidth="1"/>
    <col min="47" max="47" width="5.85546875" style="2" customWidth="1"/>
    <col min="48" max="48" width="2.42578125" style="2" customWidth="1"/>
    <col min="49" max="49" width="7.7109375" style="2" customWidth="1"/>
    <col min="50" max="50" width="2.42578125" style="2" customWidth="1"/>
    <col min="51" max="51" width="7.7109375" style="2" customWidth="1"/>
    <col min="52" max="52" width="2.42578125" style="2" customWidth="1"/>
    <col min="53" max="53" width="7.7109375" style="2" customWidth="1"/>
    <col min="54" max="54" width="2.42578125" style="2" customWidth="1"/>
    <col min="55" max="55" width="7.7109375" style="2" customWidth="1"/>
    <col min="56" max="56" width="1.7109375" style="2" customWidth="1"/>
    <col min="57" max="57" width="7.85546875" style="2" customWidth="1"/>
    <col min="58" max="58" width="1.7109375" style="2" customWidth="1"/>
    <col min="59" max="16384" width="11.42578125" style="2"/>
  </cols>
  <sheetData>
    <row r="2" spans="3:62" ht="20.25" x14ac:dyDescent="0.2">
      <c r="C2" s="1497" t="s">
        <v>1174</v>
      </c>
      <c r="D2" s="1497"/>
      <c r="E2" s="1497"/>
      <c r="F2" s="1497"/>
      <c r="G2" s="1497"/>
      <c r="H2" s="1497"/>
      <c r="I2" s="1497"/>
      <c r="J2" s="1497"/>
      <c r="K2" s="1497"/>
      <c r="L2" s="1497"/>
      <c r="M2" s="1497"/>
      <c r="N2" s="1497"/>
      <c r="O2" s="1497"/>
      <c r="P2" s="1497"/>
      <c r="Q2" s="1497"/>
      <c r="R2" s="1497"/>
      <c r="S2" s="1497"/>
      <c r="T2" s="1497"/>
      <c r="U2" s="1497"/>
      <c r="V2" s="1497"/>
      <c r="W2" s="1497"/>
      <c r="X2" s="1497"/>
      <c r="Y2" s="1497"/>
      <c r="Z2" s="1497"/>
      <c r="AA2" s="1497"/>
      <c r="AB2" s="1497"/>
      <c r="AC2" s="1497"/>
      <c r="AD2" s="1497"/>
      <c r="AE2" s="1497"/>
      <c r="AF2" s="1497"/>
      <c r="AG2" s="1497"/>
      <c r="AH2" s="1497"/>
      <c r="AI2" s="1497"/>
      <c r="AJ2" s="1497"/>
      <c r="AK2" s="1497"/>
      <c r="AL2" s="1497"/>
      <c r="AM2" s="1497"/>
      <c r="AN2" s="1497"/>
      <c r="AO2" s="1497"/>
      <c r="AP2" s="1497"/>
      <c r="AQ2" s="1497"/>
      <c r="AR2" s="1497"/>
      <c r="AS2" s="1497"/>
      <c r="AT2" s="1497"/>
      <c r="AU2" s="1497"/>
      <c r="AV2" s="1497"/>
      <c r="AW2" s="1497"/>
      <c r="AX2" s="1497"/>
      <c r="AY2" s="1497"/>
      <c r="AZ2" s="1497"/>
      <c r="BA2" s="1497"/>
      <c r="BB2" s="1497"/>
      <c r="BC2" s="1497"/>
      <c r="BD2" s="1497"/>
      <c r="BE2" s="1497"/>
      <c r="BF2" s="1497"/>
    </row>
    <row r="3" spans="3:62" s="3" customFormat="1" ht="20.25" x14ac:dyDescent="0.2">
      <c r="C3" s="1497" t="s">
        <v>629</v>
      </c>
      <c r="D3" s="1497"/>
      <c r="E3" s="1497"/>
      <c r="F3" s="1497"/>
      <c r="G3" s="1497"/>
      <c r="H3" s="1497"/>
      <c r="I3" s="1497"/>
      <c r="J3" s="1497"/>
      <c r="K3" s="1497"/>
      <c r="L3" s="1497"/>
      <c r="M3" s="1497"/>
      <c r="N3" s="1497"/>
      <c r="O3" s="1497"/>
      <c r="P3" s="1497"/>
      <c r="Q3" s="1497"/>
      <c r="R3" s="1497"/>
      <c r="S3" s="1497"/>
      <c r="T3" s="1497"/>
      <c r="U3" s="1497"/>
      <c r="V3" s="1497"/>
      <c r="W3" s="1497"/>
      <c r="X3" s="1497"/>
      <c r="Y3" s="1497"/>
      <c r="Z3" s="1497"/>
      <c r="AA3" s="1497"/>
      <c r="AB3" s="1497"/>
      <c r="AC3" s="1497"/>
      <c r="AD3" s="1497"/>
      <c r="AE3" s="1497"/>
      <c r="AF3" s="1497"/>
      <c r="AG3" s="1497"/>
      <c r="AH3" s="1497"/>
      <c r="AI3" s="1497"/>
      <c r="AJ3" s="1497"/>
      <c r="AK3" s="1497"/>
      <c r="AL3" s="1497"/>
      <c r="AM3" s="1497"/>
      <c r="AN3" s="1497"/>
      <c r="AO3" s="1497"/>
      <c r="AP3" s="1497"/>
      <c r="AQ3" s="1497"/>
      <c r="AR3" s="1497"/>
      <c r="AS3" s="1497"/>
      <c r="AT3" s="1497"/>
      <c r="AU3" s="1497"/>
      <c r="AV3" s="1497"/>
      <c r="AW3" s="1497"/>
      <c r="AX3" s="1497"/>
      <c r="AY3" s="1497"/>
      <c r="AZ3" s="1497"/>
      <c r="BA3" s="1497"/>
      <c r="BB3" s="1497"/>
      <c r="BC3" s="1497"/>
      <c r="BD3" s="1497"/>
    </row>
    <row r="4" spans="3:62" s="7" customFormat="1" ht="20.25" x14ac:dyDescent="0.2">
      <c r="C4" s="1542" t="s">
        <v>336</v>
      </c>
      <c r="D4" s="1542"/>
      <c r="E4" s="70"/>
      <c r="F4" s="70"/>
      <c r="G4" s="70"/>
      <c r="H4" s="70"/>
      <c r="I4" s="70"/>
      <c r="J4" s="70"/>
      <c r="K4" s="70"/>
      <c r="L4" s="70"/>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69"/>
      <c r="AV4" s="69"/>
      <c r="AW4" s="69"/>
      <c r="AX4" s="69"/>
      <c r="AY4" s="69"/>
      <c r="AZ4" s="69"/>
      <c r="BA4" s="69"/>
      <c r="BB4" s="69"/>
      <c r="BC4" s="69"/>
      <c r="BD4" s="70"/>
      <c r="BF4" s="81"/>
      <c r="BH4" s="82"/>
    </row>
    <row r="5" spans="3:62" s="7" customFormat="1" ht="20.25" x14ac:dyDescent="0.2">
      <c r="C5" s="1497" t="s">
        <v>148</v>
      </c>
      <c r="D5" s="1497"/>
      <c r="E5" s="1497"/>
      <c r="F5" s="1497"/>
      <c r="G5" s="1497"/>
      <c r="H5" s="1497"/>
      <c r="I5" s="1497"/>
      <c r="J5" s="1497"/>
      <c r="K5" s="1497"/>
      <c r="L5" s="1497"/>
      <c r="M5" s="1497"/>
      <c r="N5" s="1497"/>
      <c r="O5" s="1497"/>
      <c r="P5" s="1497"/>
      <c r="Q5" s="1497"/>
      <c r="R5" s="1497"/>
      <c r="S5" s="1497"/>
      <c r="T5" s="1497"/>
      <c r="U5" s="1497"/>
      <c r="V5" s="1497"/>
      <c r="W5" s="1497"/>
      <c r="X5" s="1497"/>
      <c r="Y5" s="1497"/>
      <c r="Z5" s="1497"/>
      <c r="AA5" s="1497"/>
      <c r="AB5" s="1497"/>
      <c r="AC5" s="1497"/>
      <c r="AD5" s="1497"/>
      <c r="AE5" s="1497"/>
      <c r="AF5" s="1497"/>
      <c r="AG5" s="1497"/>
      <c r="AH5" s="1497"/>
      <c r="AI5" s="1497"/>
      <c r="AJ5" s="1497"/>
      <c r="AK5" s="1497"/>
      <c r="AL5" s="1497"/>
      <c r="AM5" s="1497"/>
      <c r="AN5" s="1497"/>
      <c r="AO5" s="1497"/>
      <c r="AP5" s="1497"/>
      <c r="AQ5" s="1497"/>
      <c r="AR5" s="1497"/>
      <c r="AS5" s="1497"/>
      <c r="AT5" s="1497"/>
      <c r="AU5" s="1497"/>
      <c r="AV5" s="1497"/>
      <c r="AW5" s="1497"/>
      <c r="AX5" s="1497"/>
      <c r="AY5" s="1497"/>
      <c r="AZ5" s="1497"/>
      <c r="BA5" s="1497"/>
      <c r="BB5" s="1497"/>
      <c r="BC5" s="1497"/>
      <c r="BD5" s="1497"/>
      <c r="BE5" s="1497"/>
      <c r="BF5" s="1497"/>
      <c r="BH5" s="82"/>
    </row>
    <row r="6" spans="3:62" s="81" customFormat="1" ht="35.1" customHeight="1" thickBot="1" x14ac:dyDescent="0.25">
      <c r="C6" s="1498" t="s">
        <v>1217</v>
      </c>
      <c r="D6" s="1498"/>
      <c r="E6" s="1498"/>
      <c r="F6" s="1498"/>
      <c r="G6" s="1498"/>
      <c r="H6" s="1498"/>
      <c r="I6" s="1498"/>
      <c r="J6" s="1498"/>
      <c r="K6" s="1498"/>
      <c r="L6" s="1498"/>
      <c r="M6" s="1498"/>
      <c r="N6" s="1498"/>
      <c r="O6" s="1498"/>
      <c r="P6" s="1498"/>
      <c r="Q6" s="1498"/>
      <c r="R6" s="1498"/>
      <c r="S6" s="1498"/>
      <c r="T6" s="1498"/>
      <c r="U6" s="1498"/>
      <c r="V6" s="1498"/>
      <c r="W6" s="1498"/>
      <c r="X6" s="1498"/>
      <c r="Y6" s="1498"/>
      <c r="Z6" s="1498"/>
      <c r="AA6" s="1498"/>
      <c r="AB6" s="1498"/>
      <c r="AC6" s="1498"/>
      <c r="AD6" s="1498"/>
      <c r="AE6" s="1498"/>
      <c r="AF6" s="1498"/>
      <c r="AG6" s="1498"/>
      <c r="AH6" s="1498"/>
      <c r="AI6" s="1498"/>
      <c r="AJ6" s="1498"/>
      <c r="AK6" s="1498"/>
      <c r="AL6" s="1498"/>
      <c r="AM6" s="1498"/>
      <c r="AN6" s="1498"/>
      <c r="AO6" s="1498"/>
      <c r="AP6" s="1498"/>
      <c r="AQ6" s="1498"/>
      <c r="AR6" s="1498"/>
      <c r="AS6" s="1498"/>
      <c r="AT6" s="1498"/>
      <c r="AU6" s="1498"/>
      <c r="AV6" s="1498"/>
      <c r="AW6" s="1498"/>
      <c r="AX6" s="1498"/>
      <c r="AY6" s="1498"/>
      <c r="AZ6" s="1498"/>
      <c r="BA6" s="1498"/>
      <c r="BB6" s="1498"/>
      <c r="BC6" s="1498"/>
      <c r="BD6" s="1498"/>
      <c r="BE6" s="1498"/>
      <c r="BF6" s="1498"/>
      <c r="BG6" s="7"/>
      <c r="BH6" s="82"/>
    </row>
    <row r="7" spans="3:62" ht="15.75" customHeight="1" thickBot="1" x14ac:dyDescent="0.25">
      <c r="C7" s="1704" t="s">
        <v>130</v>
      </c>
      <c r="D7" s="1704"/>
      <c r="E7" s="1702" t="s">
        <v>4</v>
      </c>
      <c r="F7" s="1702"/>
      <c r="G7" s="1702"/>
      <c r="H7" s="1702"/>
      <c r="I7" s="1702"/>
      <c r="J7" s="1702"/>
      <c r="K7" s="1702"/>
      <c r="L7" s="1702"/>
      <c r="M7" s="1702"/>
      <c r="N7" s="1702"/>
      <c r="O7" s="1702"/>
      <c r="P7" s="1702"/>
      <c r="Q7" s="1702"/>
      <c r="R7" s="1702"/>
      <c r="S7" s="1702"/>
      <c r="T7" s="1702"/>
      <c r="U7" s="1702"/>
      <c r="V7" s="1702"/>
      <c r="W7" s="1702"/>
      <c r="X7" s="1702"/>
      <c r="Y7" s="1702"/>
      <c r="Z7" s="1702"/>
      <c r="AA7" s="1702"/>
      <c r="AB7" s="1702"/>
      <c r="AC7" s="1702"/>
      <c r="AD7" s="1702"/>
      <c r="AE7" s="1702"/>
      <c r="AF7" s="1702"/>
      <c r="AG7" s="1702"/>
      <c r="AH7" s="1702"/>
      <c r="AI7" s="1702"/>
      <c r="AJ7" s="1702"/>
      <c r="AK7" s="1702"/>
      <c r="AL7" s="1702"/>
      <c r="AM7" s="1702"/>
      <c r="AN7" s="1702"/>
      <c r="AO7" s="1702"/>
      <c r="AP7" s="1702"/>
      <c r="AQ7" s="1702"/>
      <c r="AR7" s="1702"/>
      <c r="AS7" s="1702"/>
      <c r="AT7" s="1702"/>
      <c r="AU7" s="1702"/>
      <c r="AV7" s="1702"/>
      <c r="AW7" s="1702"/>
      <c r="AX7" s="1702"/>
      <c r="AY7" s="1702"/>
      <c r="AZ7" s="1702"/>
      <c r="BA7" s="1702"/>
      <c r="BB7" s="1702"/>
      <c r="BC7" s="1702"/>
      <c r="BD7" s="1702"/>
      <c r="BE7" s="1702"/>
      <c r="BF7" s="1702"/>
      <c r="BG7" s="34"/>
      <c r="BH7" s="10"/>
      <c r="BJ7" s="27"/>
    </row>
    <row r="8" spans="3:62" ht="15.75" customHeight="1" thickBot="1" x14ac:dyDescent="0.25">
      <c r="C8" s="1704"/>
      <c r="D8" s="1704"/>
      <c r="E8" s="1702"/>
      <c r="F8" s="1702"/>
      <c r="G8" s="1702"/>
      <c r="H8" s="1702"/>
      <c r="I8" s="1702"/>
      <c r="J8" s="1702"/>
      <c r="K8" s="1702"/>
      <c r="L8" s="1702"/>
      <c r="M8" s="1702"/>
      <c r="N8" s="1702"/>
      <c r="O8" s="1702"/>
      <c r="P8" s="1702"/>
      <c r="Q8" s="1702"/>
      <c r="R8" s="1702"/>
      <c r="S8" s="1702"/>
      <c r="T8" s="1702"/>
      <c r="U8" s="1702"/>
      <c r="V8" s="1702"/>
      <c r="W8" s="1702"/>
      <c r="X8" s="1702"/>
      <c r="Y8" s="1702"/>
      <c r="Z8" s="1702"/>
      <c r="AA8" s="1702"/>
      <c r="AB8" s="1702"/>
      <c r="AC8" s="1702"/>
      <c r="AD8" s="1702"/>
      <c r="AE8" s="1702"/>
      <c r="AF8" s="1702"/>
      <c r="AG8" s="1702"/>
      <c r="AH8" s="1702"/>
      <c r="AI8" s="1702"/>
      <c r="AJ8" s="1702"/>
      <c r="AK8" s="1702"/>
      <c r="AL8" s="1702"/>
      <c r="AM8" s="1702"/>
      <c r="AN8" s="1702"/>
      <c r="AO8" s="1702"/>
      <c r="AP8" s="1702"/>
      <c r="AQ8" s="1702"/>
      <c r="AR8" s="1702"/>
      <c r="AS8" s="1702"/>
      <c r="AT8" s="1702"/>
      <c r="AU8" s="1702"/>
      <c r="AV8" s="1702"/>
      <c r="AW8" s="1702"/>
      <c r="AX8" s="1702"/>
      <c r="AY8" s="1702"/>
      <c r="AZ8" s="1702"/>
      <c r="BA8" s="1702"/>
      <c r="BB8" s="1702"/>
      <c r="BC8" s="1702"/>
      <c r="BD8" s="1702"/>
      <c r="BE8" s="1702"/>
      <c r="BF8" s="1702"/>
      <c r="BG8" s="34"/>
      <c r="BH8" s="10"/>
      <c r="BJ8" s="27"/>
    </row>
    <row r="9" spans="3:62" ht="15.75" customHeight="1" thickBot="1" x14ac:dyDescent="0.25">
      <c r="C9" s="1704"/>
      <c r="D9" s="1704"/>
      <c r="E9" s="1675">
        <v>1993</v>
      </c>
      <c r="F9" s="1675"/>
      <c r="G9" s="1675">
        <v>1994</v>
      </c>
      <c r="H9" s="1675"/>
      <c r="I9" s="1675">
        <v>1995</v>
      </c>
      <c r="J9" s="1675"/>
      <c r="K9" s="1675">
        <v>1996</v>
      </c>
      <c r="L9" s="1675"/>
      <c r="M9" s="1675">
        <v>1997</v>
      </c>
      <c r="N9" s="1675"/>
      <c r="O9" s="1675">
        <v>1998</v>
      </c>
      <c r="P9" s="1675"/>
      <c r="Q9" s="1675">
        <v>1999</v>
      </c>
      <c r="R9" s="1675"/>
      <c r="S9" s="1675">
        <v>2000</v>
      </c>
      <c r="T9" s="1675"/>
      <c r="U9" s="1675">
        <v>2001</v>
      </c>
      <c r="V9" s="1675"/>
      <c r="W9" s="1675">
        <v>2002</v>
      </c>
      <c r="X9" s="1675"/>
      <c r="Y9" s="1675">
        <v>2003</v>
      </c>
      <c r="Z9" s="1675"/>
      <c r="AA9" s="1675">
        <v>2004</v>
      </c>
      <c r="AB9" s="1675"/>
      <c r="AC9" s="1675">
        <v>2005</v>
      </c>
      <c r="AD9" s="1675"/>
      <c r="AE9" s="1675">
        <v>2006</v>
      </c>
      <c r="AF9" s="1675"/>
      <c r="AG9" s="1675">
        <v>2007</v>
      </c>
      <c r="AH9" s="1675"/>
      <c r="AI9" s="1675">
        <v>2008</v>
      </c>
      <c r="AJ9" s="1675"/>
      <c r="AK9" s="1675">
        <v>2009</v>
      </c>
      <c r="AL9" s="1675"/>
      <c r="AM9" s="1675">
        <v>2010</v>
      </c>
      <c r="AN9" s="1675"/>
      <c r="AO9" s="1675">
        <v>2011</v>
      </c>
      <c r="AP9" s="1675"/>
      <c r="AQ9" s="1675">
        <v>2012</v>
      </c>
      <c r="AR9" s="1675"/>
      <c r="AS9" s="1675">
        <v>2013</v>
      </c>
      <c r="AT9" s="1675"/>
      <c r="AU9" s="1675">
        <v>2014</v>
      </c>
      <c r="AV9" s="1675"/>
      <c r="AW9" s="1675">
        <v>2015</v>
      </c>
      <c r="AX9" s="1675"/>
      <c r="AY9" s="1675">
        <v>2016</v>
      </c>
      <c r="AZ9" s="1675"/>
      <c r="BA9" s="1675">
        <v>2017</v>
      </c>
      <c r="BB9" s="1675"/>
      <c r="BC9" s="1675">
        <v>2018</v>
      </c>
      <c r="BD9" s="1675"/>
      <c r="BE9" s="1675">
        <v>2019</v>
      </c>
      <c r="BF9" s="1675"/>
      <c r="BG9" s="34"/>
      <c r="BH9" s="10"/>
      <c r="BI9" s="30"/>
      <c r="BJ9" s="27"/>
    </row>
    <row r="10" spans="3:62" ht="13.5" customHeight="1" thickBot="1" x14ac:dyDescent="0.25">
      <c r="C10" s="1705"/>
      <c r="D10" s="1705"/>
      <c r="E10" s="1703"/>
      <c r="F10" s="1703"/>
      <c r="G10" s="1677"/>
      <c r="H10" s="1677"/>
      <c r="I10" s="1677"/>
      <c r="J10" s="1677"/>
      <c r="K10" s="1677"/>
      <c r="L10" s="1677"/>
      <c r="M10" s="1677"/>
      <c r="N10" s="1677"/>
      <c r="O10" s="1677"/>
      <c r="P10" s="1677"/>
      <c r="Q10" s="1677"/>
      <c r="R10" s="1677"/>
      <c r="S10" s="1677"/>
      <c r="T10" s="1677"/>
      <c r="U10" s="1677"/>
      <c r="V10" s="1677"/>
      <c r="W10" s="1677"/>
      <c r="X10" s="1677"/>
      <c r="Y10" s="1677"/>
      <c r="Z10" s="1677"/>
      <c r="AA10" s="1677"/>
      <c r="AB10" s="1677"/>
      <c r="AC10" s="1677"/>
      <c r="AD10" s="1677"/>
      <c r="AE10" s="1677"/>
      <c r="AF10" s="1677"/>
      <c r="AG10" s="1677"/>
      <c r="AH10" s="1677"/>
      <c r="AI10" s="1677"/>
      <c r="AJ10" s="1677"/>
      <c r="AK10" s="1677"/>
      <c r="AL10" s="1677"/>
      <c r="AM10" s="1677"/>
      <c r="AN10" s="1677"/>
      <c r="AO10" s="1677"/>
      <c r="AP10" s="1677"/>
      <c r="AQ10" s="1677"/>
      <c r="AR10" s="1677"/>
      <c r="AS10" s="1677"/>
      <c r="AT10" s="1677"/>
      <c r="AU10" s="1677"/>
      <c r="AV10" s="1677"/>
      <c r="AW10" s="1677"/>
      <c r="AX10" s="1677"/>
      <c r="AY10" s="1677"/>
      <c r="AZ10" s="1677"/>
      <c r="BA10" s="1677"/>
      <c r="BB10" s="1677"/>
      <c r="BC10" s="1677"/>
      <c r="BD10" s="1677"/>
      <c r="BE10" s="1677"/>
      <c r="BF10" s="1675"/>
      <c r="BG10" s="34"/>
      <c r="BH10" s="10"/>
      <c r="BJ10" s="27"/>
    </row>
    <row r="11" spans="3:62" ht="36" customHeight="1" x14ac:dyDescent="0.2">
      <c r="C11" s="668" t="s">
        <v>282</v>
      </c>
      <c r="D11" s="667" t="s">
        <v>245</v>
      </c>
      <c r="E11" s="934">
        <v>0</v>
      </c>
      <c r="F11" s="935"/>
      <c r="G11" s="935">
        <v>0</v>
      </c>
      <c r="H11" s="935"/>
      <c r="I11" s="935">
        <v>0</v>
      </c>
      <c r="J11" s="935"/>
      <c r="K11" s="935">
        <v>0</v>
      </c>
      <c r="L11" s="935"/>
      <c r="M11" s="935">
        <v>0</v>
      </c>
      <c r="N11" s="747"/>
      <c r="O11" s="935">
        <v>0</v>
      </c>
      <c r="P11" s="935"/>
      <c r="Q11" s="747">
        <v>0</v>
      </c>
      <c r="R11" s="747"/>
      <c r="S11" s="747">
        <v>0</v>
      </c>
      <c r="T11" s="747"/>
      <c r="U11" s="747">
        <v>0</v>
      </c>
      <c r="V11" s="747"/>
      <c r="W11" s="747">
        <v>0</v>
      </c>
      <c r="X11" s="747"/>
      <c r="Y11" s="747">
        <v>0</v>
      </c>
      <c r="Z11" s="747"/>
      <c r="AA11" s="747">
        <v>0</v>
      </c>
      <c r="AB11" s="747"/>
      <c r="AC11" s="747">
        <v>1</v>
      </c>
      <c r="AD11" s="747"/>
      <c r="AE11" s="747">
        <v>0</v>
      </c>
      <c r="AF11" s="747"/>
      <c r="AG11" s="747">
        <v>0</v>
      </c>
      <c r="AH11" s="747"/>
      <c r="AI11" s="747">
        <v>0</v>
      </c>
      <c r="AJ11" s="747"/>
      <c r="AK11" s="747">
        <v>0</v>
      </c>
      <c r="AL11" s="747"/>
      <c r="AM11" s="747">
        <v>0</v>
      </c>
      <c r="AN11" s="747"/>
      <c r="AO11" s="747">
        <v>0</v>
      </c>
      <c r="AP11" s="747"/>
      <c r="AQ11" s="747">
        <v>0</v>
      </c>
      <c r="AR11" s="747"/>
      <c r="AS11" s="747">
        <v>0</v>
      </c>
      <c r="AT11" s="747"/>
      <c r="AU11" s="747">
        <v>0</v>
      </c>
      <c r="AV11" s="747"/>
      <c r="AW11" s="747">
        <v>0</v>
      </c>
      <c r="AX11" s="747"/>
      <c r="AY11" s="747">
        <v>0</v>
      </c>
      <c r="AZ11" s="747"/>
      <c r="BA11" s="747">
        <v>0</v>
      </c>
      <c r="BB11" s="747"/>
      <c r="BC11" s="747">
        <v>0</v>
      </c>
      <c r="BD11" s="936"/>
      <c r="BE11" s="747">
        <v>0</v>
      </c>
      <c r="BF11" s="941"/>
      <c r="BG11" s="34"/>
      <c r="BH11" s="10"/>
      <c r="BJ11" s="27"/>
    </row>
    <row r="12" spans="3:62" ht="36" customHeight="1" x14ac:dyDescent="0.2">
      <c r="C12" s="668" t="s">
        <v>287</v>
      </c>
      <c r="D12" s="667" t="s">
        <v>131</v>
      </c>
      <c r="E12" s="937">
        <v>10</v>
      </c>
      <c r="F12" s="655"/>
      <c r="G12" s="655">
        <v>3</v>
      </c>
      <c r="H12" s="655"/>
      <c r="I12" s="655">
        <v>1</v>
      </c>
      <c r="J12" s="655"/>
      <c r="K12" s="655">
        <v>4</v>
      </c>
      <c r="L12" s="655"/>
      <c r="M12" s="655">
        <v>0</v>
      </c>
      <c r="N12" s="438"/>
      <c r="O12" s="655">
        <v>1</v>
      </c>
      <c r="P12" s="655"/>
      <c r="Q12" s="438">
        <v>0</v>
      </c>
      <c r="R12" s="438"/>
      <c r="S12" s="438">
        <v>0</v>
      </c>
      <c r="T12" s="438"/>
      <c r="U12" s="438">
        <v>1</v>
      </c>
      <c r="V12" s="438"/>
      <c r="W12" s="438">
        <v>1</v>
      </c>
      <c r="X12" s="438"/>
      <c r="Y12" s="438">
        <v>0</v>
      </c>
      <c r="Z12" s="438"/>
      <c r="AA12" s="438">
        <v>1</v>
      </c>
      <c r="AB12" s="438"/>
      <c r="AC12" s="438">
        <v>0</v>
      </c>
      <c r="AD12" s="438"/>
      <c r="AE12" s="438">
        <v>0</v>
      </c>
      <c r="AF12" s="438"/>
      <c r="AG12" s="438">
        <v>2</v>
      </c>
      <c r="AH12" s="438"/>
      <c r="AI12" s="438">
        <v>2</v>
      </c>
      <c r="AJ12" s="438"/>
      <c r="AK12" s="438">
        <v>0</v>
      </c>
      <c r="AL12" s="438"/>
      <c r="AM12" s="438">
        <v>0</v>
      </c>
      <c r="AN12" s="438"/>
      <c r="AO12" s="438">
        <v>2</v>
      </c>
      <c r="AP12" s="438"/>
      <c r="AQ12" s="438">
        <v>3</v>
      </c>
      <c r="AR12" s="438"/>
      <c r="AS12" s="438">
        <v>0</v>
      </c>
      <c r="AT12" s="438"/>
      <c r="AU12" s="438">
        <v>2</v>
      </c>
      <c r="AV12" s="438"/>
      <c r="AW12" s="438">
        <v>2</v>
      </c>
      <c r="AX12" s="438"/>
      <c r="AY12" s="438">
        <v>0</v>
      </c>
      <c r="AZ12" s="438"/>
      <c r="BA12" s="438">
        <v>0</v>
      </c>
      <c r="BB12" s="438"/>
      <c r="BC12" s="438">
        <v>0</v>
      </c>
      <c r="BD12" s="486"/>
      <c r="BE12" s="438">
        <v>0</v>
      </c>
      <c r="BF12" s="942"/>
      <c r="BG12" s="34"/>
      <c r="BH12" s="10"/>
      <c r="BJ12" s="27"/>
    </row>
    <row r="13" spans="3:62" ht="36" customHeight="1" x14ac:dyDescent="0.2">
      <c r="C13" s="668" t="s">
        <v>289</v>
      </c>
      <c r="D13" s="667" t="s">
        <v>167</v>
      </c>
      <c r="E13" s="750">
        <v>22</v>
      </c>
      <c r="F13" s="438"/>
      <c r="G13" s="438">
        <f>17+20</f>
        <v>37</v>
      </c>
      <c r="H13" s="438"/>
      <c r="I13" s="438">
        <f>9+15</f>
        <v>24</v>
      </c>
      <c r="J13" s="438"/>
      <c r="K13" s="438">
        <v>12</v>
      </c>
      <c r="L13" s="438"/>
      <c r="M13" s="438">
        <v>0</v>
      </c>
      <c r="N13" s="438"/>
      <c r="O13" s="438">
        <v>3</v>
      </c>
      <c r="P13" s="438"/>
      <c r="Q13" s="438">
        <v>0</v>
      </c>
      <c r="R13" s="438"/>
      <c r="S13" s="438">
        <v>0</v>
      </c>
      <c r="T13" s="438"/>
      <c r="U13" s="438">
        <v>0</v>
      </c>
      <c r="V13" s="438"/>
      <c r="W13" s="438">
        <v>0</v>
      </c>
      <c r="X13" s="438"/>
      <c r="Y13" s="438">
        <v>1</v>
      </c>
      <c r="Z13" s="438"/>
      <c r="AA13" s="438">
        <v>0</v>
      </c>
      <c r="AB13" s="438"/>
      <c r="AC13" s="438">
        <v>0</v>
      </c>
      <c r="AD13" s="438"/>
      <c r="AE13" s="438">
        <v>0</v>
      </c>
      <c r="AF13" s="438"/>
      <c r="AG13" s="438">
        <v>1</v>
      </c>
      <c r="AH13" s="438"/>
      <c r="AI13" s="438">
        <v>0</v>
      </c>
      <c r="AJ13" s="438"/>
      <c r="AK13" s="438">
        <v>0</v>
      </c>
      <c r="AL13" s="438"/>
      <c r="AM13" s="438">
        <v>2</v>
      </c>
      <c r="AN13" s="438"/>
      <c r="AO13" s="438">
        <v>0</v>
      </c>
      <c r="AP13" s="438"/>
      <c r="AQ13" s="438">
        <v>3</v>
      </c>
      <c r="AR13" s="438"/>
      <c r="AS13" s="438">
        <v>5</v>
      </c>
      <c r="AT13" s="438"/>
      <c r="AU13" s="438">
        <v>2</v>
      </c>
      <c r="AV13" s="438"/>
      <c r="AW13" s="438">
        <v>2</v>
      </c>
      <c r="AX13" s="438"/>
      <c r="AY13" s="438">
        <v>7</v>
      </c>
      <c r="AZ13" s="438"/>
      <c r="BA13" s="438">
        <v>3</v>
      </c>
      <c r="BB13" s="438"/>
      <c r="BC13" s="438">
        <v>6</v>
      </c>
      <c r="BD13" s="486"/>
      <c r="BE13" s="438">
        <v>4</v>
      </c>
      <c r="BF13" s="942"/>
      <c r="BG13" s="34"/>
      <c r="BH13" s="10"/>
      <c r="BJ13" s="27"/>
    </row>
    <row r="14" spans="3:62" ht="36" customHeight="1" x14ac:dyDescent="0.2">
      <c r="C14" s="668" t="s">
        <v>10</v>
      </c>
      <c r="D14" s="667" t="s">
        <v>11</v>
      </c>
      <c r="E14" s="937">
        <v>18</v>
      </c>
      <c r="F14" s="655"/>
      <c r="G14" s="655">
        <v>16</v>
      </c>
      <c r="H14" s="655"/>
      <c r="I14" s="655">
        <v>9</v>
      </c>
      <c r="J14" s="655"/>
      <c r="K14" s="655">
        <v>3</v>
      </c>
      <c r="L14" s="438"/>
      <c r="M14" s="438">
        <v>8</v>
      </c>
      <c r="N14" s="655"/>
      <c r="O14" s="438">
        <v>1</v>
      </c>
      <c r="P14" s="655"/>
      <c r="Q14" s="438">
        <v>2</v>
      </c>
      <c r="R14" s="655"/>
      <c r="S14" s="438">
        <v>2</v>
      </c>
      <c r="T14" s="655"/>
      <c r="U14" s="438">
        <v>5</v>
      </c>
      <c r="V14" s="655"/>
      <c r="W14" s="438">
        <v>5</v>
      </c>
      <c r="X14" s="655"/>
      <c r="Y14" s="438">
        <v>4</v>
      </c>
      <c r="Z14" s="655"/>
      <c r="AA14" s="438">
        <v>2</v>
      </c>
      <c r="AB14" s="438"/>
      <c r="AC14" s="438">
        <v>2</v>
      </c>
      <c r="AD14" s="438"/>
      <c r="AE14" s="438">
        <v>5</v>
      </c>
      <c r="AF14" s="438"/>
      <c r="AG14" s="438">
        <v>8</v>
      </c>
      <c r="AH14" s="438"/>
      <c r="AI14" s="438">
        <v>1</v>
      </c>
      <c r="AJ14" s="438"/>
      <c r="AK14" s="438">
        <v>2</v>
      </c>
      <c r="AL14" s="438"/>
      <c r="AM14" s="438">
        <v>1</v>
      </c>
      <c r="AN14" s="438"/>
      <c r="AO14" s="438">
        <v>0</v>
      </c>
      <c r="AP14" s="438"/>
      <c r="AQ14" s="438">
        <v>1</v>
      </c>
      <c r="AR14" s="438"/>
      <c r="AS14" s="438">
        <v>0</v>
      </c>
      <c r="AT14" s="438"/>
      <c r="AU14" s="438">
        <v>2</v>
      </c>
      <c r="AV14" s="438"/>
      <c r="AW14" s="438">
        <v>0</v>
      </c>
      <c r="AX14" s="438"/>
      <c r="AY14" s="438">
        <v>1</v>
      </c>
      <c r="AZ14" s="438"/>
      <c r="BA14" s="438">
        <v>0</v>
      </c>
      <c r="BB14" s="438"/>
      <c r="BC14" s="438">
        <v>0</v>
      </c>
      <c r="BD14" s="486"/>
      <c r="BE14" s="438">
        <v>0</v>
      </c>
      <c r="BF14" s="942"/>
      <c r="BG14" s="34"/>
      <c r="BH14" s="10"/>
      <c r="BJ14" s="27"/>
    </row>
    <row r="15" spans="3:62" ht="36" customHeight="1" x14ac:dyDescent="0.2">
      <c r="C15" s="668" t="s">
        <v>12</v>
      </c>
      <c r="D15" s="667" t="s">
        <v>132</v>
      </c>
      <c r="E15" s="937">
        <v>1</v>
      </c>
      <c r="F15" s="655"/>
      <c r="G15" s="438">
        <v>0</v>
      </c>
      <c r="H15" s="655"/>
      <c r="I15" s="438">
        <v>0</v>
      </c>
      <c r="J15" s="655"/>
      <c r="K15" s="655">
        <v>0</v>
      </c>
      <c r="L15" s="655"/>
      <c r="M15" s="655">
        <v>0</v>
      </c>
      <c r="N15" s="655"/>
      <c r="O15" s="438">
        <v>0</v>
      </c>
      <c r="P15" s="438"/>
      <c r="Q15" s="655">
        <v>0</v>
      </c>
      <c r="R15" s="655"/>
      <c r="S15" s="438">
        <v>0</v>
      </c>
      <c r="T15" s="655"/>
      <c r="U15" s="655">
        <v>0</v>
      </c>
      <c r="V15" s="655"/>
      <c r="W15" s="655">
        <v>0</v>
      </c>
      <c r="X15" s="655"/>
      <c r="Y15" s="655">
        <v>0</v>
      </c>
      <c r="Z15" s="655"/>
      <c r="AA15" s="655">
        <v>0</v>
      </c>
      <c r="AB15" s="655"/>
      <c r="AC15" s="655">
        <v>0</v>
      </c>
      <c r="AD15" s="655"/>
      <c r="AE15" s="655">
        <v>0</v>
      </c>
      <c r="AF15" s="655"/>
      <c r="AG15" s="438">
        <v>0</v>
      </c>
      <c r="AH15" s="655"/>
      <c r="AI15" s="438">
        <v>0</v>
      </c>
      <c r="AJ15" s="655"/>
      <c r="AK15" s="438">
        <v>0</v>
      </c>
      <c r="AL15" s="655"/>
      <c r="AM15" s="438">
        <v>5</v>
      </c>
      <c r="AN15" s="655"/>
      <c r="AO15" s="438">
        <v>0</v>
      </c>
      <c r="AP15" s="438"/>
      <c r="AQ15" s="438">
        <v>0</v>
      </c>
      <c r="AR15" s="438"/>
      <c r="AS15" s="438">
        <v>0</v>
      </c>
      <c r="AT15" s="438"/>
      <c r="AU15" s="438">
        <v>0</v>
      </c>
      <c r="AV15" s="438"/>
      <c r="AW15" s="438">
        <v>0</v>
      </c>
      <c r="AX15" s="438"/>
      <c r="AY15" s="438">
        <v>0</v>
      </c>
      <c r="AZ15" s="438"/>
      <c r="BA15" s="438">
        <v>0</v>
      </c>
      <c r="BB15" s="438"/>
      <c r="BC15" s="438">
        <v>0</v>
      </c>
      <c r="BD15" s="486"/>
      <c r="BE15" s="438">
        <v>0</v>
      </c>
      <c r="BF15" s="942"/>
      <c r="BG15" s="34"/>
      <c r="BH15" s="10"/>
      <c r="BJ15" s="27"/>
    </row>
    <row r="16" spans="3:62" ht="36" customHeight="1" x14ac:dyDescent="0.2">
      <c r="C16" s="668" t="s">
        <v>13</v>
      </c>
      <c r="D16" s="667" t="s">
        <v>168</v>
      </c>
      <c r="E16" s="750">
        <v>2</v>
      </c>
      <c r="F16" s="438"/>
      <c r="G16" s="438">
        <v>1</v>
      </c>
      <c r="H16" s="438"/>
      <c r="I16" s="438">
        <v>0</v>
      </c>
      <c r="J16" s="438"/>
      <c r="K16" s="438">
        <v>0</v>
      </c>
      <c r="L16" s="438"/>
      <c r="M16" s="438">
        <v>0</v>
      </c>
      <c r="N16" s="438"/>
      <c r="O16" s="438">
        <v>0</v>
      </c>
      <c r="P16" s="655"/>
      <c r="Q16" s="438">
        <v>0</v>
      </c>
      <c r="R16" s="655"/>
      <c r="S16" s="438">
        <v>0</v>
      </c>
      <c r="T16" s="438"/>
      <c r="U16" s="438">
        <v>0</v>
      </c>
      <c r="V16" s="438"/>
      <c r="W16" s="438">
        <v>0</v>
      </c>
      <c r="X16" s="438"/>
      <c r="Y16" s="438">
        <v>0</v>
      </c>
      <c r="Z16" s="438"/>
      <c r="AA16" s="438">
        <v>0</v>
      </c>
      <c r="AB16" s="438"/>
      <c r="AC16" s="438">
        <v>0</v>
      </c>
      <c r="AD16" s="438"/>
      <c r="AE16" s="438">
        <v>0</v>
      </c>
      <c r="AF16" s="438"/>
      <c r="AG16" s="438">
        <v>0</v>
      </c>
      <c r="AH16" s="438"/>
      <c r="AI16" s="438">
        <v>0</v>
      </c>
      <c r="AJ16" s="438"/>
      <c r="AK16" s="438">
        <v>0</v>
      </c>
      <c r="AL16" s="438"/>
      <c r="AM16" s="438">
        <v>0</v>
      </c>
      <c r="AN16" s="438"/>
      <c r="AO16" s="438">
        <v>0</v>
      </c>
      <c r="AP16" s="438"/>
      <c r="AQ16" s="438">
        <v>1</v>
      </c>
      <c r="AR16" s="438"/>
      <c r="AS16" s="438">
        <v>1</v>
      </c>
      <c r="AT16" s="438"/>
      <c r="AU16" s="438">
        <v>0</v>
      </c>
      <c r="AV16" s="438"/>
      <c r="AW16" s="438">
        <v>0</v>
      </c>
      <c r="AX16" s="438"/>
      <c r="AY16" s="438">
        <v>1</v>
      </c>
      <c r="AZ16" s="438"/>
      <c r="BA16" s="438">
        <v>0</v>
      </c>
      <c r="BB16" s="438"/>
      <c r="BC16" s="438">
        <v>0</v>
      </c>
      <c r="BD16" s="486"/>
      <c r="BE16" s="438">
        <v>0</v>
      </c>
      <c r="BF16" s="942"/>
      <c r="BG16" s="34"/>
      <c r="BH16" s="10"/>
      <c r="BJ16" s="27"/>
    </row>
    <row r="17" spans="3:58" ht="36" customHeight="1" x14ac:dyDescent="0.2">
      <c r="C17" s="668" t="s">
        <v>14</v>
      </c>
      <c r="D17" s="667" t="s">
        <v>279</v>
      </c>
      <c r="E17" s="750">
        <v>2</v>
      </c>
      <c r="F17" s="655"/>
      <c r="G17" s="655">
        <v>5</v>
      </c>
      <c r="H17" s="655"/>
      <c r="I17" s="438">
        <v>3</v>
      </c>
      <c r="J17" s="655"/>
      <c r="K17" s="655">
        <v>1</v>
      </c>
      <c r="L17" s="655"/>
      <c r="M17" s="438">
        <v>1</v>
      </c>
      <c r="N17" s="655"/>
      <c r="O17" s="438">
        <v>1</v>
      </c>
      <c r="P17" s="655"/>
      <c r="Q17" s="438">
        <v>0</v>
      </c>
      <c r="R17" s="655"/>
      <c r="S17" s="655">
        <v>1</v>
      </c>
      <c r="T17" s="655"/>
      <c r="U17" s="438">
        <v>0</v>
      </c>
      <c r="V17" s="655"/>
      <c r="W17" s="438">
        <v>0</v>
      </c>
      <c r="X17" s="655"/>
      <c r="Y17" s="438">
        <v>0</v>
      </c>
      <c r="Z17" s="655"/>
      <c r="AA17" s="438">
        <v>0</v>
      </c>
      <c r="AB17" s="655"/>
      <c r="AC17" s="438">
        <v>0</v>
      </c>
      <c r="AD17" s="655"/>
      <c r="AE17" s="438">
        <v>0</v>
      </c>
      <c r="AF17" s="655"/>
      <c r="AG17" s="438">
        <v>0</v>
      </c>
      <c r="AH17" s="655"/>
      <c r="AI17" s="438">
        <v>0</v>
      </c>
      <c r="AJ17" s="655"/>
      <c r="AK17" s="438">
        <v>0</v>
      </c>
      <c r="AL17" s="655"/>
      <c r="AM17" s="438">
        <v>0</v>
      </c>
      <c r="AN17" s="655"/>
      <c r="AO17" s="438">
        <v>0</v>
      </c>
      <c r="AP17" s="438"/>
      <c r="AQ17" s="438">
        <v>0</v>
      </c>
      <c r="AR17" s="438"/>
      <c r="AS17" s="438">
        <v>0</v>
      </c>
      <c r="AT17" s="438"/>
      <c r="AU17" s="438">
        <v>0</v>
      </c>
      <c r="AV17" s="438"/>
      <c r="AW17" s="438">
        <v>0</v>
      </c>
      <c r="AX17" s="438"/>
      <c r="AY17" s="438">
        <v>0</v>
      </c>
      <c r="AZ17" s="438"/>
      <c r="BA17" s="438">
        <v>0</v>
      </c>
      <c r="BB17" s="438"/>
      <c r="BC17" s="438">
        <v>0</v>
      </c>
      <c r="BD17" s="486"/>
      <c r="BE17" s="438">
        <v>0</v>
      </c>
      <c r="BF17" s="942"/>
    </row>
    <row r="18" spans="3:58" ht="36" customHeight="1" x14ac:dyDescent="0.2">
      <c r="C18" s="668" t="s">
        <v>15</v>
      </c>
      <c r="D18" s="667" t="s">
        <v>16</v>
      </c>
      <c r="E18" s="937">
        <v>4</v>
      </c>
      <c r="F18" s="655"/>
      <c r="G18" s="655">
        <v>10</v>
      </c>
      <c r="H18" s="655"/>
      <c r="I18" s="655">
        <v>2</v>
      </c>
      <c r="J18" s="655"/>
      <c r="K18" s="655">
        <v>2</v>
      </c>
      <c r="L18" s="655"/>
      <c r="M18" s="655">
        <v>0</v>
      </c>
      <c r="N18" s="655"/>
      <c r="O18" s="438">
        <v>0</v>
      </c>
      <c r="P18" s="655"/>
      <c r="Q18" s="655">
        <v>0</v>
      </c>
      <c r="R18" s="655"/>
      <c r="S18" s="655">
        <v>0</v>
      </c>
      <c r="T18" s="655"/>
      <c r="U18" s="438">
        <v>1</v>
      </c>
      <c r="V18" s="655"/>
      <c r="W18" s="438">
        <v>0</v>
      </c>
      <c r="X18" s="655"/>
      <c r="Y18" s="438">
        <v>0</v>
      </c>
      <c r="Z18" s="655"/>
      <c r="AA18" s="438">
        <v>0</v>
      </c>
      <c r="AB18" s="655"/>
      <c r="AC18" s="438">
        <v>0</v>
      </c>
      <c r="AD18" s="655"/>
      <c r="AE18" s="438">
        <v>0</v>
      </c>
      <c r="AF18" s="655"/>
      <c r="AG18" s="438">
        <v>0</v>
      </c>
      <c r="AH18" s="655"/>
      <c r="AI18" s="438">
        <v>0</v>
      </c>
      <c r="AJ18" s="655"/>
      <c r="AK18" s="438">
        <v>0</v>
      </c>
      <c r="AL18" s="655"/>
      <c r="AM18" s="438">
        <v>0</v>
      </c>
      <c r="AN18" s="655"/>
      <c r="AO18" s="438">
        <v>0</v>
      </c>
      <c r="AP18" s="438"/>
      <c r="AQ18" s="438">
        <v>2</v>
      </c>
      <c r="AR18" s="438"/>
      <c r="AS18" s="438">
        <v>4</v>
      </c>
      <c r="AT18" s="438"/>
      <c r="AU18" s="438">
        <v>0</v>
      </c>
      <c r="AV18" s="438"/>
      <c r="AW18" s="438">
        <v>0</v>
      </c>
      <c r="AX18" s="438"/>
      <c r="AY18" s="438">
        <v>0</v>
      </c>
      <c r="AZ18" s="438"/>
      <c r="BA18" s="438">
        <v>0</v>
      </c>
      <c r="BB18" s="438"/>
      <c r="BC18" s="438">
        <v>0</v>
      </c>
      <c r="BD18" s="486"/>
      <c r="BE18" s="438">
        <v>0</v>
      </c>
      <c r="BF18" s="942"/>
    </row>
    <row r="19" spans="3:58" ht="36" customHeight="1" x14ac:dyDescent="0.2">
      <c r="C19" s="668" t="s">
        <v>17</v>
      </c>
      <c r="D19" s="667" t="s">
        <v>133</v>
      </c>
      <c r="E19" s="750">
        <v>3</v>
      </c>
      <c r="F19" s="655"/>
      <c r="G19" s="655">
        <v>4</v>
      </c>
      <c r="H19" s="655"/>
      <c r="I19" s="438">
        <v>4</v>
      </c>
      <c r="J19" s="655"/>
      <c r="K19" s="655">
        <v>3</v>
      </c>
      <c r="L19" s="655"/>
      <c r="M19" s="438">
        <v>1</v>
      </c>
      <c r="N19" s="655"/>
      <c r="O19" s="438">
        <v>1</v>
      </c>
      <c r="P19" s="655"/>
      <c r="Q19" s="438">
        <v>1</v>
      </c>
      <c r="R19" s="655"/>
      <c r="S19" s="438">
        <v>0</v>
      </c>
      <c r="T19" s="655"/>
      <c r="U19" s="438">
        <v>0</v>
      </c>
      <c r="V19" s="655"/>
      <c r="W19" s="438">
        <v>0</v>
      </c>
      <c r="X19" s="655"/>
      <c r="Y19" s="438">
        <v>0</v>
      </c>
      <c r="Z19" s="655"/>
      <c r="AA19" s="438">
        <v>0</v>
      </c>
      <c r="AB19" s="655"/>
      <c r="AC19" s="438">
        <v>0</v>
      </c>
      <c r="AD19" s="655"/>
      <c r="AE19" s="438">
        <v>0</v>
      </c>
      <c r="AF19" s="655"/>
      <c r="AG19" s="438">
        <v>0</v>
      </c>
      <c r="AH19" s="655"/>
      <c r="AI19" s="438">
        <v>0</v>
      </c>
      <c r="AJ19" s="655"/>
      <c r="AK19" s="438">
        <v>1</v>
      </c>
      <c r="AL19" s="655"/>
      <c r="AM19" s="438">
        <v>0</v>
      </c>
      <c r="AN19" s="655"/>
      <c r="AO19" s="438">
        <v>1</v>
      </c>
      <c r="AP19" s="438"/>
      <c r="AQ19" s="438">
        <v>2</v>
      </c>
      <c r="AR19" s="438"/>
      <c r="AS19" s="438">
        <v>0</v>
      </c>
      <c r="AT19" s="438"/>
      <c r="AU19" s="438">
        <v>0</v>
      </c>
      <c r="AV19" s="438"/>
      <c r="AW19" s="438">
        <v>1</v>
      </c>
      <c r="AX19" s="438"/>
      <c r="AY19" s="438">
        <v>0</v>
      </c>
      <c r="AZ19" s="438"/>
      <c r="BA19" s="438">
        <v>0</v>
      </c>
      <c r="BB19" s="438"/>
      <c r="BC19" s="438">
        <v>0</v>
      </c>
      <c r="BD19" s="486"/>
      <c r="BE19" s="438">
        <v>0</v>
      </c>
      <c r="BF19" s="942"/>
    </row>
    <row r="20" spans="3:58" ht="35.1" customHeight="1" x14ac:dyDescent="0.2">
      <c r="C20" s="668" t="s">
        <v>18</v>
      </c>
      <c r="D20" s="667" t="s">
        <v>290</v>
      </c>
      <c r="E20" s="750">
        <v>0</v>
      </c>
      <c r="F20" s="655"/>
      <c r="G20" s="655">
        <v>0</v>
      </c>
      <c r="H20" s="655"/>
      <c r="I20" s="438">
        <v>0</v>
      </c>
      <c r="J20" s="655"/>
      <c r="K20" s="655">
        <v>0</v>
      </c>
      <c r="L20" s="655"/>
      <c r="M20" s="438">
        <v>0</v>
      </c>
      <c r="N20" s="655"/>
      <c r="O20" s="438">
        <v>0</v>
      </c>
      <c r="P20" s="655"/>
      <c r="Q20" s="438">
        <v>0</v>
      </c>
      <c r="R20" s="655"/>
      <c r="S20" s="438">
        <v>0</v>
      </c>
      <c r="T20" s="655"/>
      <c r="U20" s="655">
        <v>0</v>
      </c>
      <c r="V20" s="655"/>
      <c r="W20" s="655">
        <v>0</v>
      </c>
      <c r="X20" s="655"/>
      <c r="Y20" s="438">
        <v>0</v>
      </c>
      <c r="Z20" s="655"/>
      <c r="AA20" s="438">
        <v>0</v>
      </c>
      <c r="AB20" s="655"/>
      <c r="AC20" s="438">
        <v>0</v>
      </c>
      <c r="AD20" s="655"/>
      <c r="AE20" s="438">
        <v>0</v>
      </c>
      <c r="AF20" s="655"/>
      <c r="AG20" s="438">
        <v>0</v>
      </c>
      <c r="AH20" s="655"/>
      <c r="AI20" s="438">
        <v>0</v>
      </c>
      <c r="AJ20" s="655"/>
      <c r="AK20" s="438">
        <v>0</v>
      </c>
      <c r="AL20" s="655"/>
      <c r="AM20" s="438">
        <v>0</v>
      </c>
      <c r="AN20" s="438"/>
      <c r="AO20" s="438">
        <v>0</v>
      </c>
      <c r="AP20" s="438"/>
      <c r="AQ20" s="438">
        <v>0</v>
      </c>
      <c r="AR20" s="438"/>
      <c r="AS20" s="438">
        <v>0</v>
      </c>
      <c r="AT20" s="438"/>
      <c r="AU20" s="438">
        <v>1</v>
      </c>
      <c r="AV20" s="438"/>
      <c r="AW20" s="438">
        <v>0</v>
      </c>
      <c r="AX20" s="438"/>
      <c r="AY20" s="438">
        <v>0</v>
      </c>
      <c r="AZ20" s="438"/>
      <c r="BA20" s="438">
        <v>0</v>
      </c>
      <c r="BB20" s="438"/>
      <c r="BC20" s="438">
        <v>0</v>
      </c>
      <c r="BD20" s="438"/>
      <c r="BE20" s="438">
        <v>0</v>
      </c>
      <c r="BF20" s="943"/>
    </row>
    <row r="21" spans="3:58" ht="36" customHeight="1" x14ac:dyDescent="0.2">
      <c r="C21" s="668" t="s">
        <v>19</v>
      </c>
      <c r="D21" s="667" t="s">
        <v>171</v>
      </c>
      <c r="E21" s="750">
        <v>0</v>
      </c>
      <c r="F21" s="655"/>
      <c r="G21" s="438">
        <v>3</v>
      </c>
      <c r="H21" s="655"/>
      <c r="I21" s="438">
        <v>0</v>
      </c>
      <c r="J21" s="655"/>
      <c r="K21" s="438">
        <v>0</v>
      </c>
      <c r="L21" s="655"/>
      <c r="M21" s="655">
        <v>1</v>
      </c>
      <c r="N21" s="655"/>
      <c r="O21" s="438">
        <v>0</v>
      </c>
      <c r="P21" s="655"/>
      <c r="Q21" s="438">
        <v>1</v>
      </c>
      <c r="R21" s="655"/>
      <c r="S21" s="438">
        <v>0</v>
      </c>
      <c r="T21" s="655"/>
      <c r="U21" s="438">
        <v>0</v>
      </c>
      <c r="V21" s="655"/>
      <c r="W21" s="438">
        <v>0</v>
      </c>
      <c r="X21" s="655"/>
      <c r="Y21" s="438">
        <v>1</v>
      </c>
      <c r="Z21" s="655"/>
      <c r="AA21" s="438">
        <v>0</v>
      </c>
      <c r="AB21" s="655"/>
      <c r="AC21" s="438">
        <v>1</v>
      </c>
      <c r="AD21" s="655"/>
      <c r="AE21" s="438">
        <v>2</v>
      </c>
      <c r="AF21" s="655"/>
      <c r="AG21" s="438">
        <v>1</v>
      </c>
      <c r="AH21" s="655"/>
      <c r="AI21" s="438">
        <v>1</v>
      </c>
      <c r="AJ21" s="655"/>
      <c r="AK21" s="438">
        <v>0</v>
      </c>
      <c r="AL21" s="655"/>
      <c r="AM21" s="438">
        <v>2</v>
      </c>
      <c r="AN21" s="655"/>
      <c r="AO21" s="438">
        <v>11</v>
      </c>
      <c r="AP21" s="438"/>
      <c r="AQ21" s="438">
        <v>16</v>
      </c>
      <c r="AR21" s="438"/>
      <c r="AS21" s="438">
        <v>19</v>
      </c>
      <c r="AT21" s="438"/>
      <c r="AU21" s="438">
        <v>18</v>
      </c>
      <c r="AV21" s="438"/>
      <c r="AW21" s="438">
        <v>3</v>
      </c>
      <c r="AX21" s="438"/>
      <c r="AY21" s="438">
        <v>4</v>
      </c>
      <c r="AZ21" s="438"/>
      <c r="BA21" s="438">
        <v>2</v>
      </c>
      <c r="BB21" s="438"/>
      <c r="BC21" s="438">
        <v>0</v>
      </c>
      <c r="BD21" s="486"/>
      <c r="BE21" s="438">
        <v>0</v>
      </c>
      <c r="BF21" s="942"/>
    </row>
    <row r="22" spans="3:58" ht="36" customHeight="1" x14ac:dyDescent="0.2">
      <c r="C22" s="668" t="s">
        <v>20</v>
      </c>
      <c r="D22" s="667" t="s">
        <v>274</v>
      </c>
      <c r="E22" s="939">
        <v>1</v>
      </c>
      <c r="F22" s="439"/>
      <c r="G22" s="655">
        <v>1</v>
      </c>
      <c r="H22" s="655"/>
      <c r="I22" s="438">
        <v>0</v>
      </c>
      <c r="J22" s="655"/>
      <c r="K22" s="655">
        <v>0</v>
      </c>
      <c r="L22" s="655"/>
      <c r="M22" s="438">
        <v>0</v>
      </c>
      <c r="N22" s="655"/>
      <c r="O22" s="655">
        <v>0</v>
      </c>
      <c r="P22" s="655"/>
      <c r="Q22" s="655">
        <v>0</v>
      </c>
      <c r="R22" s="655"/>
      <c r="S22" s="438">
        <v>1</v>
      </c>
      <c r="T22" s="655"/>
      <c r="U22" s="438">
        <v>1</v>
      </c>
      <c r="V22" s="655"/>
      <c r="W22" s="438">
        <v>0</v>
      </c>
      <c r="X22" s="655"/>
      <c r="Y22" s="438">
        <v>0</v>
      </c>
      <c r="Z22" s="655"/>
      <c r="AA22" s="438">
        <v>0</v>
      </c>
      <c r="AB22" s="655"/>
      <c r="AC22" s="438">
        <v>1</v>
      </c>
      <c r="AD22" s="655"/>
      <c r="AE22" s="438">
        <v>0</v>
      </c>
      <c r="AF22" s="655"/>
      <c r="AG22" s="438">
        <v>1</v>
      </c>
      <c r="AH22" s="655"/>
      <c r="AI22" s="438">
        <v>0</v>
      </c>
      <c r="AJ22" s="655"/>
      <c r="AK22" s="438">
        <v>1</v>
      </c>
      <c r="AL22" s="655"/>
      <c r="AM22" s="438">
        <v>0</v>
      </c>
      <c r="AN22" s="655"/>
      <c r="AO22" s="438">
        <v>0</v>
      </c>
      <c r="AP22" s="438"/>
      <c r="AQ22" s="438">
        <v>0</v>
      </c>
      <c r="AR22" s="438"/>
      <c r="AS22" s="438">
        <v>1</v>
      </c>
      <c r="AT22" s="438"/>
      <c r="AU22" s="438">
        <v>0</v>
      </c>
      <c r="AV22" s="438"/>
      <c r="AW22" s="438">
        <v>1</v>
      </c>
      <c r="AX22" s="438"/>
      <c r="AY22" s="438">
        <v>0</v>
      </c>
      <c r="AZ22" s="438"/>
      <c r="BA22" s="438">
        <v>0</v>
      </c>
      <c r="BB22" s="438"/>
      <c r="BC22" s="438">
        <v>0</v>
      </c>
      <c r="BD22" s="486"/>
      <c r="BE22" s="438">
        <v>0</v>
      </c>
      <c r="BF22" s="942"/>
    </row>
    <row r="23" spans="3:58" ht="36" customHeight="1" x14ac:dyDescent="0.2">
      <c r="C23" s="668" t="s">
        <v>21</v>
      </c>
      <c r="D23" s="667" t="s">
        <v>73</v>
      </c>
      <c r="E23" s="750">
        <v>3</v>
      </c>
      <c r="F23" s="655"/>
      <c r="G23" s="655">
        <v>3</v>
      </c>
      <c r="H23" s="655"/>
      <c r="I23" s="438">
        <v>2</v>
      </c>
      <c r="J23" s="655"/>
      <c r="K23" s="438">
        <v>2</v>
      </c>
      <c r="L23" s="655"/>
      <c r="M23" s="438">
        <v>0</v>
      </c>
      <c r="N23" s="655"/>
      <c r="O23" s="438">
        <v>0</v>
      </c>
      <c r="P23" s="655"/>
      <c r="Q23" s="438">
        <v>0</v>
      </c>
      <c r="R23" s="655"/>
      <c r="S23" s="655">
        <v>0</v>
      </c>
      <c r="T23" s="655"/>
      <c r="U23" s="655">
        <v>0</v>
      </c>
      <c r="V23" s="655"/>
      <c r="W23" s="655">
        <v>0</v>
      </c>
      <c r="X23" s="655"/>
      <c r="Y23" s="655">
        <v>0</v>
      </c>
      <c r="Z23" s="655"/>
      <c r="AA23" s="655">
        <v>3</v>
      </c>
      <c r="AB23" s="655"/>
      <c r="AC23" s="655">
        <v>0</v>
      </c>
      <c r="AD23" s="655"/>
      <c r="AE23" s="655">
        <v>0</v>
      </c>
      <c r="AF23" s="655"/>
      <c r="AG23" s="438">
        <v>0</v>
      </c>
      <c r="AH23" s="655"/>
      <c r="AI23" s="438">
        <v>0</v>
      </c>
      <c r="AJ23" s="655"/>
      <c r="AK23" s="438">
        <v>1</v>
      </c>
      <c r="AL23" s="655"/>
      <c r="AM23" s="438">
        <v>0</v>
      </c>
      <c r="AN23" s="655"/>
      <c r="AO23" s="438">
        <v>1</v>
      </c>
      <c r="AP23" s="438"/>
      <c r="AQ23" s="438">
        <v>1</v>
      </c>
      <c r="AR23" s="438"/>
      <c r="AS23" s="438">
        <v>1</v>
      </c>
      <c r="AT23" s="438"/>
      <c r="AU23" s="438">
        <v>1</v>
      </c>
      <c r="AV23" s="438"/>
      <c r="AW23" s="438">
        <v>1</v>
      </c>
      <c r="AX23" s="438"/>
      <c r="AY23" s="438">
        <v>2</v>
      </c>
      <c r="AZ23" s="438"/>
      <c r="BA23" s="438">
        <v>1</v>
      </c>
      <c r="BB23" s="438"/>
      <c r="BC23" s="438">
        <v>0</v>
      </c>
      <c r="BD23" s="486"/>
      <c r="BE23" s="438">
        <v>0</v>
      </c>
      <c r="BF23" s="942"/>
    </row>
    <row r="24" spans="3:58" ht="36" customHeight="1" x14ac:dyDescent="0.2">
      <c r="C24" s="668" t="s">
        <v>22</v>
      </c>
      <c r="D24" s="667" t="s">
        <v>126</v>
      </c>
      <c r="E24" s="937">
        <v>1</v>
      </c>
      <c r="F24" s="655"/>
      <c r="G24" s="655">
        <v>2</v>
      </c>
      <c r="H24" s="655"/>
      <c r="I24" s="438">
        <v>3</v>
      </c>
      <c r="J24" s="655"/>
      <c r="K24" s="655">
        <v>1</v>
      </c>
      <c r="L24" s="655"/>
      <c r="M24" s="655">
        <v>1</v>
      </c>
      <c r="N24" s="655"/>
      <c r="O24" s="655">
        <v>0</v>
      </c>
      <c r="P24" s="655"/>
      <c r="Q24" s="655">
        <v>0</v>
      </c>
      <c r="R24" s="655"/>
      <c r="S24" s="655">
        <v>0</v>
      </c>
      <c r="T24" s="655"/>
      <c r="U24" s="438">
        <v>0</v>
      </c>
      <c r="V24" s="655"/>
      <c r="W24" s="438">
        <v>1</v>
      </c>
      <c r="X24" s="655"/>
      <c r="Y24" s="438">
        <v>0</v>
      </c>
      <c r="Z24" s="655"/>
      <c r="AA24" s="438">
        <v>0</v>
      </c>
      <c r="AB24" s="655"/>
      <c r="AC24" s="438">
        <v>0</v>
      </c>
      <c r="AD24" s="655"/>
      <c r="AE24" s="438">
        <v>0</v>
      </c>
      <c r="AF24" s="655"/>
      <c r="AG24" s="438">
        <v>1</v>
      </c>
      <c r="AH24" s="655"/>
      <c r="AI24" s="438">
        <v>1</v>
      </c>
      <c r="AJ24" s="655"/>
      <c r="AK24" s="438">
        <v>0</v>
      </c>
      <c r="AL24" s="655"/>
      <c r="AM24" s="438">
        <v>0</v>
      </c>
      <c r="AN24" s="655"/>
      <c r="AO24" s="438">
        <v>0</v>
      </c>
      <c r="AP24" s="438"/>
      <c r="AQ24" s="438">
        <v>1</v>
      </c>
      <c r="AR24" s="438"/>
      <c r="AS24" s="438">
        <v>1</v>
      </c>
      <c r="AT24" s="438"/>
      <c r="AU24" s="438">
        <v>1</v>
      </c>
      <c r="AV24" s="438"/>
      <c r="AW24" s="438">
        <v>0</v>
      </c>
      <c r="AX24" s="438"/>
      <c r="AY24" s="438">
        <v>1</v>
      </c>
      <c r="AZ24" s="438"/>
      <c r="BA24" s="438">
        <v>1</v>
      </c>
      <c r="BB24" s="438"/>
      <c r="BC24" s="438">
        <v>1</v>
      </c>
      <c r="BD24" s="486"/>
      <c r="BE24" s="438">
        <v>0</v>
      </c>
      <c r="BF24" s="942"/>
    </row>
    <row r="25" spans="3:58" ht="12" customHeight="1" thickBot="1" x14ac:dyDescent="0.25">
      <c r="C25" s="686"/>
      <c r="D25" s="667"/>
      <c r="E25" s="940"/>
      <c r="F25" s="872"/>
      <c r="G25" s="872"/>
      <c r="H25" s="872"/>
      <c r="I25" s="872"/>
      <c r="J25" s="872"/>
      <c r="K25" s="872"/>
      <c r="L25" s="872"/>
      <c r="M25" s="872"/>
      <c r="N25" s="872"/>
      <c r="O25" s="872"/>
      <c r="P25" s="872"/>
      <c r="Q25" s="872"/>
      <c r="R25" s="872"/>
      <c r="S25" s="872"/>
      <c r="T25" s="872"/>
      <c r="U25" s="872"/>
      <c r="V25" s="872"/>
      <c r="W25" s="872"/>
      <c r="X25" s="872"/>
      <c r="Y25" s="872"/>
      <c r="Z25" s="872"/>
      <c r="AA25" s="872"/>
      <c r="AB25" s="872"/>
      <c r="AC25" s="872"/>
      <c r="AD25" s="872"/>
      <c r="AE25" s="872"/>
      <c r="AF25" s="872"/>
      <c r="AG25" s="872"/>
      <c r="AH25" s="872"/>
      <c r="AI25" s="872"/>
      <c r="AJ25" s="872"/>
      <c r="AK25" s="872"/>
      <c r="AL25" s="872"/>
      <c r="AM25" s="872"/>
      <c r="AN25" s="872"/>
      <c r="AO25" s="872"/>
      <c r="AP25" s="872"/>
      <c r="AQ25" s="872"/>
      <c r="AR25" s="872"/>
      <c r="AS25" s="872"/>
      <c r="AT25" s="872"/>
      <c r="AU25" s="872"/>
      <c r="AV25" s="872"/>
      <c r="AW25" s="872"/>
      <c r="AX25" s="872"/>
      <c r="AY25" s="872"/>
      <c r="AZ25" s="872"/>
      <c r="BA25" s="872"/>
      <c r="BB25" s="872"/>
      <c r="BC25" s="872"/>
      <c r="BD25" s="872"/>
      <c r="BE25" s="872"/>
      <c r="BF25" s="944"/>
    </row>
    <row r="26" spans="3:58" s="15" customFormat="1" ht="50.25" customHeight="1" x14ac:dyDescent="0.2">
      <c r="C26" s="1679" t="s">
        <v>260</v>
      </c>
      <c r="D26" s="1694"/>
      <c r="E26" s="933">
        <f>SUM(E11:E25)</f>
        <v>67</v>
      </c>
      <c r="F26" s="836"/>
      <c r="G26" s="933">
        <f>SUM(G11:G25)</f>
        <v>85</v>
      </c>
      <c r="H26" s="933">
        <f t="shared" ref="H26:AU26" si="0">SUM(H11:H25)</f>
        <v>0</v>
      </c>
      <c r="I26" s="933">
        <f t="shared" si="0"/>
        <v>48</v>
      </c>
      <c r="J26" s="933">
        <f t="shared" si="0"/>
        <v>0</v>
      </c>
      <c r="K26" s="933">
        <f t="shared" si="0"/>
        <v>28</v>
      </c>
      <c r="L26" s="933">
        <f t="shared" si="0"/>
        <v>0</v>
      </c>
      <c r="M26" s="933">
        <f t="shared" si="0"/>
        <v>12</v>
      </c>
      <c r="N26" s="933">
        <f t="shared" si="0"/>
        <v>0</v>
      </c>
      <c r="O26" s="933">
        <f t="shared" si="0"/>
        <v>7</v>
      </c>
      <c r="P26" s="933">
        <f t="shared" si="0"/>
        <v>0</v>
      </c>
      <c r="Q26" s="933">
        <f t="shared" si="0"/>
        <v>4</v>
      </c>
      <c r="R26" s="933">
        <f t="shared" si="0"/>
        <v>0</v>
      </c>
      <c r="S26" s="933">
        <f t="shared" si="0"/>
        <v>4</v>
      </c>
      <c r="T26" s="933">
        <f t="shared" si="0"/>
        <v>0</v>
      </c>
      <c r="U26" s="933">
        <f t="shared" si="0"/>
        <v>8</v>
      </c>
      <c r="V26" s="933">
        <f t="shared" si="0"/>
        <v>0</v>
      </c>
      <c r="W26" s="933">
        <f t="shared" si="0"/>
        <v>7</v>
      </c>
      <c r="X26" s="933">
        <f t="shared" si="0"/>
        <v>0</v>
      </c>
      <c r="Y26" s="933">
        <f t="shared" si="0"/>
        <v>6</v>
      </c>
      <c r="Z26" s="933">
        <f t="shared" si="0"/>
        <v>0</v>
      </c>
      <c r="AA26" s="933">
        <f t="shared" si="0"/>
        <v>6</v>
      </c>
      <c r="AB26" s="933">
        <f t="shared" si="0"/>
        <v>0</v>
      </c>
      <c r="AC26" s="933">
        <f t="shared" si="0"/>
        <v>5</v>
      </c>
      <c r="AD26" s="933">
        <f t="shared" si="0"/>
        <v>0</v>
      </c>
      <c r="AE26" s="933">
        <f t="shared" si="0"/>
        <v>7</v>
      </c>
      <c r="AF26" s="933">
        <f t="shared" si="0"/>
        <v>0</v>
      </c>
      <c r="AG26" s="933">
        <f t="shared" si="0"/>
        <v>14</v>
      </c>
      <c r="AH26" s="933">
        <f t="shared" si="0"/>
        <v>0</v>
      </c>
      <c r="AI26" s="933">
        <f t="shared" si="0"/>
        <v>5</v>
      </c>
      <c r="AJ26" s="933">
        <f t="shared" si="0"/>
        <v>0</v>
      </c>
      <c r="AK26" s="933">
        <f t="shared" si="0"/>
        <v>5</v>
      </c>
      <c r="AL26" s="933">
        <f t="shared" si="0"/>
        <v>0</v>
      </c>
      <c r="AM26" s="933">
        <f t="shared" si="0"/>
        <v>10</v>
      </c>
      <c r="AN26" s="933">
        <f t="shared" si="0"/>
        <v>0</v>
      </c>
      <c r="AO26" s="933">
        <f t="shared" si="0"/>
        <v>15</v>
      </c>
      <c r="AP26" s="933"/>
      <c r="AQ26" s="933">
        <f t="shared" si="0"/>
        <v>30</v>
      </c>
      <c r="AR26" s="933">
        <f t="shared" si="0"/>
        <v>0</v>
      </c>
      <c r="AS26" s="933">
        <f t="shared" ref="AS26" si="1">SUM(AS11:AS25)</f>
        <v>32</v>
      </c>
      <c r="AT26" s="933"/>
      <c r="AU26" s="933">
        <f t="shared" si="0"/>
        <v>27</v>
      </c>
      <c r="AV26" s="933"/>
      <c r="AW26" s="933">
        <f>SUM(AW11:AW25)</f>
        <v>10</v>
      </c>
      <c r="AX26" s="933"/>
      <c r="AY26" s="933">
        <f>SUM(AY11:AY25)</f>
        <v>16</v>
      </c>
      <c r="AZ26" s="933"/>
      <c r="BA26" s="933">
        <f>SUM(BA11:BA25)</f>
        <v>7</v>
      </c>
      <c r="BB26" s="933"/>
      <c r="BC26" s="933">
        <f>SUM(BC11:BC25)</f>
        <v>7</v>
      </c>
      <c r="BD26" s="836"/>
      <c r="BE26" s="933">
        <f>SUM(BE11:BE25)</f>
        <v>4</v>
      </c>
      <c r="BF26" s="836"/>
    </row>
    <row r="28" spans="3:58" ht="15" x14ac:dyDescent="0.25">
      <c r="C28" s="551" t="s">
        <v>1422</v>
      </c>
    </row>
    <row r="29" spans="3:58" ht="14.25" x14ac:dyDescent="0.2">
      <c r="C29" s="552" t="s">
        <v>1433</v>
      </c>
    </row>
    <row r="30" spans="3:58" ht="14.25" x14ac:dyDescent="0.2">
      <c r="C30" s="552" t="s">
        <v>1434</v>
      </c>
    </row>
    <row r="31" spans="3:58" ht="15" x14ac:dyDescent="0.2">
      <c r="C31" s="67" t="s">
        <v>1428</v>
      </c>
    </row>
    <row r="32" spans="3:58" ht="105" customHeight="1" x14ac:dyDescent="0.2">
      <c r="C32" s="209"/>
    </row>
  </sheetData>
  <mergeCells count="35">
    <mergeCell ref="C26:D26"/>
    <mergeCell ref="AQ9:AR10"/>
    <mergeCell ref="Q9:R10"/>
    <mergeCell ref="AM9:AN10"/>
    <mergeCell ref="Y9:Z10"/>
    <mergeCell ref="AG9:AH10"/>
    <mergeCell ref="W9:X10"/>
    <mergeCell ref="E9:F10"/>
    <mergeCell ref="AO9:AP10"/>
    <mergeCell ref="AA9:AB10"/>
    <mergeCell ref="AK9:AL10"/>
    <mergeCell ref="M9:N10"/>
    <mergeCell ref="K9:L10"/>
    <mergeCell ref="C2:BF2"/>
    <mergeCell ref="AC9:AD10"/>
    <mergeCell ref="E7:BF8"/>
    <mergeCell ref="BE9:BF10"/>
    <mergeCell ref="C5:BF5"/>
    <mergeCell ref="C6:BF6"/>
    <mergeCell ref="S9:T10"/>
    <mergeCell ref="AE9:AF10"/>
    <mergeCell ref="G9:H10"/>
    <mergeCell ref="C7:D10"/>
    <mergeCell ref="C3:BD3"/>
    <mergeCell ref="C4:D4"/>
    <mergeCell ref="AS9:AT10"/>
    <mergeCell ref="BA9:BB10"/>
    <mergeCell ref="AY9:AZ10"/>
    <mergeCell ref="AI9:AJ10"/>
    <mergeCell ref="AU9:AV10"/>
    <mergeCell ref="BC9:BD10"/>
    <mergeCell ref="AW9:AX10"/>
    <mergeCell ref="I9:J10"/>
    <mergeCell ref="O9:P10"/>
    <mergeCell ref="U9:V10"/>
  </mergeCells>
  <phoneticPr fontId="16" type="noConversion"/>
  <printOptions horizontalCentered="1" verticalCentered="1"/>
  <pageMargins left="0" right="0" top="0" bottom="0" header="0" footer="0"/>
  <pageSetup paperSize="9" scale="40" orientation="landscape" r:id="rId1"/>
  <headerFooter alignWithMargins="0"/>
  <ignoredErrors>
    <ignoredError sqref="E26:F26 BC26:BD26 K26:AO26 AQ26:AS26 AU26 AW26" formulaRange="1"/>
  </ignoredErrors>
  <drawing r:id="rId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8">
    <tabColor rgb="FF0070C0"/>
  </sheetPr>
  <dimension ref="B2:AC30"/>
  <sheetViews>
    <sheetView showGridLines="0" view="pageBreakPreview" zoomScale="85" zoomScaleNormal="78" zoomScaleSheetLayoutView="85" zoomScalePageLayoutView="78" workbookViewId="0">
      <selection activeCell="AD10" sqref="AD10"/>
    </sheetView>
  </sheetViews>
  <sheetFormatPr baseColWidth="10" defaultColWidth="11.42578125" defaultRowHeight="12.75" x14ac:dyDescent="0.2"/>
  <cols>
    <col min="1" max="1" width="11.42578125" style="2"/>
    <col min="2" max="2" width="45.28515625" style="2" customWidth="1"/>
    <col min="3" max="3" width="7.42578125" style="2" customWidth="1"/>
    <col min="4" max="4" width="1.7109375" style="2" customWidth="1"/>
    <col min="5" max="5" width="8.28515625" style="2" customWidth="1"/>
    <col min="6" max="6" width="2.140625" style="2" customWidth="1"/>
    <col min="7" max="7" width="7.42578125" style="2" customWidth="1"/>
    <col min="8" max="8" width="1.140625" style="2" customWidth="1"/>
    <col min="9" max="9" width="6.42578125" style="2" customWidth="1"/>
    <col min="10" max="10" width="1.42578125" style="2" customWidth="1"/>
    <col min="11" max="11" width="7" style="2" customWidth="1"/>
    <col min="12" max="12" width="2.42578125" style="2" customWidth="1"/>
    <col min="13" max="13" width="7" style="2" customWidth="1"/>
    <col min="14" max="14" width="1.28515625" style="2" customWidth="1"/>
    <col min="15" max="15" width="7.7109375" style="2" customWidth="1"/>
    <col min="16" max="16" width="1.42578125" style="2" customWidth="1"/>
    <col min="17" max="17" width="8.140625" style="2" customWidth="1"/>
    <col min="18" max="18" width="1.85546875" style="2" customWidth="1"/>
    <col min="19" max="19" width="11" style="2" customWidth="1"/>
    <col min="20" max="20" width="1.28515625" style="2" customWidth="1"/>
    <col min="21" max="21" width="10.42578125" style="2" customWidth="1"/>
    <col min="22" max="22" width="1.42578125" style="2" customWidth="1"/>
    <col min="23" max="23" width="11.42578125" style="2" customWidth="1"/>
    <col min="24" max="24" width="1.42578125" style="2" customWidth="1"/>
    <col min="25" max="25" width="10.85546875" style="2" customWidth="1"/>
    <col min="26" max="26" width="1.28515625" style="2" customWidth="1"/>
    <col min="27" max="27" width="10.140625" style="2" customWidth="1"/>
    <col min="28" max="28" width="3.7109375" style="2" customWidth="1"/>
    <col min="29" max="16384" width="11.42578125" style="2"/>
  </cols>
  <sheetData>
    <row r="2" spans="2:29" s="7" customFormat="1" ht="18" x14ac:dyDescent="0.2">
      <c r="B2" s="1485" t="s">
        <v>1175</v>
      </c>
      <c r="C2" s="1485"/>
      <c r="D2" s="1485"/>
      <c r="E2" s="1485"/>
      <c r="F2" s="1485"/>
      <c r="G2" s="1485"/>
      <c r="H2" s="1485"/>
      <c r="I2" s="1485"/>
      <c r="J2" s="1485"/>
      <c r="K2" s="1485"/>
      <c r="L2" s="1485"/>
      <c r="M2" s="1485"/>
      <c r="N2" s="1485"/>
      <c r="O2" s="1485"/>
      <c r="P2" s="1485"/>
      <c r="Q2" s="1485"/>
      <c r="R2" s="1485"/>
      <c r="S2" s="1485"/>
      <c r="T2" s="1485"/>
      <c r="U2" s="1485"/>
      <c r="V2" s="1485"/>
      <c r="W2" s="1485"/>
      <c r="X2" s="1485"/>
      <c r="Y2" s="1485"/>
      <c r="Z2" s="1485"/>
      <c r="AA2" s="1485"/>
      <c r="AB2" s="1485"/>
    </row>
    <row r="3" spans="2:29" s="7" customFormat="1" ht="18" x14ac:dyDescent="0.2">
      <c r="B3" s="81" t="s">
        <v>336</v>
      </c>
      <c r="C3" s="59"/>
      <c r="D3" s="59"/>
      <c r="E3" s="59"/>
      <c r="F3" s="59"/>
      <c r="G3" s="59"/>
      <c r="H3" s="59"/>
      <c r="I3" s="59"/>
      <c r="J3" s="59"/>
      <c r="K3" s="59"/>
      <c r="L3" s="59"/>
      <c r="M3" s="59"/>
      <c r="N3" s="59"/>
      <c r="O3" s="59"/>
      <c r="P3" s="59"/>
      <c r="Q3" s="59"/>
      <c r="R3" s="59"/>
      <c r="S3" s="59"/>
      <c r="T3" s="59"/>
      <c r="U3" s="59"/>
      <c r="V3" s="59"/>
      <c r="W3" s="59"/>
      <c r="X3" s="59"/>
      <c r="Y3" s="59"/>
      <c r="Z3" s="59"/>
      <c r="AA3" s="59"/>
      <c r="AB3" s="59"/>
    </row>
    <row r="4" spans="2:29" s="7" customFormat="1" ht="72.75" customHeight="1" x14ac:dyDescent="0.2">
      <c r="B4" s="1710" t="s">
        <v>1196</v>
      </c>
      <c r="C4" s="1710"/>
      <c r="D4" s="1710"/>
      <c r="E4" s="1710"/>
      <c r="F4" s="1710"/>
      <c r="G4" s="1710"/>
      <c r="H4" s="1710"/>
      <c r="I4" s="1710"/>
      <c r="J4" s="1710"/>
      <c r="K4" s="1710"/>
      <c r="L4" s="1710"/>
      <c r="M4" s="1710"/>
      <c r="N4" s="1710"/>
      <c r="O4" s="1710"/>
      <c r="P4" s="1710"/>
      <c r="Q4" s="1710"/>
      <c r="R4" s="1710"/>
      <c r="S4" s="1710"/>
      <c r="T4" s="1710"/>
      <c r="U4" s="1710"/>
      <c r="V4" s="1710"/>
      <c r="W4" s="1710"/>
      <c r="X4" s="1710"/>
      <c r="Y4" s="1710"/>
      <c r="Z4" s="1710"/>
      <c r="AA4" s="1710"/>
      <c r="AB4" s="1710"/>
    </row>
    <row r="5" spans="2:29" s="7" customFormat="1" ht="31.5" customHeight="1" thickBot="1" x14ac:dyDescent="0.25">
      <c r="B5" s="1493">
        <v>2019</v>
      </c>
      <c r="C5" s="1493"/>
      <c r="D5" s="1493"/>
      <c r="E5" s="1493"/>
      <c r="F5" s="1493"/>
      <c r="G5" s="1493"/>
      <c r="H5" s="1493"/>
      <c r="I5" s="1493"/>
      <c r="J5" s="1493"/>
      <c r="K5" s="1493"/>
      <c r="L5" s="1493"/>
      <c r="M5" s="1493"/>
      <c r="N5" s="1493"/>
      <c r="O5" s="1493"/>
      <c r="P5" s="1493"/>
      <c r="Q5" s="1493"/>
      <c r="R5" s="1493"/>
      <c r="S5" s="1493"/>
      <c r="T5" s="1493"/>
      <c r="U5" s="1493"/>
      <c r="V5" s="1493"/>
      <c r="W5" s="1493"/>
      <c r="X5" s="1493"/>
      <c r="Y5" s="1493"/>
      <c r="Z5" s="1493"/>
      <c r="AA5" s="1485"/>
      <c r="AB5" s="1485"/>
    </row>
    <row r="6" spans="2:29" s="3" customFormat="1" ht="15.75" customHeight="1" thickBot="1" x14ac:dyDescent="0.25">
      <c r="B6" s="1679" t="s">
        <v>142</v>
      </c>
      <c r="C6" s="1675" t="s">
        <v>39</v>
      </c>
      <c r="D6" s="1675"/>
      <c r="E6" s="1675"/>
      <c r="F6" s="1675"/>
      <c r="G6" s="1675"/>
      <c r="H6" s="1675"/>
      <c r="I6" s="1675"/>
      <c r="J6" s="1675"/>
      <c r="K6" s="1675"/>
      <c r="L6" s="1675"/>
      <c r="M6" s="1675"/>
      <c r="N6" s="1675"/>
      <c r="O6" s="1675"/>
      <c r="P6" s="1675"/>
      <c r="Q6" s="1675"/>
      <c r="R6" s="1675"/>
      <c r="S6" s="1675"/>
      <c r="T6" s="1675"/>
      <c r="U6" s="1675"/>
      <c r="V6" s="1675"/>
      <c r="W6" s="1675"/>
      <c r="X6" s="1675"/>
      <c r="Y6" s="1675"/>
      <c r="Z6" s="1675"/>
      <c r="AA6" s="1675" t="s">
        <v>260</v>
      </c>
      <c r="AB6" s="1675"/>
    </row>
    <row r="7" spans="2:29" ht="13.5" thickBot="1" x14ac:dyDescent="0.25">
      <c r="B7" s="1679"/>
      <c r="C7" s="1675"/>
      <c r="D7" s="1675"/>
      <c r="E7" s="1675"/>
      <c r="F7" s="1675"/>
      <c r="G7" s="1675"/>
      <c r="H7" s="1675"/>
      <c r="I7" s="1675"/>
      <c r="J7" s="1675"/>
      <c r="K7" s="1675"/>
      <c r="L7" s="1675"/>
      <c r="M7" s="1675"/>
      <c r="N7" s="1675"/>
      <c r="O7" s="1675"/>
      <c r="P7" s="1675"/>
      <c r="Q7" s="1675"/>
      <c r="R7" s="1675"/>
      <c r="S7" s="1675"/>
      <c r="T7" s="1675"/>
      <c r="U7" s="1675"/>
      <c r="V7" s="1675"/>
      <c r="W7" s="1675"/>
      <c r="X7" s="1675"/>
      <c r="Y7" s="1675"/>
      <c r="Z7" s="1675"/>
      <c r="AA7" s="1675"/>
      <c r="AB7" s="1675"/>
    </row>
    <row r="8" spans="2:29" ht="21.75" customHeight="1" thickBot="1" x14ac:dyDescent="0.25">
      <c r="B8" s="1679"/>
      <c r="C8" s="1708" t="s">
        <v>92</v>
      </c>
      <c r="D8" s="1708"/>
      <c r="E8" s="1706" t="s">
        <v>62</v>
      </c>
      <c r="F8" s="1706"/>
      <c r="G8" s="1706" t="s">
        <v>94</v>
      </c>
      <c r="H8" s="1706"/>
      <c r="I8" s="1706" t="s">
        <v>63</v>
      </c>
      <c r="J8" s="1706"/>
      <c r="K8" s="1706" t="s">
        <v>96</v>
      </c>
      <c r="L8" s="1706"/>
      <c r="M8" s="1706" t="s">
        <v>64</v>
      </c>
      <c r="N8" s="1706"/>
      <c r="O8" s="1706" t="s">
        <v>65</v>
      </c>
      <c r="P8" s="1706"/>
      <c r="Q8" s="1706" t="s">
        <v>99</v>
      </c>
      <c r="R8" s="1706"/>
      <c r="S8" s="1706" t="s">
        <v>66</v>
      </c>
      <c r="T8" s="1706"/>
      <c r="U8" s="1706" t="s">
        <v>67</v>
      </c>
      <c r="V8" s="1706"/>
      <c r="W8" s="1706" t="s">
        <v>68</v>
      </c>
      <c r="X8" s="1706"/>
      <c r="Y8" s="1706" t="s">
        <v>69</v>
      </c>
      <c r="Z8" s="1706"/>
      <c r="AA8" s="1675"/>
      <c r="AB8" s="1675"/>
    </row>
    <row r="9" spans="2:29" ht="12.75" customHeight="1" thickBot="1" x14ac:dyDescent="0.25">
      <c r="B9" s="1679"/>
      <c r="C9" s="1709"/>
      <c r="D9" s="1709"/>
      <c r="E9" s="1707"/>
      <c r="F9" s="1707"/>
      <c r="G9" s="1707"/>
      <c r="H9" s="1707"/>
      <c r="I9" s="1707"/>
      <c r="J9" s="1707"/>
      <c r="K9" s="1707"/>
      <c r="L9" s="1707"/>
      <c r="M9" s="1707"/>
      <c r="N9" s="1707"/>
      <c r="O9" s="1707"/>
      <c r="P9" s="1707"/>
      <c r="Q9" s="1707"/>
      <c r="R9" s="1707"/>
      <c r="S9" s="1707"/>
      <c r="T9" s="1707"/>
      <c r="U9" s="1707"/>
      <c r="V9" s="1707"/>
      <c r="W9" s="1707"/>
      <c r="X9" s="1707"/>
      <c r="Y9" s="1707"/>
      <c r="Z9" s="1707"/>
      <c r="AA9" s="1677"/>
      <c r="AB9" s="1677"/>
    </row>
    <row r="10" spans="2:29" ht="13.5" customHeight="1" x14ac:dyDescent="0.2">
      <c r="B10" s="679"/>
      <c r="C10" s="946"/>
      <c r="D10" s="947"/>
      <c r="E10" s="947"/>
      <c r="F10" s="947"/>
      <c r="G10" s="947"/>
      <c r="H10" s="947"/>
      <c r="I10" s="947"/>
      <c r="J10" s="947"/>
      <c r="K10" s="947"/>
      <c r="L10" s="947"/>
      <c r="M10" s="947"/>
      <c r="N10" s="947"/>
      <c r="O10" s="947"/>
      <c r="P10" s="947"/>
      <c r="Q10" s="947"/>
      <c r="R10" s="947"/>
      <c r="S10" s="947"/>
      <c r="T10" s="947"/>
      <c r="U10" s="947"/>
      <c r="V10" s="947"/>
      <c r="W10" s="947"/>
      <c r="X10" s="947"/>
      <c r="Y10" s="947"/>
      <c r="Z10" s="947"/>
      <c r="AA10" s="947"/>
      <c r="AB10" s="948"/>
      <c r="AC10" s="11"/>
    </row>
    <row r="11" spans="2:29" s="8" customFormat="1" ht="35.1" customHeight="1" x14ac:dyDescent="0.2">
      <c r="B11" s="703" t="s">
        <v>262</v>
      </c>
      <c r="C11" s="949">
        <v>9</v>
      </c>
      <c r="D11" s="652"/>
      <c r="E11" s="652">
        <v>27</v>
      </c>
      <c r="F11" s="652">
        <v>0</v>
      </c>
      <c r="G11" s="652">
        <v>16</v>
      </c>
      <c r="H11" s="652">
        <v>0</v>
      </c>
      <c r="I11" s="652">
        <v>14</v>
      </c>
      <c r="J11" s="652">
        <v>0</v>
      </c>
      <c r="K11" s="652">
        <v>14</v>
      </c>
      <c r="L11" s="652">
        <v>0</v>
      </c>
      <c r="M11" s="652">
        <v>15</v>
      </c>
      <c r="N11" s="652">
        <v>0</v>
      </c>
      <c r="O11" s="652">
        <v>24</v>
      </c>
      <c r="P11" s="652">
        <v>0</v>
      </c>
      <c r="Q11" s="652">
        <v>8</v>
      </c>
      <c r="R11" s="652">
        <v>0</v>
      </c>
      <c r="S11" s="652">
        <v>6</v>
      </c>
      <c r="T11" s="652">
        <v>0</v>
      </c>
      <c r="U11" s="652">
        <v>6</v>
      </c>
      <c r="V11" s="652">
        <v>0</v>
      </c>
      <c r="W11" s="652">
        <v>30</v>
      </c>
      <c r="X11" s="652">
        <v>0</v>
      </c>
      <c r="Y11" s="652">
        <v>7</v>
      </c>
      <c r="Z11" s="652"/>
      <c r="AA11" s="652">
        <f t="shared" ref="AA11:AA15" si="0">SUM(C11:Y11)</f>
        <v>176</v>
      </c>
      <c r="AB11" s="950"/>
      <c r="AC11" s="19"/>
    </row>
    <row r="12" spans="2:29" s="8" customFormat="1" ht="35.1" customHeight="1" x14ac:dyDescent="0.2">
      <c r="B12" s="703" t="s">
        <v>164</v>
      </c>
      <c r="C12" s="949">
        <f>SUM(C13:C16)</f>
        <v>1</v>
      </c>
      <c r="D12" s="652"/>
      <c r="E12" s="652">
        <f>SUM(E13:E16)</f>
        <v>3</v>
      </c>
      <c r="F12" s="652"/>
      <c r="G12" s="652">
        <f>SUM(G13:G16)</f>
        <v>1</v>
      </c>
      <c r="H12" s="652"/>
      <c r="I12" s="652">
        <f>SUM(I13:I16)</f>
        <v>6</v>
      </c>
      <c r="J12" s="652"/>
      <c r="K12" s="652">
        <f>SUM(K13:K16)</f>
        <v>0</v>
      </c>
      <c r="L12" s="652"/>
      <c r="M12" s="652">
        <f>SUM(M13:M16)</f>
        <v>3</v>
      </c>
      <c r="N12" s="652"/>
      <c r="O12" s="652">
        <f>SUM(O13:O16)</f>
        <v>4</v>
      </c>
      <c r="P12" s="652"/>
      <c r="Q12" s="652">
        <f>SUM(Q13:Q16)</f>
        <v>5</v>
      </c>
      <c r="R12" s="652"/>
      <c r="S12" s="652">
        <f>SUM(S13:S16)</f>
        <v>7</v>
      </c>
      <c r="T12" s="652"/>
      <c r="U12" s="652">
        <f>SUM(U13:U16)</f>
        <v>10</v>
      </c>
      <c r="V12" s="652"/>
      <c r="W12" s="652">
        <f>SUM(W13:W16)</f>
        <v>8</v>
      </c>
      <c r="X12" s="652"/>
      <c r="Y12" s="652">
        <f>SUM(Y13:Y16)</f>
        <v>9</v>
      </c>
      <c r="Z12" s="652"/>
      <c r="AA12" s="652">
        <f>SUM(C12:Y12)</f>
        <v>57</v>
      </c>
      <c r="AB12" s="950"/>
      <c r="AC12" s="11"/>
    </row>
    <row r="13" spans="2:29" ht="35.1" customHeight="1" x14ac:dyDescent="0.2">
      <c r="B13" s="667" t="s">
        <v>127</v>
      </c>
      <c r="C13" s="826">
        <v>1</v>
      </c>
      <c r="D13" s="654"/>
      <c r="E13" s="791">
        <v>3</v>
      </c>
      <c r="F13" s="791">
        <v>0</v>
      </c>
      <c r="G13" s="791">
        <v>1</v>
      </c>
      <c r="H13" s="791">
        <v>0</v>
      </c>
      <c r="I13" s="791">
        <v>5</v>
      </c>
      <c r="J13" s="791">
        <v>0</v>
      </c>
      <c r="K13" s="791">
        <v>0</v>
      </c>
      <c r="L13" s="791">
        <v>0</v>
      </c>
      <c r="M13" s="791">
        <v>3</v>
      </c>
      <c r="N13" s="791">
        <v>0</v>
      </c>
      <c r="O13" s="791">
        <v>4</v>
      </c>
      <c r="P13" s="791">
        <v>0</v>
      </c>
      <c r="Q13" s="791">
        <v>1</v>
      </c>
      <c r="R13" s="791">
        <v>0</v>
      </c>
      <c r="S13" s="791">
        <v>6</v>
      </c>
      <c r="T13" s="791">
        <v>0</v>
      </c>
      <c r="U13" s="791">
        <v>5</v>
      </c>
      <c r="V13" s="791">
        <v>0</v>
      </c>
      <c r="W13" s="791">
        <v>6</v>
      </c>
      <c r="X13" s="791">
        <v>0</v>
      </c>
      <c r="Y13" s="791">
        <v>5</v>
      </c>
      <c r="Z13" s="654"/>
      <c r="AA13" s="654">
        <f>SUM(C13:Y13)</f>
        <v>40</v>
      </c>
      <c r="AB13" s="950"/>
      <c r="AC13" s="11"/>
    </row>
    <row r="14" spans="2:29" ht="35.1" customHeight="1" x14ac:dyDescent="0.2">
      <c r="B14" s="667" t="s">
        <v>128</v>
      </c>
      <c r="C14" s="826">
        <v>0</v>
      </c>
      <c r="D14" s="654"/>
      <c r="E14" s="791">
        <v>0</v>
      </c>
      <c r="F14" s="791"/>
      <c r="G14" s="791">
        <v>0</v>
      </c>
      <c r="H14" s="791"/>
      <c r="I14" s="791">
        <v>1</v>
      </c>
      <c r="J14" s="791"/>
      <c r="K14" s="791">
        <v>0</v>
      </c>
      <c r="L14" s="791"/>
      <c r="M14" s="791">
        <v>0</v>
      </c>
      <c r="N14" s="791"/>
      <c r="O14" s="791">
        <v>0</v>
      </c>
      <c r="P14" s="791"/>
      <c r="Q14" s="791">
        <v>3</v>
      </c>
      <c r="R14" s="791"/>
      <c r="S14" s="791">
        <v>1</v>
      </c>
      <c r="T14" s="791"/>
      <c r="U14" s="791">
        <v>4</v>
      </c>
      <c r="V14" s="791"/>
      <c r="W14" s="791">
        <v>1</v>
      </c>
      <c r="X14" s="791"/>
      <c r="Y14" s="791">
        <v>2</v>
      </c>
      <c r="Z14" s="654"/>
      <c r="AA14" s="654">
        <f t="shared" si="0"/>
        <v>12</v>
      </c>
      <c r="AB14" s="950"/>
      <c r="AC14" s="11"/>
    </row>
    <row r="15" spans="2:29" ht="35.1" customHeight="1" x14ac:dyDescent="0.2">
      <c r="B15" s="667" t="s">
        <v>81</v>
      </c>
      <c r="C15" s="826">
        <v>0</v>
      </c>
      <c r="D15" s="654"/>
      <c r="E15" s="791">
        <v>0</v>
      </c>
      <c r="F15" s="791"/>
      <c r="G15" s="791">
        <v>0</v>
      </c>
      <c r="H15" s="791"/>
      <c r="I15" s="791">
        <v>0</v>
      </c>
      <c r="J15" s="791"/>
      <c r="K15" s="791">
        <v>0</v>
      </c>
      <c r="L15" s="791"/>
      <c r="M15" s="791">
        <v>0</v>
      </c>
      <c r="N15" s="791"/>
      <c r="O15" s="791">
        <v>0</v>
      </c>
      <c r="P15" s="791"/>
      <c r="Q15" s="791">
        <v>1</v>
      </c>
      <c r="R15" s="791"/>
      <c r="S15" s="791">
        <v>0</v>
      </c>
      <c r="T15" s="791"/>
      <c r="U15" s="791">
        <v>1</v>
      </c>
      <c r="V15" s="791"/>
      <c r="W15" s="791">
        <v>1</v>
      </c>
      <c r="X15" s="791"/>
      <c r="Y15" s="791">
        <v>1</v>
      </c>
      <c r="Z15" s="654"/>
      <c r="AA15" s="654">
        <f t="shared" si="0"/>
        <v>4</v>
      </c>
      <c r="AB15" s="950"/>
      <c r="AC15" s="11"/>
    </row>
    <row r="16" spans="2:29" s="8" customFormat="1" ht="20.100000000000001" customHeight="1" x14ac:dyDescent="0.2">
      <c r="B16" s="703" t="s">
        <v>24</v>
      </c>
      <c r="C16" s="949">
        <v>0</v>
      </c>
      <c r="D16" s="652"/>
      <c r="E16" s="817">
        <v>0</v>
      </c>
      <c r="F16" s="652"/>
      <c r="G16" s="817">
        <v>0</v>
      </c>
      <c r="H16" s="652"/>
      <c r="I16" s="817">
        <v>0</v>
      </c>
      <c r="J16" s="817"/>
      <c r="K16" s="817">
        <v>0</v>
      </c>
      <c r="L16" s="652"/>
      <c r="M16" s="817">
        <v>0</v>
      </c>
      <c r="N16" s="817"/>
      <c r="O16" s="817">
        <v>0</v>
      </c>
      <c r="P16" s="817"/>
      <c r="Q16" s="817">
        <v>0</v>
      </c>
      <c r="R16" s="817"/>
      <c r="S16" s="817">
        <v>0</v>
      </c>
      <c r="T16" s="817"/>
      <c r="U16" s="817">
        <v>0</v>
      </c>
      <c r="V16" s="817"/>
      <c r="W16" s="817">
        <v>0</v>
      </c>
      <c r="X16" s="817"/>
      <c r="Y16" s="817">
        <v>1</v>
      </c>
      <c r="Z16" s="817"/>
      <c r="AA16" s="652">
        <f>SUM(C16:Y16)</f>
        <v>1</v>
      </c>
      <c r="AB16" s="950"/>
      <c r="AC16" s="11"/>
    </row>
    <row r="17" spans="2:29" ht="20.100000000000001" customHeight="1" x14ac:dyDescent="0.2">
      <c r="B17" s="667" t="s">
        <v>49</v>
      </c>
      <c r="C17" s="826">
        <v>0</v>
      </c>
      <c r="D17" s="652"/>
      <c r="E17" s="791">
        <v>0</v>
      </c>
      <c r="F17" s="652"/>
      <c r="G17" s="791">
        <v>0</v>
      </c>
      <c r="H17" s="652"/>
      <c r="I17" s="791">
        <v>0</v>
      </c>
      <c r="J17" s="817"/>
      <c r="K17" s="791">
        <v>0</v>
      </c>
      <c r="L17" s="652"/>
      <c r="M17" s="791">
        <v>0</v>
      </c>
      <c r="N17" s="817"/>
      <c r="O17" s="791">
        <v>0</v>
      </c>
      <c r="P17" s="817"/>
      <c r="Q17" s="791">
        <v>0</v>
      </c>
      <c r="R17" s="817"/>
      <c r="S17" s="791">
        <v>0</v>
      </c>
      <c r="T17" s="817"/>
      <c r="U17" s="791">
        <v>0</v>
      </c>
      <c r="V17" s="817"/>
      <c r="W17" s="791">
        <v>0</v>
      </c>
      <c r="X17" s="817"/>
      <c r="Y17" s="791">
        <v>0</v>
      </c>
      <c r="Z17" s="438"/>
      <c r="AA17" s="652">
        <f t="shared" ref="AA17:AA18" si="1">SUM(C17:Y17)</f>
        <v>0</v>
      </c>
      <c r="AB17" s="951"/>
      <c r="AC17" s="11"/>
    </row>
    <row r="18" spans="2:29" ht="20.100000000000001" customHeight="1" x14ac:dyDescent="0.2">
      <c r="B18" s="667" t="s">
        <v>174</v>
      </c>
      <c r="C18" s="826">
        <v>0</v>
      </c>
      <c r="D18" s="652"/>
      <c r="E18" s="791">
        <v>0</v>
      </c>
      <c r="F18" s="652"/>
      <c r="G18" s="791">
        <v>0</v>
      </c>
      <c r="H18" s="652"/>
      <c r="I18" s="791">
        <v>0</v>
      </c>
      <c r="J18" s="817"/>
      <c r="K18" s="791">
        <v>0</v>
      </c>
      <c r="L18" s="652"/>
      <c r="M18" s="791">
        <v>0</v>
      </c>
      <c r="N18" s="817"/>
      <c r="O18" s="791">
        <v>0</v>
      </c>
      <c r="P18" s="817"/>
      <c r="Q18" s="791">
        <v>0</v>
      </c>
      <c r="R18" s="817"/>
      <c r="S18" s="791">
        <v>0</v>
      </c>
      <c r="T18" s="817"/>
      <c r="U18" s="791">
        <v>0</v>
      </c>
      <c r="V18" s="817"/>
      <c r="W18" s="791">
        <v>0</v>
      </c>
      <c r="X18" s="817"/>
      <c r="Y18" s="791">
        <v>0</v>
      </c>
      <c r="Z18" s="654"/>
      <c r="AA18" s="652">
        <f t="shared" si="1"/>
        <v>0</v>
      </c>
      <c r="AB18" s="951"/>
      <c r="AC18" s="11"/>
    </row>
    <row r="19" spans="2:29" ht="20.100000000000001" customHeight="1" x14ac:dyDescent="0.2">
      <c r="B19" s="667" t="s">
        <v>425</v>
      </c>
      <c r="C19" s="826">
        <v>0</v>
      </c>
      <c r="D19" s="652"/>
      <c r="E19" s="791">
        <v>0</v>
      </c>
      <c r="F19" s="652"/>
      <c r="G19" s="791">
        <v>0</v>
      </c>
      <c r="H19" s="652"/>
      <c r="I19" s="791">
        <v>0</v>
      </c>
      <c r="J19" s="817"/>
      <c r="K19" s="791">
        <v>0</v>
      </c>
      <c r="L19" s="652"/>
      <c r="M19" s="791">
        <v>0</v>
      </c>
      <c r="N19" s="817"/>
      <c r="O19" s="791">
        <v>0</v>
      </c>
      <c r="P19" s="817"/>
      <c r="Q19" s="791">
        <v>0</v>
      </c>
      <c r="R19" s="817"/>
      <c r="S19" s="791">
        <v>0</v>
      </c>
      <c r="T19" s="817"/>
      <c r="U19" s="791">
        <v>0</v>
      </c>
      <c r="V19" s="817"/>
      <c r="W19" s="791">
        <v>0</v>
      </c>
      <c r="X19" s="817"/>
      <c r="Y19" s="655" t="s">
        <v>47</v>
      </c>
      <c r="Z19" s="654"/>
      <c r="AA19" s="655">
        <v>1</v>
      </c>
      <c r="AB19" s="951"/>
      <c r="AC19" s="11"/>
    </row>
    <row r="20" spans="2:29" ht="13.5" customHeight="1" thickBot="1" x14ac:dyDescent="0.25">
      <c r="B20" s="739"/>
      <c r="C20" s="952"/>
      <c r="D20" s="953"/>
      <c r="E20" s="953"/>
      <c r="F20" s="953"/>
      <c r="G20" s="953"/>
      <c r="H20" s="953"/>
      <c r="I20" s="954"/>
      <c r="J20" s="955"/>
      <c r="K20" s="956"/>
      <c r="L20" s="953"/>
      <c r="M20" s="954"/>
      <c r="N20" s="953"/>
      <c r="O20" s="954"/>
      <c r="P20" s="953"/>
      <c r="Q20" s="956"/>
      <c r="R20" s="953"/>
      <c r="S20" s="956"/>
      <c r="T20" s="953"/>
      <c r="U20" s="954"/>
      <c r="V20" s="953"/>
      <c r="W20" s="956"/>
      <c r="X20" s="953"/>
      <c r="Y20" s="954"/>
      <c r="Z20" s="953"/>
      <c r="AA20" s="954"/>
      <c r="AB20" s="957"/>
      <c r="AC20" s="11"/>
    </row>
    <row r="21" spans="2:29" s="561" customFormat="1" ht="8.25" customHeight="1" x14ac:dyDescent="0.2">
      <c r="B21" s="554"/>
      <c r="C21" s="555"/>
      <c r="D21" s="555"/>
      <c r="E21" s="555"/>
      <c r="F21" s="555"/>
      <c r="G21" s="555"/>
      <c r="H21" s="555"/>
      <c r="I21" s="556"/>
      <c r="J21" s="557"/>
      <c r="K21" s="558"/>
      <c r="L21" s="555"/>
      <c r="M21" s="556"/>
      <c r="N21" s="555"/>
      <c r="O21" s="556"/>
      <c r="P21" s="555"/>
      <c r="Q21" s="558"/>
      <c r="R21" s="555"/>
      <c r="S21" s="558"/>
      <c r="T21" s="555"/>
      <c r="U21" s="556"/>
      <c r="V21" s="555"/>
      <c r="W21" s="558"/>
      <c r="X21" s="555"/>
      <c r="Y21" s="556"/>
      <c r="Z21" s="555"/>
      <c r="AA21" s="556"/>
      <c r="AB21" s="559"/>
      <c r="AC21" s="560"/>
    </row>
    <row r="22" spans="2:29" s="12" customFormat="1" ht="18" customHeight="1" x14ac:dyDescent="0.2">
      <c r="B22" s="432" t="s">
        <v>1422</v>
      </c>
    </row>
    <row r="23" spans="2:29" s="12" customFormat="1" ht="18" customHeight="1" x14ac:dyDescent="0.2">
      <c r="B23" s="553" t="s">
        <v>1445</v>
      </c>
    </row>
    <row r="24" spans="2:29" s="12" customFormat="1" ht="18" customHeight="1" x14ac:dyDescent="0.2">
      <c r="B24" s="553" t="s">
        <v>1446</v>
      </c>
    </row>
    <row r="25" spans="2:29" s="12" customFormat="1" ht="18" customHeight="1" x14ac:dyDescent="0.2">
      <c r="B25" s="67" t="s">
        <v>1428</v>
      </c>
    </row>
    <row r="26" spans="2:29" s="12" customFormat="1" ht="18" customHeight="1" x14ac:dyDescent="0.2">
      <c r="B26" s="99" t="s">
        <v>438</v>
      </c>
      <c r="E26" s="2"/>
      <c r="F26" s="2"/>
      <c r="I26" s="2"/>
      <c r="J26" s="2"/>
    </row>
    <row r="27" spans="2:29" s="12" customFormat="1" ht="18" customHeight="1" x14ac:dyDescent="0.2">
      <c r="B27" s="99" t="s">
        <v>512</v>
      </c>
    </row>
    <row r="28" spans="2:29" s="12" customFormat="1" ht="18" customHeight="1" x14ac:dyDescent="0.2">
      <c r="B28" s="336" t="s">
        <v>513</v>
      </c>
    </row>
    <row r="29" spans="2:29" ht="30.75" customHeight="1" x14ac:dyDescent="0.2">
      <c r="B29" s="384"/>
    </row>
    <row r="30" spans="2:29" x14ac:dyDescent="0.2">
      <c r="B30" s="61" t="s">
        <v>79</v>
      </c>
    </row>
  </sheetData>
  <mergeCells count="18">
    <mergeCell ref="O8:P9"/>
    <mergeCell ref="Q8:R9"/>
    <mergeCell ref="S8:T9"/>
    <mergeCell ref="U8:V9"/>
    <mergeCell ref="B2:AB2"/>
    <mergeCell ref="B5:AB5"/>
    <mergeCell ref="B6:B9"/>
    <mergeCell ref="C6:Z7"/>
    <mergeCell ref="AA6:AB9"/>
    <mergeCell ref="C8:D9"/>
    <mergeCell ref="E8:F9"/>
    <mergeCell ref="G8:H9"/>
    <mergeCell ref="I8:J9"/>
    <mergeCell ref="W8:X9"/>
    <mergeCell ref="Y8:Z9"/>
    <mergeCell ref="B4:AB4"/>
    <mergeCell ref="K8:L9"/>
    <mergeCell ref="M8:N9"/>
  </mergeCells>
  <printOptions horizontalCentered="1" verticalCentered="1"/>
  <pageMargins left="0" right="0" top="0" bottom="0" header="0" footer="0"/>
  <pageSetup paperSize="9" scale="70" orientation="landscape" r:id="rId1"/>
  <ignoredErrors>
    <ignoredError sqref="D12:X12" formulaRange="1"/>
  </ignoredErrors>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9">
    <tabColor rgb="FF0070C0"/>
  </sheetPr>
  <dimension ref="B2:AD63"/>
  <sheetViews>
    <sheetView showGridLines="0" view="pageBreakPreview" zoomScale="85" zoomScaleNormal="84" zoomScaleSheetLayoutView="85" zoomScalePageLayoutView="84" workbookViewId="0">
      <selection activeCell="AD10" sqref="AD10"/>
    </sheetView>
  </sheetViews>
  <sheetFormatPr baseColWidth="10" defaultColWidth="11.42578125" defaultRowHeight="12.75" x14ac:dyDescent="0.2"/>
  <cols>
    <col min="1" max="1" width="4.7109375" style="2" customWidth="1"/>
    <col min="2" max="2" width="4.85546875" style="2" customWidth="1"/>
    <col min="3" max="3" width="67.7109375" style="2" customWidth="1"/>
    <col min="4" max="4" width="8.42578125" style="2" customWidth="1"/>
    <col min="5" max="5" width="1.42578125" style="2" customWidth="1"/>
    <col min="6" max="6" width="7.7109375" style="2" customWidth="1"/>
    <col min="7" max="7" width="3.85546875" style="2" customWidth="1"/>
    <col min="8" max="8" width="7.7109375" style="2" customWidth="1"/>
    <col min="9" max="9" width="1.42578125" style="2" customWidth="1"/>
    <col min="10" max="10" width="7.7109375" style="2" customWidth="1"/>
    <col min="11" max="11" width="1.42578125" style="2" customWidth="1"/>
    <col min="12" max="12" width="7.7109375" style="2" customWidth="1"/>
    <col min="13" max="13" width="1.42578125" style="2" customWidth="1"/>
    <col min="14" max="14" width="7.7109375" style="2" customWidth="1"/>
    <col min="15" max="15" width="1.42578125" style="2" customWidth="1"/>
    <col min="16" max="16" width="7.7109375" style="2" customWidth="1"/>
    <col min="17" max="17" width="1.42578125" style="2" customWidth="1"/>
    <col min="18" max="18" width="7.7109375" style="2" customWidth="1"/>
    <col min="19" max="19" width="2.140625" style="2" customWidth="1"/>
    <col min="20" max="20" width="8.85546875" style="2" customWidth="1"/>
    <col min="21" max="21" width="4" style="2" customWidth="1"/>
    <col min="22" max="22" width="8.28515625" style="2" customWidth="1"/>
    <col min="23" max="23" width="3.42578125" style="2" customWidth="1"/>
    <col min="24" max="24" width="8.85546875" style="2" customWidth="1"/>
    <col min="25" max="25" width="4" style="2" customWidth="1"/>
    <col min="26" max="26" width="9" style="2" customWidth="1"/>
    <col min="27" max="27" width="3.7109375" style="2" customWidth="1"/>
    <col min="28" max="28" width="8.140625" style="2" customWidth="1"/>
    <col min="29" max="29" width="2.42578125" style="2" customWidth="1"/>
    <col min="30" max="30" width="4.7109375" style="2" customWidth="1"/>
    <col min="31" max="16384" width="11.42578125" style="2"/>
  </cols>
  <sheetData>
    <row r="2" spans="2:30" ht="18" x14ac:dyDescent="0.2">
      <c r="B2" s="1485" t="s">
        <v>1176</v>
      </c>
      <c r="C2" s="1485"/>
      <c r="D2" s="1485"/>
      <c r="E2" s="1485"/>
      <c r="F2" s="1485"/>
      <c r="G2" s="1485"/>
      <c r="H2" s="1485"/>
      <c r="I2" s="1485"/>
      <c r="J2" s="1485"/>
      <c r="K2" s="1485"/>
      <c r="L2" s="1485"/>
      <c r="M2" s="1485"/>
      <c r="N2" s="1485"/>
      <c r="O2" s="1485"/>
      <c r="P2" s="1485"/>
      <c r="Q2" s="1485"/>
      <c r="R2" s="1485"/>
      <c r="S2" s="1485"/>
      <c r="T2" s="1485"/>
      <c r="U2" s="1485"/>
      <c r="V2" s="1485"/>
      <c r="W2" s="1485"/>
      <c r="X2" s="1485"/>
      <c r="Y2" s="1485"/>
      <c r="Z2" s="1485"/>
      <c r="AA2" s="1485"/>
      <c r="AB2" s="1485"/>
      <c r="AC2" s="7"/>
    </row>
    <row r="3" spans="2:30" ht="18" x14ac:dyDescent="0.2">
      <c r="B3" s="81" t="s">
        <v>336</v>
      </c>
      <c r="C3" s="81"/>
      <c r="D3" s="7"/>
      <c r="E3" s="7"/>
      <c r="F3" s="7"/>
      <c r="G3" s="7"/>
      <c r="H3" s="7"/>
      <c r="I3" s="7"/>
      <c r="J3" s="7"/>
      <c r="K3" s="7"/>
      <c r="L3" s="7"/>
      <c r="M3" s="7"/>
      <c r="N3" s="7"/>
      <c r="O3" s="7"/>
      <c r="P3" s="7"/>
      <c r="Q3" s="7"/>
      <c r="R3" s="7"/>
      <c r="S3" s="7"/>
      <c r="T3" s="7"/>
      <c r="U3" s="7"/>
      <c r="V3" s="7"/>
      <c r="W3" s="7"/>
      <c r="X3" s="7"/>
      <c r="Y3" s="7"/>
      <c r="Z3" s="7"/>
      <c r="AA3" s="7"/>
      <c r="AB3" s="81"/>
      <c r="AC3" s="7"/>
      <c r="AD3" s="12"/>
    </row>
    <row r="4" spans="2:30" ht="37.5" customHeight="1" x14ac:dyDescent="0.2">
      <c r="B4" s="1710" t="s">
        <v>1197</v>
      </c>
      <c r="C4" s="1710"/>
      <c r="D4" s="1710"/>
      <c r="E4" s="1710"/>
      <c r="F4" s="1710"/>
      <c r="G4" s="1710"/>
      <c r="H4" s="1710"/>
      <c r="I4" s="1710"/>
      <c r="J4" s="1710"/>
      <c r="K4" s="1710"/>
      <c r="L4" s="1710"/>
      <c r="M4" s="1710"/>
      <c r="N4" s="1710"/>
      <c r="O4" s="1710"/>
      <c r="P4" s="1710"/>
      <c r="Q4" s="1710"/>
      <c r="R4" s="1710"/>
      <c r="S4" s="1710"/>
      <c r="T4" s="1710"/>
      <c r="U4" s="1710"/>
      <c r="V4" s="1710"/>
      <c r="W4" s="1710"/>
      <c r="X4" s="1710"/>
      <c r="Y4" s="1710"/>
      <c r="Z4" s="1710"/>
      <c r="AA4" s="1710"/>
      <c r="AB4" s="1710"/>
      <c r="AC4" s="7"/>
      <c r="AD4" s="12"/>
    </row>
    <row r="5" spans="2:30" s="30" customFormat="1" ht="29.25" customHeight="1" thickBot="1" x14ac:dyDescent="0.25">
      <c r="B5" s="1493">
        <v>2019</v>
      </c>
      <c r="C5" s="1493"/>
      <c r="D5" s="1493"/>
      <c r="E5" s="1493"/>
      <c r="F5" s="1493"/>
      <c r="G5" s="1493"/>
      <c r="H5" s="1493"/>
      <c r="I5" s="1493"/>
      <c r="J5" s="1493"/>
      <c r="K5" s="1493"/>
      <c r="L5" s="1493"/>
      <c r="M5" s="1493"/>
      <c r="N5" s="1493"/>
      <c r="O5" s="1493"/>
      <c r="P5" s="1493"/>
      <c r="Q5" s="1493"/>
      <c r="R5" s="1493"/>
      <c r="S5" s="1493"/>
      <c r="T5" s="1493"/>
      <c r="U5" s="1493"/>
      <c r="V5" s="1493"/>
      <c r="W5" s="1493"/>
      <c r="X5" s="1493"/>
      <c r="Y5" s="1493"/>
      <c r="Z5" s="1493"/>
      <c r="AA5" s="1493"/>
      <c r="AB5" s="1485"/>
      <c r="AC5" s="7"/>
      <c r="AD5" s="12"/>
    </row>
    <row r="6" spans="2:30" ht="15.75" customHeight="1" thickBot="1" x14ac:dyDescent="0.25">
      <c r="B6" s="1679" t="s">
        <v>302</v>
      </c>
      <c r="C6" s="1679"/>
      <c r="D6" s="1702" t="s">
        <v>91</v>
      </c>
      <c r="E6" s="1713"/>
      <c r="F6" s="1713"/>
      <c r="G6" s="1713"/>
      <c r="H6" s="1713"/>
      <c r="I6" s="1713"/>
      <c r="J6" s="1713"/>
      <c r="K6" s="1713"/>
      <c r="L6" s="1713"/>
      <c r="M6" s="1713"/>
      <c r="N6" s="1713"/>
      <c r="O6" s="1713"/>
      <c r="P6" s="1713"/>
      <c r="Q6" s="1713"/>
      <c r="R6" s="1713"/>
      <c r="S6" s="1713"/>
      <c r="T6" s="1713"/>
      <c r="U6" s="1713"/>
      <c r="V6" s="1713"/>
      <c r="W6" s="1713"/>
      <c r="X6" s="1713"/>
      <c r="Y6" s="1713"/>
      <c r="Z6" s="1713"/>
      <c r="AA6" s="1713"/>
      <c r="AB6" s="1675" t="s">
        <v>260</v>
      </c>
      <c r="AC6" s="1675"/>
      <c r="AD6" s="12"/>
    </row>
    <row r="7" spans="2:30" ht="15.75" customHeight="1" thickBot="1" x14ac:dyDescent="0.25">
      <c r="B7" s="1679"/>
      <c r="C7" s="1679"/>
      <c r="D7" s="1713"/>
      <c r="E7" s="1713"/>
      <c r="F7" s="1713"/>
      <c r="G7" s="1713"/>
      <c r="H7" s="1713"/>
      <c r="I7" s="1713"/>
      <c r="J7" s="1713"/>
      <c r="K7" s="1713"/>
      <c r="L7" s="1713"/>
      <c r="M7" s="1713"/>
      <c r="N7" s="1713"/>
      <c r="O7" s="1713"/>
      <c r="P7" s="1713"/>
      <c r="Q7" s="1713"/>
      <c r="R7" s="1713"/>
      <c r="S7" s="1713"/>
      <c r="T7" s="1713"/>
      <c r="U7" s="1713"/>
      <c r="V7" s="1713"/>
      <c r="W7" s="1713"/>
      <c r="X7" s="1713"/>
      <c r="Y7" s="1713"/>
      <c r="Z7" s="1713"/>
      <c r="AA7" s="1713"/>
      <c r="AB7" s="1675"/>
      <c r="AC7" s="1675"/>
      <c r="AD7" s="12"/>
    </row>
    <row r="8" spans="2:30" ht="15.75" customHeight="1" thickBot="1" x14ac:dyDescent="0.25">
      <c r="B8" s="1679"/>
      <c r="C8" s="1679"/>
      <c r="D8" s="1711" t="s">
        <v>92</v>
      </c>
      <c r="E8" s="1711"/>
      <c r="F8" s="1711" t="s">
        <v>93</v>
      </c>
      <c r="G8" s="1711"/>
      <c r="H8" s="1711" t="s">
        <v>94</v>
      </c>
      <c r="I8" s="1711"/>
      <c r="J8" s="1711" t="s">
        <v>95</v>
      </c>
      <c r="K8" s="1711"/>
      <c r="L8" s="1711" t="s">
        <v>96</v>
      </c>
      <c r="M8" s="1711"/>
      <c r="N8" s="1711" t="s">
        <v>97</v>
      </c>
      <c r="O8" s="1711"/>
      <c r="P8" s="1711" t="s">
        <v>98</v>
      </c>
      <c r="Q8" s="1711"/>
      <c r="R8" s="1711" t="s">
        <v>99</v>
      </c>
      <c r="S8" s="1711"/>
      <c r="T8" s="1711" t="s">
        <v>100</v>
      </c>
      <c r="U8" s="1711"/>
      <c r="V8" s="1711" t="s">
        <v>101</v>
      </c>
      <c r="W8" s="1711"/>
      <c r="X8" s="1711" t="s">
        <v>102</v>
      </c>
      <c r="Y8" s="1711"/>
      <c r="Z8" s="1711" t="s">
        <v>259</v>
      </c>
      <c r="AA8" s="1711"/>
      <c r="AB8" s="1675"/>
      <c r="AC8" s="1675"/>
      <c r="AD8" s="12"/>
    </row>
    <row r="9" spans="2:30" ht="13.5" thickBot="1" x14ac:dyDescent="0.25">
      <c r="B9" s="1679"/>
      <c r="C9" s="1679"/>
      <c r="D9" s="1714"/>
      <c r="E9" s="1714"/>
      <c r="F9" s="1712"/>
      <c r="G9" s="1712"/>
      <c r="H9" s="1712"/>
      <c r="I9" s="1712"/>
      <c r="J9" s="1712"/>
      <c r="K9" s="1712"/>
      <c r="L9" s="1712"/>
      <c r="M9" s="1712"/>
      <c r="N9" s="1712"/>
      <c r="O9" s="1712"/>
      <c r="P9" s="1712"/>
      <c r="Q9" s="1712"/>
      <c r="R9" s="1712"/>
      <c r="S9" s="1712"/>
      <c r="T9" s="1712"/>
      <c r="U9" s="1712"/>
      <c r="V9" s="1712"/>
      <c r="W9" s="1712"/>
      <c r="X9" s="1712"/>
      <c r="Y9" s="1712"/>
      <c r="Z9" s="1712"/>
      <c r="AA9" s="1712"/>
      <c r="AB9" s="1677"/>
      <c r="AC9" s="1677"/>
      <c r="AD9" s="12"/>
    </row>
    <row r="10" spans="2:30" ht="12.75" customHeight="1" x14ac:dyDescent="0.2">
      <c r="B10" s="667"/>
      <c r="C10" s="667"/>
      <c r="D10" s="961"/>
      <c r="E10" s="962"/>
      <c r="F10" s="962"/>
      <c r="G10" s="962"/>
      <c r="H10" s="962"/>
      <c r="I10" s="962"/>
      <c r="J10" s="962"/>
      <c r="K10" s="962"/>
      <c r="L10" s="962"/>
      <c r="M10" s="962"/>
      <c r="N10" s="962"/>
      <c r="O10" s="962"/>
      <c r="P10" s="962"/>
      <c r="Q10" s="962"/>
      <c r="R10" s="962"/>
      <c r="S10" s="962"/>
      <c r="T10" s="962"/>
      <c r="U10" s="962"/>
      <c r="V10" s="962"/>
      <c r="W10" s="962"/>
      <c r="X10" s="962"/>
      <c r="Y10" s="962"/>
      <c r="Z10" s="962"/>
      <c r="AA10" s="962"/>
      <c r="AB10" s="963"/>
      <c r="AC10" s="865"/>
      <c r="AD10" s="12"/>
    </row>
    <row r="11" spans="2:30" ht="24.95" customHeight="1" x14ac:dyDescent="0.2">
      <c r="B11" s="703" t="s">
        <v>282</v>
      </c>
      <c r="C11" s="667" t="s">
        <v>242</v>
      </c>
      <c r="D11" s="937">
        <v>0</v>
      </c>
      <c r="E11" s="655"/>
      <c r="F11" s="655">
        <v>0</v>
      </c>
      <c r="G11" s="655"/>
      <c r="H11" s="655">
        <v>0</v>
      </c>
      <c r="I11" s="655"/>
      <c r="J11" s="655">
        <v>0</v>
      </c>
      <c r="K11" s="655"/>
      <c r="L11" s="655">
        <v>0</v>
      </c>
      <c r="M11" s="438"/>
      <c r="N11" s="655">
        <v>0</v>
      </c>
      <c r="O11" s="655"/>
      <c r="P11" s="438">
        <v>0</v>
      </c>
      <c r="Q11" s="655"/>
      <c r="R11" s="655">
        <v>0</v>
      </c>
      <c r="S11" s="438"/>
      <c r="T11" s="438">
        <v>0</v>
      </c>
      <c r="U11" s="655"/>
      <c r="V11" s="438">
        <v>0</v>
      </c>
      <c r="W11" s="655"/>
      <c r="X11" s="438">
        <v>0</v>
      </c>
      <c r="Y11" s="655"/>
      <c r="Z11" s="655">
        <v>1</v>
      </c>
      <c r="AA11" s="655"/>
      <c r="AB11" s="964">
        <f>SUM(D11:AA11)</f>
        <v>1</v>
      </c>
      <c r="AC11" s="867"/>
      <c r="AD11" s="12"/>
    </row>
    <row r="12" spans="2:30" ht="24.95" customHeight="1" x14ac:dyDescent="0.2">
      <c r="B12" s="703" t="s">
        <v>284</v>
      </c>
      <c r="C12" s="667" t="s">
        <v>285</v>
      </c>
      <c r="D12" s="937">
        <v>0</v>
      </c>
      <c r="E12" s="655"/>
      <c r="F12" s="655">
        <v>0</v>
      </c>
      <c r="G12" s="655"/>
      <c r="H12" s="655">
        <v>0</v>
      </c>
      <c r="I12" s="655"/>
      <c r="J12" s="655">
        <v>0</v>
      </c>
      <c r="K12" s="655"/>
      <c r="L12" s="655">
        <v>0</v>
      </c>
      <c r="M12" s="438"/>
      <c r="N12" s="655">
        <v>0</v>
      </c>
      <c r="O12" s="655"/>
      <c r="P12" s="438">
        <v>0</v>
      </c>
      <c r="Q12" s="655"/>
      <c r="R12" s="655">
        <v>0</v>
      </c>
      <c r="S12" s="438"/>
      <c r="T12" s="438">
        <v>1</v>
      </c>
      <c r="U12" s="655"/>
      <c r="V12" s="438">
        <v>0</v>
      </c>
      <c r="W12" s="655"/>
      <c r="X12" s="438">
        <v>0</v>
      </c>
      <c r="Y12" s="655"/>
      <c r="Z12" s="655">
        <v>2</v>
      </c>
      <c r="AA12" s="655"/>
      <c r="AB12" s="964">
        <f t="shared" ref="AB12:AB25" si="0">SUM(D12:AA12)</f>
        <v>3</v>
      </c>
      <c r="AC12" s="867"/>
      <c r="AD12" s="12"/>
    </row>
    <row r="13" spans="2:30" ht="24.95" customHeight="1" x14ac:dyDescent="0.2">
      <c r="B13" s="703" t="s">
        <v>287</v>
      </c>
      <c r="C13" s="667" t="s">
        <v>131</v>
      </c>
      <c r="D13" s="937">
        <v>0</v>
      </c>
      <c r="E13" s="655"/>
      <c r="F13" s="655">
        <v>0</v>
      </c>
      <c r="G13" s="655"/>
      <c r="H13" s="655">
        <v>0</v>
      </c>
      <c r="I13" s="655"/>
      <c r="J13" s="655">
        <v>0</v>
      </c>
      <c r="K13" s="655"/>
      <c r="L13" s="655">
        <v>0</v>
      </c>
      <c r="M13" s="438"/>
      <c r="N13" s="655">
        <v>0</v>
      </c>
      <c r="O13" s="655"/>
      <c r="P13" s="438">
        <v>2</v>
      </c>
      <c r="Q13" s="655"/>
      <c r="R13" s="655">
        <v>2</v>
      </c>
      <c r="S13" s="438"/>
      <c r="T13" s="438">
        <v>0</v>
      </c>
      <c r="U13" s="655"/>
      <c r="V13" s="438">
        <v>0</v>
      </c>
      <c r="W13" s="655"/>
      <c r="X13" s="438">
        <v>1</v>
      </c>
      <c r="Y13" s="655"/>
      <c r="Z13" s="655">
        <v>1</v>
      </c>
      <c r="AA13" s="655"/>
      <c r="AB13" s="964">
        <f t="shared" si="0"/>
        <v>6</v>
      </c>
      <c r="AC13" s="867"/>
      <c r="AD13" s="12"/>
    </row>
    <row r="14" spans="2:30" ht="24.95" customHeight="1" x14ac:dyDescent="0.2">
      <c r="B14" s="703" t="s">
        <v>289</v>
      </c>
      <c r="C14" s="667" t="s">
        <v>167</v>
      </c>
      <c r="D14" s="937">
        <v>0</v>
      </c>
      <c r="E14" s="655"/>
      <c r="F14" s="655">
        <v>0</v>
      </c>
      <c r="G14" s="655"/>
      <c r="H14" s="655">
        <v>0</v>
      </c>
      <c r="I14" s="655"/>
      <c r="J14" s="655">
        <v>0</v>
      </c>
      <c r="K14" s="655"/>
      <c r="L14" s="655">
        <v>0</v>
      </c>
      <c r="M14" s="438"/>
      <c r="N14" s="655">
        <v>0</v>
      </c>
      <c r="O14" s="655"/>
      <c r="P14" s="438">
        <v>0</v>
      </c>
      <c r="Q14" s="655"/>
      <c r="R14" s="655">
        <v>3</v>
      </c>
      <c r="S14" s="438"/>
      <c r="T14" s="438">
        <v>3</v>
      </c>
      <c r="U14" s="655"/>
      <c r="V14" s="438">
        <v>4</v>
      </c>
      <c r="W14" s="655"/>
      <c r="X14" s="438">
        <v>2</v>
      </c>
      <c r="Y14" s="655"/>
      <c r="Z14" s="655">
        <v>1</v>
      </c>
      <c r="AA14" s="655"/>
      <c r="AB14" s="964">
        <f>SUM(D14:AA14)</f>
        <v>13</v>
      </c>
      <c r="AC14" s="867"/>
      <c r="AD14" s="12"/>
    </row>
    <row r="15" spans="2:30" ht="24.95" customHeight="1" x14ac:dyDescent="0.2">
      <c r="B15" s="703" t="s">
        <v>10</v>
      </c>
      <c r="C15" s="667" t="s">
        <v>11</v>
      </c>
      <c r="D15" s="937">
        <v>1</v>
      </c>
      <c r="E15" s="655"/>
      <c r="F15" s="655">
        <v>0</v>
      </c>
      <c r="G15" s="655"/>
      <c r="H15" s="655">
        <v>0</v>
      </c>
      <c r="I15" s="655"/>
      <c r="J15" s="655">
        <v>0</v>
      </c>
      <c r="K15" s="655"/>
      <c r="L15" s="655">
        <v>0</v>
      </c>
      <c r="M15" s="438"/>
      <c r="N15" s="655">
        <v>0</v>
      </c>
      <c r="O15" s="655"/>
      <c r="P15" s="438">
        <v>0</v>
      </c>
      <c r="Q15" s="655"/>
      <c r="R15" s="655">
        <v>0</v>
      </c>
      <c r="S15" s="438"/>
      <c r="T15" s="438">
        <v>1</v>
      </c>
      <c r="U15" s="655"/>
      <c r="V15" s="438">
        <v>2</v>
      </c>
      <c r="W15" s="655"/>
      <c r="X15" s="438">
        <v>0</v>
      </c>
      <c r="Y15" s="655"/>
      <c r="Z15" s="655">
        <v>2</v>
      </c>
      <c r="AA15" s="655"/>
      <c r="AB15" s="964">
        <f t="shared" si="0"/>
        <v>6</v>
      </c>
      <c r="AC15" s="867"/>
      <c r="AD15" s="12"/>
    </row>
    <row r="16" spans="2:30" ht="24.95" customHeight="1" x14ac:dyDescent="0.2">
      <c r="B16" s="703" t="s">
        <v>12</v>
      </c>
      <c r="C16" s="667" t="s">
        <v>132</v>
      </c>
      <c r="D16" s="937">
        <v>0</v>
      </c>
      <c r="E16" s="655"/>
      <c r="F16" s="655">
        <v>0</v>
      </c>
      <c r="G16" s="655"/>
      <c r="H16" s="655">
        <v>0</v>
      </c>
      <c r="I16" s="655"/>
      <c r="J16" s="655">
        <v>0</v>
      </c>
      <c r="K16" s="655"/>
      <c r="L16" s="655">
        <v>0</v>
      </c>
      <c r="M16" s="438"/>
      <c r="N16" s="655">
        <v>0</v>
      </c>
      <c r="O16" s="655"/>
      <c r="P16" s="438">
        <v>1</v>
      </c>
      <c r="Q16" s="655"/>
      <c r="R16" s="655">
        <v>0</v>
      </c>
      <c r="S16" s="438"/>
      <c r="T16" s="438">
        <v>0</v>
      </c>
      <c r="U16" s="655"/>
      <c r="V16" s="438">
        <v>0</v>
      </c>
      <c r="W16" s="655"/>
      <c r="X16" s="438">
        <v>1</v>
      </c>
      <c r="Y16" s="655"/>
      <c r="Z16" s="655">
        <v>0</v>
      </c>
      <c r="AA16" s="655"/>
      <c r="AB16" s="964">
        <f t="shared" si="0"/>
        <v>2</v>
      </c>
      <c r="AC16" s="867"/>
      <c r="AD16" s="12"/>
    </row>
    <row r="17" spans="2:30" ht="24.95" customHeight="1" x14ac:dyDescent="0.2">
      <c r="B17" s="703" t="s">
        <v>13</v>
      </c>
      <c r="C17" s="667" t="s">
        <v>168</v>
      </c>
      <c r="D17" s="937">
        <v>0</v>
      </c>
      <c r="E17" s="655"/>
      <c r="F17" s="655">
        <v>0</v>
      </c>
      <c r="G17" s="655"/>
      <c r="H17" s="655">
        <v>0</v>
      </c>
      <c r="I17" s="655"/>
      <c r="J17" s="655">
        <v>1</v>
      </c>
      <c r="K17" s="655"/>
      <c r="L17" s="655">
        <v>0</v>
      </c>
      <c r="M17" s="438"/>
      <c r="N17" s="655">
        <v>0</v>
      </c>
      <c r="O17" s="655"/>
      <c r="P17" s="438">
        <v>0</v>
      </c>
      <c r="Q17" s="655"/>
      <c r="R17" s="655">
        <v>0</v>
      </c>
      <c r="S17" s="438"/>
      <c r="T17" s="438">
        <v>0</v>
      </c>
      <c r="U17" s="655"/>
      <c r="V17" s="438">
        <v>0</v>
      </c>
      <c r="W17" s="655"/>
      <c r="X17" s="438">
        <v>1</v>
      </c>
      <c r="Y17" s="655"/>
      <c r="Z17" s="655">
        <v>1</v>
      </c>
      <c r="AA17" s="655"/>
      <c r="AB17" s="964">
        <f t="shared" si="0"/>
        <v>3</v>
      </c>
      <c r="AC17" s="867"/>
      <c r="AD17" s="27"/>
    </row>
    <row r="18" spans="2:30" ht="24.95" customHeight="1" x14ac:dyDescent="0.2">
      <c r="B18" s="703" t="s">
        <v>14</v>
      </c>
      <c r="C18" s="667" t="s">
        <v>279</v>
      </c>
      <c r="D18" s="937">
        <v>0</v>
      </c>
      <c r="E18" s="655"/>
      <c r="F18" s="655">
        <v>0</v>
      </c>
      <c r="G18" s="655"/>
      <c r="H18" s="655">
        <v>0</v>
      </c>
      <c r="I18" s="655"/>
      <c r="J18" s="655">
        <v>0</v>
      </c>
      <c r="K18" s="655"/>
      <c r="L18" s="655">
        <v>0</v>
      </c>
      <c r="M18" s="438"/>
      <c r="N18" s="655">
        <v>0</v>
      </c>
      <c r="O18" s="655"/>
      <c r="P18" s="438">
        <v>0</v>
      </c>
      <c r="Q18" s="655"/>
      <c r="R18" s="655">
        <v>0</v>
      </c>
      <c r="S18" s="438"/>
      <c r="T18" s="438">
        <v>0</v>
      </c>
      <c r="U18" s="655"/>
      <c r="V18" s="438">
        <v>0</v>
      </c>
      <c r="W18" s="655"/>
      <c r="X18" s="438">
        <v>0</v>
      </c>
      <c r="Y18" s="655"/>
      <c r="Z18" s="655">
        <v>0</v>
      </c>
      <c r="AA18" s="655"/>
      <c r="AB18" s="964">
        <f t="shared" si="0"/>
        <v>0</v>
      </c>
      <c r="AC18" s="867"/>
    </row>
    <row r="19" spans="2:30" ht="24.95" customHeight="1" x14ac:dyDescent="0.2">
      <c r="B19" s="703" t="s">
        <v>15</v>
      </c>
      <c r="C19" s="667" t="s">
        <v>16</v>
      </c>
      <c r="D19" s="937">
        <v>0</v>
      </c>
      <c r="E19" s="655"/>
      <c r="F19" s="655">
        <v>2</v>
      </c>
      <c r="G19" s="655"/>
      <c r="H19" s="655">
        <v>1</v>
      </c>
      <c r="I19" s="655"/>
      <c r="J19" s="655">
        <v>2</v>
      </c>
      <c r="K19" s="655"/>
      <c r="L19" s="655">
        <v>0</v>
      </c>
      <c r="M19" s="438"/>
      <c r="N19" s="655">
        <v>2</v>
      </c>
      <c r="O19" s="655"/>
      <c r="P19" s="438">
        <v>0</v>
      </c>
      <c r="Q19" s="655"/>
      <c r="R19" s="655">
        <v>0</v>
      </c>
      <c r="S19" s="438"/>
      <c r="T19" s="438">
        <v>0</v>
      </c>
      <c r="U19" s="655"/>
      <c r="V19" s="438">
        <v>1</v>
      </c>
      <c r="W19" s="655"/>
      <c r="X19" s="438">
        <v>2</v>
      </c>
      <c r="Y19" s="655"/>
      <c r="Z19" s="655">
        <v>1</v>
      </c>
      <c r="AA19" s="655"/>
      <c r="AB19" s="964">
        <f t="shared" si="0"/>
        <v>11</v>
      </c>
      <c r="AC19" s="867"/>
    </row>
    <row r="20" spans="2:30" ht="24.95" customHeight="1" x14ac:dyDescent="0.2">
      <c r="B20" s="703" t="s">
        <v>17</v>
      </c>
      <c r="C20" s="667" t="s">
        <v>133</v>
      </c>
      <c r="D20" s="937">
        <v>0</v>
      </c>
      <c r="E20" s="655"/>
      <c r="F20" s="655">
        <v>0</v>
      </c>
      <c r="G20" s="655"/>
      <c r="H20" s="655">
        <v>0</v>
      </c>
      <c r="I20" s="655"/>
      <c r="J20" s="655">
        <v>1</v>
      </c>
      <c r="K20" s="655"/>
      <c r="L20" s="655">
        <v>0</v>
      </c>
      <c r="M20" s="438"/>
      <c r="N20" s="655">
        <v>0</v>
      </c>
      <c r="O20" s="655"/>
      <c r="P20" s="438">
        <v>0</v>
      </c>
      <c r="Q20" s="655"/>
      <c r="R20" s="655">
        <v>0</v>
      </c>
      <c r="S20" s="438"/>
      <c r="T20" s="438">
        <v>0</v>
      </c>
      <c r="U20" s="655"/>
      <c r="V20" s="438">
        <v>0</v>
      </c>
      <c r="W20" s="655"/>
      <c r="X20" s="438">
        <v>0</v>
      </c>
      <c r="Y20" s="655"/>
      <c r="Z20" s="655">
        <v>0</v>
      </c>
      <c r="AA20" s="655"/>
      <c r="AB20" s="964">
        <f t="shared" si="0"/>
        <v>1</v>
      </c>
      <c r="AC20" s="867"/>
    </row>
    <row r="21" spans="2:30" ht="24.95" customHeight="1" x14ac:dyDescent="0.2">
      <c r="B21" s="703" t="s">
        <v>18</v>
      </c>
      <c r="C21" s="667" t="s">
        <v>290</v>
      </c>
      <c r="D21" s="937">
        <v>0</v>
      </c>
      <c r="E21" s="655"/>
      <c r="F21" s="655">
        <v>0</v>
      </c>
      <c r="G21" s="655"/>
      <c r="H21" s="655">
        <v>0</v>
      </c>
      <c r="I21" s="655"/>
      <c r="J21" s="655">
        <v>1</v>
      </c>
      <c r="K21" s="655"/>
      <c r="L21" s="655">
        <v>0</v>
      </c>
      <c r="M21" s="438"/>
      <c r="N21" s="655">
        <v>0</v>
      </c>
      <c r="O21" s="655"/>
      <c r="P21" s="438">
        <v>1</v>
      </c>
      <c r="Q21" s="655"/>
      <c r="R21" s="655">
        <v>0</v>
      </c>
      <c r="S21" s="438"/>
      <c r="T21" s="438">
        <v>0</v>
      </c>
      <c r="U21" s="655"/>
      <c r="V21" s="438">
        <v>1</v>
      </c>
      <c r="W21" s="655"/>
      <c r="X21" s="438">
        <v>1</v>
      </c>
      <c r="Y21" s="655"/>
      <c r="Z21" s="655">
        <v>0</v>
      </c>
      <c r="AA21" s="655"/>
      <c r="AB21" s="964">
        <f t="shared" si="0"/>
        <v>4</v>
      </c>
      <c r="AC21" s="867"/>
    </row>
    <row r="22" spans="2:30" ht="24.95" customHeight="1" x14ac:dyDescent="0.2">
      <c r="B22" s="703" t="s">
        <v>19</v>
      </c>
      <c r="C22" s="667" t="s">
        <v>181</v>
      </c>
      <c r="D22" s="937">
        <v>0</v>
      </c>
      <c r="E22" s="655"/>
      <c r="F22" s="655">
        <v>0</v>
      </c>
      <c r="G22" s="655"/>
      <c r="H22" s="655">
        <v>0</v>
      </c>
      <c r="I22" s="655"/>
      <c r="J22" s="655">
        <v>0</v>
      </c>
      <c r="K22" s="655"/>
      <c r="L22" s="655">
        <v>0</v>
      </c>
      <c r="M22" s="438"/>
      <c r="N22" s="655">
        <v>0</v>
      </c>
      <c r="O22" s="655"/>
      <c r="P22" s="438">
        <v>0</v>
      </c>
      <c r="Q22" s="655"/>
      <c r="R22" s="655">
        <v>0</v>
      </c>
      <c r="S22" s="438"/>
      <c r="T22" s="438">
        <v>2</v>
      </c>
      <c r="U22" s="655"/>
      <c r="V22" s="438">
        <v>0</v>
      </c>
      <c r="W22" s="655"/>
      <c r="X22" s="438">
        <v>0</v>
      </c>
      <c r="Y22" s="655"/>
      <c r="Z22" s="655">
        <v>0</v>
      </c>
      <c r="AA22" s="655"/>
      <c r="AB22" s="964">
        <f t="shared" si="0"/>
        <v>2</v>
      </c>
      <c r="AC22" s="867"/>
    </row>
    <row r="23" spans="2:30" ht="24.95" customHeight="1" x14ac:dyDescent="0.2">
      <c r="B23" s="703" t="s">
        <v>20</v>
      </c>
      <c r="C23" s="667" t="s">
        <v>72</v>
      </c>
      <c r="D23" s="937">
        <v>0</v>
      </c>
      <c r="E23" s="655"/>
      <c r="F23" s="655">
        <v>1</v>
      </c>
      <c r="G23" s="655"/>
      <c r="H23" s="655">
        <v>0</v>
      </c>
      <c r="I23" s="655"/>
      <c r="J23" s="655">
        <v>0</v>
      </c>
      <c r="K23" s="655"/>
      <c r="L23" s="655">
        <v>0</v>
      </c>
      <c r="M23" s="438"/>
      <c r="N23" s="655">
        <v>1</v>
      </c>
      <c r="O23" s="655"/>
      <c r="P23" s="438">
        <v>0</v>
      </c>
      <c r="Q23" s="655"/>
      <c r="R23" s="655">
        <v>0</v>
      </c>
      <c r="S23" s="438"/>
      <c r="T23" s="438">
        <v>0</v>
      </c>
      <c r="U23" s="655"/>
      <c r="V23" s="438">
        <v>0</v>
      </c>
      <c r="W23" s="655"/>
      <c r="X23" s="438">
        <v>0</v>
      </c>
      <c r="Y23" s="655"/>
      <c r="Z23" s="655">
        <v>0</v>
      </c>
      <c r="AA23" s="655"/>
      <c r="AB23" s="964">
        <f t="shared" si="0"/>
        <v>2</v>
      </c>
      <c r="AC23" s="867"/>
    </row>
    <row r="24" spans="2:30" ht="24.95" customHeight="1" x14ac:dyDescent="0.2">
      <c r="B24" s="703" t="s">
        <v>21</v>
      </c>
      <c r="C24" s="667" t="s">
        <v>73</v>
      </c>
      <c r="D24" s="937">
        <v>0</v>
      </c>
      <c r="E24" s="655"/>
      <c r="F24" s="655">
        <v>0</v>
      </c>
      <c r="G24" s="655"/>
      <c r="H24" s="655">
        <v>0</v>
      </c>
      <c r="I24" s="655"/>
      <c r="J24" s="655">
        <v>0</v>
      </c>
      <c r="K24" s="655"/>
      <c r="L24" s="655">
        <v>0</v>
      </c>
      <c r="M24" s="438"/>
      <c r="N24" s="655">
        <v>0</v>
      </c>
      <c r="O24" s="655"/>
      <c r="P24" s="438">
        <v>0</v>
      </c>
      <c r="Q24" s="655"/>
      <c r="R24" s="655">
        <v>0</v>
      </c>
      <c r="S24" s="438"/>
      <c r="T24" s="438">
        <v>0</v>
      </c>
      <c r="U24" s="655"/>
      <c r="V24" s="438">
        <v>0</v>
      </c>
      <c r="W24" s="655"/>
      <c r="X24" s="438">
        <v>0</v>
      </c>
      <c r="Y24" s="655"/>
      <c r="Z24" s="655">
        <v>0</v>
      </c>
      <c r="AA24" s="655"/>
      <c r="AB24" s="964">
        <f t="shared" si="0"/>
        <v>0</v>
      </c>
      <c r="AC24" s="867"/>
    </row>
    <row r="25" spans="2:30" ht="24.95" customHeight="1" x14ac:dyDescent="0.2">
      <c r="B25" s="703" t="s">
        <v>22</v>
      </c>
      <c r="C25" s="667" t="s">
        <v>301</v>
      </c>
      <c r="D25" s="937">
        <v>0</v>
      </c>
      <c r="E25" s="655"/>
      <c r="F25" s="655">
        <v>0</v>
      </c>
      <c r="G25" s="655"/>
      <c r="H25" s="655">
        <v>0</v>
      </c>
      <c r="I25" s="655"/>
      <c r="J25" s="655">
        <v>1</v>
      </c>
      <c r="K25" s="655"/>
      <c r="L25" s="655">
        <v>0</v>
      </c>
      <c r="M25" s="438"/>
      <c r="N25" s="655">
        <v>0</v>
      </c>
      <c r="O25" s="655"/>
      <c r="P25" s="438">
        <v>0</v>
      </c>
      <c r="Q25" s="655"/>
      <c r="R25" s="655">
        <v>0</v>
      </c>
      <c r="S25" s="438"/>
      <c r="T25" s="438">
        <v>0</v>
      </c>
      <c r="U25" s="655"/>
      <c r="V25" s="438">
        <v>2</v>
      </c>
      <c r="W25" s="655"/>
      <c r="X25" s="438">
        <v>0</v>
      </c>
      <c r="Y25" s="655"/>
      <c r="Z25" s="655">
        <v>0</v>
      </c>
      <c r="AA25" s="655"/>
      <c r="AB25" s="964">
        <f t="shared" si="0"/>
        <v>3</v>
      </c>
      <c r="AC25" s="867"/>
    </row>
    <row r="26" spans="2:30" ht="9" customHeight="1" thickBot="1" x14ac:dyDescent="0.25">
      <c r="B26" s="667"/>
      <c r="C26" s="667"/>
      <c r="D26" s="751"/>
      <c r="E26" s="752"/>
      <c r="F26" s="753"/>
      <c r="G26" s="753"/>
      <c r="H26" s="753"/>
      <c r="I26" s="753"/>
      <c r="J26" s="753"/>
      <c r="K26" s="753"/>
      <c r="L26" s="753"/>
      <c r="M26" s="753"/>
      <c r="N26" s="753"/>
      <c r="O26" s="753"/>
      <c r="P26" s="753"/>
      <c r="Q26" s="753"/>
      <c r="R26" s="753"/>
      <c r="S26" s="753"/>
      <c r="T26" s="753"/>
      <c r="U26" s="753"/>
      <c r="V26" s="753"/>
      <c r="W26" s="753"/>
      <c r="X26" s="753"/>
      <c r="Y26" s="753"/>
      <c r="Z26" s="753"/>
      <c r="AA26" s="753"/>
      <c r="AB26" s="965"/>
      <c r="AC26" s="873"/>
    </row>
    <row r="27" spans="2:30" s="35" customFormat="1" ht="24.75" customHeight="1" x14ac:dyDescent="0.2">
      <c r="B27" s="1679" t="s">
        <v>23</v>
      </c>
      <c r="C27" s="1694"/>
      <c r="D27" s="959">
        <f>SUM(D11:D26)</f>
        <v>1</v>
      </c>
      <c r="E27" s="959"/>
      <c r="F27" s="959">
        <f>SUM(F11:F26)</f>
        <v>3</v>
      </c>
      <c r="G27" s="959"/>
      <c r="H27" s="959">
        <f>SUM(H11:H25)</f>
        <v>1</v>
      </c>
      <c r="I27" s="959"/>
      <c r="J27" s="959">
        <f>SUM(J11:J25)</f>
        <v>6</v>
      </c>
      <c r="K27" s="959"/>
      <c r="L27" s="959">
        <f>SUM(L11:L25)</f>
        <v>0</v>
      </c>
      <c r="M27" s="959"/>
      <c r="N27" s="959">
        <f>SUM(N11:N25)</f>
        <v>3</v>
      </c>
      <c r="O27" s="959"/>
      <c r="P27" s="959">
        <f>SUM(P11:P25)</f>
        <v>4</v>
      </c>
      <c r="Q27" s="959"/>
      <c r="R27" s="959">
        <f>SUM(R11:R25)</f>
        <v>5</v>
      </c>
      <c r="S27" s="959"/>
      <c r="T27" s="959">
        <f>SUM(T11:T25)</f>
        <v>7</v>
      </c>
      <c r="U27" s="959"/>
      <c r="V27" s="959">
        <f>SUM(V11:V25)</f>
        <v>10</v>
      </c>
      <c r="W27" s="959"/>
      <c r="X27" s="959">
        <f>SUM(X11:X25)</f>
        <v>8</v>
      </c>
      <c r="Y27" s="959"/>
      <c r="Z27" s="959">
        <f>SUM(Z11:Z25)</f>
        <v>9</v>
      </c>
      <c r="AA27" s="959"/>
      <c r="AB27" s="959">
        <f>SUM(AB11:AB25)</f>
        <v>57</v>
      </c>
      <c r="AC27" s="960"/>
    </row>
    <row r="28" spans="2:30" s="35" customFormat="1" ht="12.75" customHeight="1" x14ac:dyDescent="0.2">
      <c r="G28" s="36"/>
      <c r="H28" s="36"/>
      <c r="I28" s="36"/>
      <c r="J28" s="36"/>
      <c r="K28" s="36"/>
      <c r="L28" s="36"/>
      <c r="M28" s="36"/>
      <c r="N28" s="36"/>
      <c r="O28" s="36"/>
      <c r="P28" s="36"/>
      <c r="Q28" s="36"/>
      <c r="R28" s="36"/>
      <c r="S28" s="36"/>
      <c r="T28" s="36"/>
      <c r="U28" s="36"/>
      <c r="V28" s="36"/>
      <c r="W28" s="36"/>
      <c r="X28" s="36"/>
      <c r="Y28" s="36"/>
      <c r="Z28" s="36"/>
      <c r="AA28" s="36"/>
      <c r="AB28" s="36"/>
    </row>
    <row r="29" spans="2:30" s="153" customFormat="1" ht="17.25" customHeight="1" x14ac:dyDescent="0.25">
      <c r="B29" s="434" t="s">
        <v>1422</v>
      </c>
      <c r="C29" s="1"/>
      <c r="D29" s="36"/>
      <c r="E29" s="36"/>
      <c r="F29" s="36"/>
      <c r="G29" s="36"/>
      <c r="H29" s="36"/>
      <c r="I29" s="36"/>
      <c r="J29" s="36"/>
      <c r="K29" s="36"/>
      <c r="L29" s="36"/>
      <c r="M29" s="36"/>
      <c r="N29" s="36"/>
      <c r="O29" s="36"/>
      <c r="P29" s="36"/>
      <c r="Q29" s="36"/>
      <c r="R29" s="36"/>
      <c r="S29" s="36"/>
      <c r="T29" s="36"/>
      <c r="U29" s="36"/>
      <c r="V29" s="36"/>
      <c r="W29" s="36"/>
      <c r="X29" s="36"/>
      <c r="Y29" s="36"/>
      <c r="Z29" s="36"/>
      <c r="AA29" s="36"/>
      <c r="AB29" s="36"/>
    </row>
    <row r="30" spans="2:30" s="153" customFormat="1" ht="17.25" customHeight="1" x14ac:dyDescent="0.2">
      <c r="B30" s="552" t="s">
        <v>1445</v>
      </c>
      <c r="C30" s="1"/>
      <c r="D30" s="36"/>
      <c r="E30" s="36"/>
      <c r="F30" s="36"/>
      <c r="G30" s="36"/>
      <c r="H30" s="36"/>
      <c r="I30" s="36"/>
      <c r="J30" s="36"/>
      <c r="K30" s="36"/>
      <c r="L30" s="36"/>
      <c r="M30" s="36"/>
      <c r="N30" s="36"/>
      <c r="O30" s="36"/>
      <c r="P30" s="36"/>
      <c r="Q30" s="36"/>
      <c r="R30" s="36"/>
      <c r="S30" s="36"/>
      <c r="T30" s="36"/>
      <c r="U30" s="36"/>
      <c r="V30" s="36"/>
      <c r="W30" s="36"/>
      <c r="X30" s="36"/>
      <c r="Y30" s="36"/>
      <c r="Z30" s="36"/>
      <c r="AA30" s="36"/>
      <c r="AB30" s="36"/>
    </row>
    <row r="31" spans="2:30" s="153" customFormat="1" ht="17.25" customHeight="1" x14ac:dyDescent="0.2">
      <c r="B31" s="552" t="s">
        <v>1446</v>
      </c>
      <c r="C31" s="573"/>
      <c r="D31" s="40"/>
      <c r="E31" s="40"/>
      <c r="F31" s="40"/>
      <c r="G31" s="40"/>
      <c r="H31" s="40"/>
      <c r="I31" s="40"/>
      <c r="J31" s="40"/>
      <c r="K31" s="40"/>
      <c r="L31" s="40"/>
      <c r="M31" s="40"/>
      <c r="N31" s="40"/>
      <c r="O31" s="40"/>
      <c r="P31" s="40"/>
      <c r="Q31" s="40"/>
      <c r="R31" s="40"/>
      <c r="S31" s="40"/>
      <c r="T31" s="40"/>
      <c r="U31" s="40"/>
      <c r="V31" s="40"/>
      <c r="W31" s="40"/>
      <c r="X31" s="40"/>
      <c r="Y31" s="40"/>
      <c r="Z31" s="40"/>
      <c r="AA31" s="40"/>
      <c r="AB31" s="40"/>
    </row>
    <row r="32" spans="2:30" s="153" customFormat="1" ht="17.25" customHeight="1" x14ac:dyDescent="0.2">
      <c r="B32" s="67" t="s">
        <v>1428</v>
      </c>
      <c r="C32" s="1"/>
      <c r="D32" s="36"/>
      <c r="E32" s="36"/>
      <c r="F32" s="36"/>
      <c r="G32" s="36"/>
      <c r="H32" s="36"/>
      <c r="I32" s="36"/>
      <c r="J32" s="36"/>
      <c r="K32" s="36"/>
      <c r="L32" s="36"/>
      <c r="M32" s="36"/>
      <c r="N32" s="36"/>
      <c r="O32" s="36"/>
      <c r="P32" s="36"/>
      <c r="Q32" s="36"/>
      <c r="R32" s="36"/>
      <c r="S32" s="36"/>
      <c r="T32" s="36"/>
      <c r="U32" s="36"/>
      <c r="V32" s="36"/>
      <c r="W32" s="36"/>
      <c r="X32" s="36"/>
      <c r="Y32" s="36"/>
      <c r="Z32" s="36"/>
      <c r="AA32" s="36"/>
      <c r="AB32" s="36"/>
    </row>
    <row r="33" spans="2:28" s="43" customFormat="1" ht="15" x14ac:dyDescent="0.2">
      <c r="B33" s="41"/>
      <c r="C33" s="41"/>
      <c r="D33" s="42"/>
      <c r="E33" s="42"/>
      <c r="F33" s="42"/>
      <c r="G33" s="42"/>
      <c r="H33" s="42"/>
      <c r="I33" s="42"/>
      <c r="J33" s="42"/>
      <c r="K33" s="42"/>
      <c r="L33" s="42"/>
      <c r="M33" s="42"/>
      <c r="N33" s="42"/>
      <c r="O33" s="42"/>
      <c r="P33" s="42"/>
      <c r="Q33" s="42"/>
      <c r="R33" s="42"/>
      <c r="S33" s="42"/>
      <c r="T33" s="42"/>
      <c r="U33" s="42"/>
      <c r="V33" s="42"/>
      <c r="W33" s="42"/>
      <c r="X33" s="42"/>
      <c r="Y33" s="42"/>
      <c r="Z33" s="42"/>
      <c r="AA33" s="42"/>
      <c r="AB33" s="42"/>
    </row>
    <row r="34" spans="2:28" s="35" customFormat="1" ht="15" x14ac:dyDescent="0.2">
      <c r="C34" s="37"/>
      <c r="D34" s="36"/>
      <c r="E34" s="36"/>
      <c r="F34" s="36"/>
      <c r="G34" s="36"/>
      <c r="H34" s="36"/>
      <c r="I34" s="36"/>
      <c r="J34" s="36"/>
      <c r="K34" s="36"/>
      <c r="L34" s="36"/>
      <c r="M34" s="36"/>
      <c r="N34" s="36"/>
      <c r="O34" s="36"/>
      <c r="P34" s="36"/>
      <c r="Q34" s="36"/>
      <c r="R34" s="36"/>
      <c r="S34" s="36"/>
      <c r="T34" s="36"/>
      <c r="U34" s="36"/>
      <c r="V34" s="36"/>
      <c r="W34" s="36"/>
      <c r="X34" s="36"/>
      <c r="Y34" s="36"/>
      <c r="Z34" s="36"/>
      <c r="AA34" s="36"/>
      <c r="AB34" s="36"/>
    </row>
    <row r="35" spans="2:28" s="35" customFormat="1" ht="15" x14ac:dyDescent="0.2">
      <c r="C35" s="37"/>
      <c r="D35" s="36"/>
      <c r="E35" s="36"/>
      <c r="F35" s="36"/>
      <c r="G35" s="36"/>
      <c r="H35" s="36"/>
      <c r="I35" s="36"/>
      <c r="J35" s="36"/>
      <c r="K35" s="36"/>
      <c r="L35" s="36"/>
      <c r="M35" s="36"/>
      <c r="N35" s="36"/>
      <c r="O35" s="36"/>
      <c r="P35" s="36"/>
      <c r="Q35" s="36"/>
      <c r="R35" s="36"/>
      <c r="S35" s="36"/>
      <c r="T35" s="36"/>
      <c r="U35" s="36"/>
      <c r="V35" s="36"/>
      <c r="W35" s="36"/>
      <c r="X35" s="36"/>
      <c r="Y35" s="36"/>
      <c r="Z35" s="36"/>
      <c r="AA35" s="36"/>
      <c r="AB35" s="36"/>
    </row>
    <row r="36" spans="2:28" s="35" customFormat="1" ht="15" x14ac:dyDescent="0.2">
      <c r="C36" s="37"/>
      <c r="D36" s="36"/>
      <c r="E36" s="36"/>
      <c r="F36" s="36"/>
      <c r="G36" s="36"/>
      <c r="H36" s="36"/>
      <c r="I36" s="36"/>
      <c r="J36" s="36"/>
      <c r="K36" s="36"/>
      <c r="L36" s="36"/>
      <c r="M36" s="36"/>
      <c r="N36" s="36"/>
      <c r="O36" s="36"/>
      <c r="P36" s="36"/>
      <c r="Q36" s="36"/>
      <c r="R36" s="36"/>
      <c r="S36" s="36"/>
      <c r="T36" s="36"/>
      <c r="U36" s="36"/>
      <c r="V36" s="36"/>
      <c r="W36" s="36"/>
      <c r="X36" s="36"/>
      <c r="Y36" s="36"/>
      <c r="Z36" s="36"/>
      <c r="AA36" s="36"/>
      <c r="AB36" s="36"/>
    </row>
    <row r="37" spans="2:28" s="35" customFormat="1" ht="15" x14ac:dyDescent="0.2">
      <c r="C37" s="37"/>
      <c r="D37" s="36"/>
      <c r="E37" s="36"/>
      <c r="F37" s="36"/>
      <c r="G37" s="36"/>
      <c r="H37" s="36"/>
      <c r="I37" s="36"/>
      <c r="J37" s="36"/>
      <c r="K37" s="36"/>
      <c r="L37" s="36"/>
      <c r="M37" s="36"/>
      <c r="N37" s="36"/>
      <c r="O37" s="36"/>
      <c r="P37" s="36"/>
      <c r="Q37" s="36"/>
      <c r="R37" s="36"/>
      <c r="S37" s="36"/>
      <c r="T37" s="36"/>
      <c r="U37" s="36"/>
      <c r="V37" s="36"/>
      <c r="W37" s="36"/>
      <c r="X37" s="36"/>
      <c r="Y37" s="36"/>
      <c r="Z37" s="36"/>
      <c r="AA37" s="36"/>
      <c r="AB37" s="36"/>
    </row>
    <row r="38" spans="2:28" s="35" customFormat="1" ht="15" x14ac:dyDescent="0.2">
      <c r="C38" s="37"/>
      <c r="D38" s="36"/>
      <c r="E38" s="36"/>
      <c r="F38" s="36"/>
      <c r="G38" s="36"/>
      <c r="H38" s="36"/>
      <c r="I38" s="36"/>
      <c r="J38" s="36"/>
      <c r="K38" s="36"/>
      <c r="L38" s="36"/>
      <c r="M38" s="36"/>
      <c r="N38" s="36"/>
      <c r="O38" s="36"/>
      <c r="P38" s="36"/>
      <c r="Q38" s="36"/>
      <c r="R38" s="36"/>
      <c r="S38" s="36"/>
      <c r="T38" s="36"/>
      <c r="U38" s="36"/>
      <c r="V38" s="36"/>
      <c r="W38" s="36"/>
      <c r="X38" s="36"/>
      <c r="Y38" s="36"/>
      <c r="Z38" s="36"/>
      <c r="AA38" s="36"/>
      <c r="AB38" s="36"/>
    </row>
    <row r="39" spans="2:28" s="35" customFormat="1" ht="15" x14ac:dyDescent="0.2">
      <c r="C39" s="37"/>
      <c r="D39" s="36"/>
      <c r="E39" s="36"/>
      <c r="F39" s="36"/>
      <c r="G39" s="36"/>
      <c r="H39" s="36"/>
      <c r="I39" s="36"/>
      <c r="J39" s="36"/>
      <c r="K39" s="36"/>
      <c r="L39" s="36"/>
      <c r="M39" s="36"/>
      <c r="N39" s="36"/>
      <c r="O39" s="36"/>
      <c r="P39" s="36"/>
      <c r="Q39" s="36"/>
      <c r="R39" s="36"/>
      <c r="S39" s="36"/>
      <c r="T39" s="36"/>
      <c r="U39" s="36"/>
      <c r="V39" s="36"/>
      <c r="W39" s="36"/>
      <c r="X39" s="36"/>
      <c r="Y39" s="36"/>
      <c r="Z39" s="36"/>
      <c r="AA39" s="36"/>
      <c r="AB39" s="36"/>
    </row>
    <row r="40" spans="2:28" s="35" customFormat="1" ht="15" x14ac:dyDescent="0.2">
      <c r="C40" s="37"/>
      <c r="D40" s="36"/>
      <c r="E40" s="36"/>
      <c r="F40" s="36"/>
      <c r="G40" s="36"/>
      <c r="H40" s="36"/>
      <c r="I40" s="36"/>
      <c r="J40" s="36"/>
      <c r="K40" s="36"/>
      <c r="L40" s="36"/>
      <c r="M40" s="36"/>
      <c r="N40" s="36"/>
      <c r="O40" s="36"/>
      <c r="P40" s="36"/>
      <c r="Q40" s="36"/>
      <c r="R40" s="36"/>
      <c r="S40" s="36"/>
      <c r="T40" s="36"/>
      <c r="U40" s="36"/>
      <c r="V40" s="36"/>
      <c r="W40" s="36"/>
      <c r="X40" s="36"/>
      <c r="Y40" s="36"/>
      <c r="Z40" s="36"/>
      <c r="AA40" s="36"/>
      <c r="AB40" s="36"/>
    </row>
    <row r="41" spans="2:28" s="35" customFormat="1" ht="15" x14ac:dyDescent="0.2">
      <c r="C41" s="37"/>
      <c r="D41" s="36"/>
      <c r="E41" s="36"/>
      <c r="F41" s="36"/>
      <c r="G41" s="36"/>
      <c r="H41" s="36"/>
      <c r="I41" s="36"/>
      <c r="J41" s="36"/>
      <c r="K41" s="36"/>
      <c r="L41" s="36"/>
      <c r="M41" s="36"/>
      <c r="N41" s="36"/>
      <c r="O41" s="36"/>
      <c r="P41" s="36"/>
      <c r="Q41" s="36"/>
      <c r="R41" s="36"/>
      <c r="S41" s="36"/>
      <c r="T41" s="36"/>
      <c r="U41" s="36"/>
      <c r="V41" s="36"/>
      <c r="W41" s="36"/>
      <c r="X41" s="36"/>
      <c r="Y41" s="36"/>
      <c r="Z41" s="36"/>
      <c r="AA41" s="36"/>
      <c r="AB41" s="36"/>
    </row>
    <row r="42" spans="2:28" s="35" customFormat="1" ht="15" x14ac:dyDescent="0.2">
      <c r="C42" s="37"/>
      <c r="D42" s="36"/>
      <c r="E42" s="36"/>
      <c r="F42" s="36"/>
      <c r="G42" s="36"/>
      <c r="H42" s="36"/>
      <c r="I42" s="36"/>
      <c r="J42" s="36"/>
      <c r="K42" s="36"/>
      <c r="L42" s="36"/>
      <c r="M42" s="36"/>
      <c r="N42" s="36"/>
      <c r="O42" s="36"/>
      <c r="P42" s="36"/>
      <c r="Q42" s="36"/>
      <c r="R42" s="36"/>
      <c r="S42" s="36"/>
      <c r="T42" s="36"/>
      <c r="U42" s="36"/>
      <c r="V42" s="36"/>
      <c r="W42" s="36"/>
      <c r="X42" s="36"/>
      <c r="Y42" s="36"/>
      <c r="Z42" s="36"/>
      <c r="AA42" s="36"/>
      <c r="AB42" s="36"/>
    </row>
    <row r="43" spans="2:28" s="35" customFormat="1" ht="15" x14ac:dyDescent="0.2">
      <c r="C43" s="37"/>
      <c r="D43" s="36"/>
      <c r="E43" s="36"/>
      <c r="F43" s="36"/>
      <c r="G43" s="36"/>
      <c r="H43" s="36"/>
      <c r="I43" s="36"/>
      <c r="J43" s="36"/>
      <c r="K43" s="36"/>
      <c r="L43" s="36"/>
      <c r="M43" s="36"/>
      <c r="N43" s="36"/>
      <c r="O43" s="36"/>
      <c r="P43" s="36"/>
      <c r="Q43" s="36"/>
      <c r="R43" s="36"/>
      <c r="S43" s="36"/>
      <c r="T43" s="36"/>
      <c r="U43" s="36"/>
      <c r="V43" s="36"/>
      <c r="W43" s="36"/>
      <c r="X43" s="36"/>
      <c r="Y43" s="36"/>
      <c r="Z43" s="36"/>
      <c r="AA43" s="36"/>
      <c r="AB43" s="36"/>
    </row>
    <row r="44" spans="2:28" s="35" customFormat="1" ht="15" x14ac:dyDescent="0.2">
      <c r="C44" s="37"/>
      <c r="D44" s="36"/>
      <c r="E44" s="36"/>
      <c r="F44" s="36"/>
      <c r="G44" s="36"/>
      <c r="H44" s="36"/>
      <c r="I44" s="36"/>
      <c r="J44" s="36"/>
      <c r="K44" s="36"/>
      <c r="L44" s="36"/>
      <c r="M44" s="36"/>
      <c r="N44" s="36"/>
      <c r="O44" s="36"/>
      <c r="P44" s="36"/>
      <c r="Q44" s="36"/>
      <c r="R44" s="36"/>
      <c r="S44" s="36"/>
      <c r="T44" s="36"/>
      <c r="U44" s="36"/>
      <c r="V44" s="36"/>
      <c r="W44" s="36"/>
      <c r="X44" s="36"/>
      <c r="Y44" s="36"/>
      <c r="Z44" s="36"/>
      <c r="AA44" s="36"/>
      <c r="AB44" s="36"/>
    </row>
    <row r="45" spans="2:28" s="35" customFormat="1" ht="15" x14ac:dyDescent="0.2">
      <c r="C45" s="37"/>
      <c r="D45" s="36"/>
      <c r="E45" s="36"/>
      <c r="F45" s="36"/>
      <c r="G45" s="36"/>
      <c r="H45" s="36"/>
      <c r="I45" s="36"/>
      <c r="J45" s="36"/>
      <c r="K45" s="36"/>
      <c r="L45" s="36"/>
      <c r="M45" s="36"/>
      <c r="N45" s="36"/>
      <c r="O45" s="36"/>
      <c r="P45" s="36"/>
      <c r="Q45" s="36"/>
      <c r="R45" s="36"/>
      <c r="S45" s="36"/>
      <c r="T45" s="36"/>
      <c r="U45" s="36"/>
      <c r="V45" s="36"/>
      <c r="W45" s="36"/>
      <c r="X45" s="36"/>
      <c r="Y45" s="36"/>
      <c r="Z45" s="36"/>
      <c r="AA45" s="36"/>
      <c r="AB45" s="36"/>
    </row>
    <row r="46" spans="2:28" s="35" customFormat="1" ht="15" x14ac:dyDescent="0.2">
      <c r="C46" s="37"/>
      <c r="D46" s="36"/>
      <c r="E46" s="36"/>
      <c r="F46" s="36"/>
      <c r="G46" s="36"/>
      <c r="H46" s="36"/>
      <c r="I46" s="36"/>
      <c r="J46" s="36"/>
      <c r="K46" s="36"/>
      <c r="L46" s="36"/>
      <c r="M46" s="36"/>
      <c r="N46" s="36"/>
      <c r="O46" s="36"/>
      <c r="P46" s="36"/>
      <c r="Q46" s="36"/>
      <c r="R46" s="36"/>
      <c r="S46" s="36"/>
      <c r="T46" s="36"/>
      <c r="U46" s="36"/>
      <c r="V46" s="36"/>
      <c r="W46" s="36"/>
      <c r="X46" s="36"/>
      <c r="Y46" s="36"/>
      <c r="Z46" s="36"/>
      <c r="AA46" s="36"/>
      <c r="AB46" s="36"/>
    </row>
    <row r="47" spans="2:28" s="35" customFormat="1" ht="15" x14ac:dyDescent="0.2">
      <c r="C47" s="37"/>
      <c r="D47" s="36"/>
      <c r="E47" s="36"/>
      <c r="F47" s="36"/>
      <c r="G47" s="36"/>
      <c r="H47" s="36"/>
      <c r="I47" s="36"/>
      <c r="J47" s="36"/>
      <c r="K47" s="36"/>
      <c r="L47" s="36"/>
      <c r="M47" s="36"/>
      <c r="N47" s="36"/>
      <c r="O47" s="36"/>
      <c r="P47" s="36"/>
      <c r="Q47" s="36"/>
      <c r="R47" s="36"/>
      <c r="S47" s="36"/>
      <c r="T47" s="36"/>
      <c r="U47" s="36"/>
      <c r="V47" s="36"/>
      <c r="W47" s="36"/>
      <c r="X47" s="36"/>
      <c r="Y47" s="36"/>
      <c r="Z47" s="36"/>
      <c r="AA47" s="36"/>
      <c r="AB47" s="36"/>
    </row>
    <row r="48" spans="2:28" s="35" customFormat="1" ht="15" x14ac:dyDescent="0.2">
      <c r="C48" s="37"/>
      <c r="D48" s="36"/>
      <c r="E48" s="36"/>
      <c r="F48" s="36"/>
      <c r="G48" s="36"/>
      <c r="H48" s="36"/>
      <c r="I48" s="36"/>
      <c r="J48" s="36"/>
      <c r="K48" s="36"/>
      <c r="L48" s="36"/>
      <c r="M48" s="36"/>
      <c r="N48" s="36"/>
      <c r="O48" s="36"/>
      <c r="P48" s="36"/>
      <c r="Q48" s="36"/>
      <c r="R48" s="36"/>
      <c r="S48" s="36"/>
      <c r="T48" s="36"/>
      <c r="U48" s="36"/>
      <c r="V48" s="36"/>
      <c r="W48" s="36"/>
      <c r="X48" s="36"/>
      <c r="Y48" s="36"/>
      <c r="Z48" s="36"/>
      <c r="AA48" s="36"/>
      <c r="AB48" s="36"/>
    </row>
    <row r="49" spans="2:28" s="35" customFormat="1" ht="15" x14ac:dyDescent="0.2">
      <c r="C49" s="37"/>
      <c r="D49" s="36"/>
      <c r="E49" s="36"/>
      <c r="F49" s="36"/>
      <c r="G49" s="36"/>
      <c r="H49" s="36"/>
      <c r="I49" s="36"/>
      <c r="J49" s="36"/>
      <c r="K49" s="36"/>
      <c r="L49" s="36"/>
      <c r="M49" s="36"/>
      <c r="N49" s="36"/>
      <c r="O49" s="36"/>
      <c r="P49" s="36"/>
      <c r="Q49" s="36"/>
      <c r="R49" s="36"/>
      <c r="S49" s="36"/>
      <c r="T49" s="36"/>
      <c r="U49" s="36"/>
      <c r="V49" s="36"/>
      <c r="W49" s="36"/>
      <c r="X49" s="36"/>
      <c r="Y49" s="36"/>
      <c r="Z49" s="36"/>
      <c r="AA49" s="36"/>
      <c r="AB49" s="36"/>
    </row>
    <row r="50" spans="2:28" s="35" customFormat="1" ht="15" x14ac:dyDescent="0.2">
      <c r="C50" s="37"/>
      <c r="D50" s="36"/>
      <c r="E50" s="36"/>
      <c r="F50" s="36"/>
      <c r="G50" s="36"/>
      <c r="H50" s="36"/>
      <c r="I50" s="36"/>
      <c r="J50" s="36"/>
      <c r="K50" s="36"/>
      <c r="L50" s="36"/>
      <c r="M50" s="36"/>
      <c r="N50" s="36"/>
      <c r="O50" s="36"/>
      <c r="P50" s="36"/>
      <c r="Q50" s="36"/>
      <c r="R50" s="36"/>
      <c r="S50" s="36"/>
      <c r="T50" s="36"/>
      <c r="U50" s="36"/>
      <c r="V50" s="36"/>
      <c r="W50" s="36"/>
      <c r="X50" s="36"/>
      <c r="Y50" s="36"/>
      <c r="Z50" s="36"/>
      <c r="AA50" s="36"/>
      <c r="AB50" s="36"/>
    </row>
    <row r="51" spans="2:28" s="35" customFormat="1" ht="15" x14ac:dyDescent="0.2">
      <c r="C51" s="37"/>
      <c r="D51" s="36"/>
      <c r="E51" s="36"/>
      <c r="F51" s="36"/>
      <c r="G51" s="36"/>
      <c r="H51" s="36"/>
      <c r="I51" s="36"/>
      <c r="J51" s="36"/>
      <c r="K51" s="36"/>
      <c r="L51" s="36"/>
      <c r="M51" s="36"/>
      <c r="N51" s="36"/>
      <c r="O51" s="36"/>
      <c r="P51" s="36"/>
      <c r="Q51" s="36"/>
      <c r="R51" s="36"/>
      <c r="S51" s="36"/>
      <c r="T51" s="36"/>
      <c r="U51" s="36"/>
      <c r="V51" s="36"/>
      <c r="W51" s="36"/>
      <c r="X51" s="36"/>
      <c r="Y51" s="36"/>
      <c r="Z51" s="36"/>
      <c r="AA51" s="36"/>
      <c r="AB51" s="36"/>
    </row>
    <row r="52" spans="2:28" s="35" customFormat="1" ht="15" x14ac:dyDescent="0.2">
      <c r="C52" s="37"/>
      <c r="D52" s="36"/>
      <c r="E52" s="36"/>
      <c r="F52" s="36"/>
      <c r="G52" s="36"/>
      <c r="H52" s="36"/>
      <c r="I52" s="36"/>
      <c r="J52" s="36"/>
      <c r="K52" s="36"/>
      <c r="L52" s="36"/>
      <c r="M52" s="36"/>
      <c r="N52" s="36"/>
      <c r="O52" s="36"/>
      <c r="P52" s="36"/>
      <c r="Q52" s="36"/>
      <c r="R52" s="36"/>
      <c r="S52" s="36"/>
      <c r="T52" s="36"/>
      <c r="U52" s="36"/>
      <c r="V52" s="36"/>
      <c r="W52" s="36"/>
      <c r="X52" s="36"/>
      <c r="Y52" s="36"/>
      <c r="Z52" s="36"/>
      <c r="AA52" s="36"/>
      <c r="AB52" s="36"/>
    </row>
    <row r="53" spans="2:28" s="35" customFormat="1" ht="15" x14ac:dyDescent="0.2">
      <c r="C53" s="37"/>
      <c r="D53" s="36"/>
      <c r="E53" s="36"/>
      <c r="F53" s="36"/>
      <c r="G53" s="36"/>
      <c r="H53" s="36"/>
      <c r="I53" s="36"/>
      <c r="J53" s="36"/>
      <c r="K53" s="36"/>
      <c r="L53" s="36"/>
      <c r="M53" s="36"/>
      <c r="N53" s="36"/>
      <c r="O53" s="36"/>
      <c r="P53" s="36"/>
      <c r="Q53" s="36"/>
      <c r="R53" s="36"/>
      <c r="S53" s="36"/>
      <c r="T53" s="36"/>
      <c r="U53" s="36"/>
      <c r="V53" s="36"/>
      <c r="W53" s="36"/>
      <c r="X53" s="36"/>
      <c r="Y53" s="36"/>
      <c r="Z53" s="36"/>
      <c r="AA53" s="36"/>
      <c r="AB53" s="36"/>
    </row>
    <row r="54" spans="2:28" s="35" customFormat="1" ht="15" x14ac:dyDescent="0.2">
      <c r="C54" s="37"/>
      <c r="D54" s="36"/>
      <c r="E54" s="36"/>
      <c r="F54" s="36"/>
      <c r="G54" s="36"/>
      <c r="H54" s="36"/>
      <c r="I54" s="36"/>
      <c r="J54" s="36"/>
      <c r="K54" s="36"/>
      <c r="L54" s="36"/>
      <c r="M54" s="36"/>
      <c r="N54" s="36"/>
      <c r="O54" s="36"/>
      <c r="P54" s="36"/>
      <c r="Q54" s="36"/>
      <c r="R54" s="36"/>
      <c r="S54" s="36"/>
      <c r="T54" s="36"/>
      <c r="U54" s="36"/>
      <c r="V54" s="36"/>
      <c r="W54" s="36"/>
      <c r="X54" s="36"/>
      <c r="Y54" s="36"/>
      <c r="Z54" s="36"/>
      <c r="AA54" s="36"/>
      <c r="AB54" s="36"/>
    </row>
    <row r="55" spans="2:28" s="35" customFormat="1" ht="15" x14ac:dyDescent="0.2">
      <c r="C55" s="37"/>
      <c r="D55" s="36"/>
      <c r="E55" s="36"/>
      <c r="F55" s="36"/>
      <c r="G55" s="36"/>
      <c r="H55" s="36"/>
      <c r="I55" s="36"/>
      <c r="J55" s="36"/>
      <c r="K55" s="36"/>
      <c r="L55" s="36"/>
      <c r="M55" s="36"/>
      <c r="N55" s="36"/>
      <c r="O55" s="36"/>
      <c r="P55" s="36"/>
      <c r="Q55" s="36"/>
      <c r="R55" s="36"/>
      <c r="S55" s="36"/>
      <c r="T55" s="36"/>
      <c r="U55" s="36"/>
      <c r="V55" s="36"/>
      <c r="W55" s="36"/>
      <c r="X55" s="36"/>
      <c r="Y55" s="36"/>
      <c r="Z55" s="36"/>
      <c r="AA55" s="36"/>
      <c r="AB55" s="36"/>
    </row>
    <row r="56" spans="2:28" s="35" customFormat="1" ht="15" x14ac:dyDescent="0.2">
      <c r="C56" s="37"/>
      <c r="D56" s="36"/>
      <c r="E56" s="36"/>
      <c r="F56" s="36"/>
      <c r="G56" s="36"/>
      <c r="H56" s="36"/>
      <c r="I56" s="36"/>
      <c r="J56" s="36"/>
      <c r="K56" s="36"/>
      <c r="L56" s="36"/>
      <c r="M56" s="36"/>
      <c r="N56" s="36"/>
      <c r="O56" s="36"/>
      <c r="P56" s="36"/>
      <c r="Q56" s="36"/>
      <c r="R56" s="36"/>
      <c r="S56" s="36"/>
      <c r="T56" s="36"/>
      <c r="U56" s="36"/>
      <c r="V56" s="36"/>
      <c r="W56" s="36"/>
      <c r="X56" s="36"/>
      <c r="Y56" s="36"/>
      <c r="Z56" s="36"/>
      <c r="AA56" s="36"/>
      <c r="AB56" s="36"/>
    </row>
    <row r="57" spans="2:28" s="35" customFormat="1" ht="15" x14ac:dyDescent="0.2">
      <c r="C57" s="37"/>
      <c r="D57" s="36"/>
      <c r="E57" s="36"/>
      <c r="F57" s="36"/>
      <c r="G57" s="36"/>
      <c r="H57" s="36"/>
      <c r="I57" s="36"/>
      <c r="J57" s="36"/>
      <c r="K57" s="36"/>
      <c r="L57" s="36"/>
      <c r="M57" s="36"/>
      <c r="N57" s="36"/>
      <c r="O57" s="36"/>
      <c r="P57" s="36"/>
      <c r="Q57" s="36"/>
      <c r="R57" s="36"/>
      <c r="S57" s="36"/>
      <c r="T57" s="36"/>
      <c r="U57" s="36"/>
      <c r="V57" s="36"/>
      <c r="W57" s="36"/>
      <c r="X57" s="36"/>
      <c r="Y57" s="36"/>
      <c r="Z57" s="36"/>
      <c r="AA57" s="36"/>
      <c r="AB57" s="36"/>
    </row>
    <row r="58" spans="2:28" s="35" customFormat="1" ht="15" x14ac:dyDescent="0.2">
      <c r="C58" s="37"/>
      <c r="D58" s="36"/>
      <c r="E58" s="36"/>
      <c r="F58" s="36"/>
      <c r="G58" s="36"/>
      <c r="H58" s="36"/>
      <c r="I58" s="36"/>
      <c r="J58" s="36"/>
      <c r="K58" s="36"/>
      <c r="L58" s="36"/>
      <c r="M58" s="36"/>
      <c r="N58" s="36"/>
      <c r="O58" s="36"/>
      <c r="P58" s="36"/>
      <c r="Q58" s="36"/>
      <c r="R58" s="36"/>
      <c r="S58" s="36"/>
      <c r="T58" s="36"/>
      <c r="U58" s="36"/>
      <c r="V58" s="36"/>
      <c r="W58" s="36"/>
      <c r="X58" s="36"/>
      <c r="Y58" s="36"/>
      <c r="Z58" s="36"/>
      <c r="AA58" s="36"/>
      <c r="AB58" s="36"/>
    </row>
    <row r="59" spans="2:28" s="35" customFormat="1" ht="15" x14ac:dyDescent="0.2">
      <c r="C59" s="37"/>
      <c r="D59" s="36"/>
      <c r="E59" s="36"/>
      <c r="F59" s="36"/>
      <c r="G59" s="36"/>
      <c r="H59" s="36"/>
      <c r="I59" s="36"/>
      <c r="J59" s="36"/>
      <c r="K59" s="36"/>
      <c r="L59" s="36"/>
      <c r="M59" s="36"/>
      <c r="N59" s="36"/>
      <c r="O59" s="36"/>
      <c r="P59" s="36"/>
      <c r="Q59" s="36"/>
      <c r="R59" s="36"/>
      <c r="S59" s="36"/>
      <c r="T59" s="36"/>
      <c r="U59" s="36"/>
      <c r="V59" s="36"/>
      <c r="W59" s="36"/>
      <c r="X59" s="36"/>
      <c r="Y59" s="36"/>
      <c r="Z59" s="36"/>
      <c r="AA59" s="36"/>
      <c r="AB59" s="36"/>
    </row>
    <row r="60" spans="2:28" s="35" customFormat="1" ht="15" x14ac:dyDescent="0.2">
      <c r="C60" s="37"/>
      <c r="D60" s="44"/>
      <c r="E60" s="44"/>
      <c r="F60" s="44"/>
      <c r="G60" s="44"/>
      <c r="H60" s="44"/>
      <c r="I60" s="44"/>
      <c r="J60" s="44"/>
      <c r="K60" s="44"/>
      <c r="L60" s="44"/>
      <c r="M60" s="44"/>
      <c r="N60" s="44"/>
      <c r="O60" s="44"/>
      <c r="P60" s="44"/>
      <c r="Q60" s="44"/>
      <c r="R60" s="44"/>
      <c r="S60" s="44"/>
      <c r="T60" s="44"/>
      <c r="U60" s="44"/>
      <c r="V60" s="44"/>
      <c r="W60" s="44"/>
      <c r="X60" s="44"/>
      <c r="Y60" s="44"/>
      <c r="Z60" s="44"/>
      <c r="AA60" s="44"/>
      <c r="AB60" s="44"/>
    </row>
    <row r="61" spans="2:28" x14ac:dyDescent="0.2">
      <c r="B61" s="1513"/>
      <c r="C61" s="1513"/>
      <c r="D61" s="1513"/>
      <c r="E61" s="1513"/>
      <c r="F61" s="1513"/>
      <c r="G61" s="1513"/>
      <c r="H61" s="1513"/>
      <c r="I61" s="1513"/>
      <c r="J61" s="1513"/>
      <c r="AB61" s="26"/>
    </row>
    <row r="62" spans="2:28" ht="20.25" x14ac:dyDescent="0.2">
      <c r="B62" s="32"/>
      <c r="C62" s="45"/>
      <c r="AB62" s="134"/>
    </row>
    <row r="63" spans="2:28" x14ac:dyDescent="0.2">
      <c r="C63" s="46"/>
      <c r="AB63" s="26"/>
    </row>
  </sheetData>
  <mergeCells count="20">
    <mergeCell ref="B2:AB2"/>
    <mergeCell ref="B4:AB4"/>
    <mergeCell ref="B5:AB5"/>
    <mergeCell ref="B6:C9"/>
    <mergeCell ref="D6:AA7"/>
    <mergeCell ref="AB6:AC9"/>
    <mergeCell ref="D8:E9"/>
    <mergeCell ref="F8:G9"/>
    <mergeCell ref="H8:I9"/>
    <mergeCell ref="J8:K9"/>
    <mergeCell ref="X8:Y9"/>
    <mergeCell ref="Z8:AA9"/>
    <mergeCell ref="R8:S9"/>
    <mergeCell ref="T8:U9"/>
    <mergeCell ref="V8:W9"/>
    <mergeCell ref="B27:C27"/>
    <mergeCell ref="B61:J61"/>
    <mergeCell ref="L8:M9"/>
    <mergeCell ref="N8:O9"/>
    <mergeCell ref="P8:Q9"/>
  </mergeCells>
  <printOptions horizontalCentered="1" verticalCentered="1"/>
  <pageMargins left="0" right="0" top="0" bottom="0" header="0" footer="0"/>
  <pageSetup paperSize="9" scale="60" orientation="landscape"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tabColor rgb="FF0070C0"/>
  </sheetPr>
  <dimension ref="A2:AD53"/>
  <sheetViews>
    <sheetView showGridLines="0" view="pageBreakPreview" zoomScale="64" zoomScaleNormal="69" zoomScaleSheetLayoutView="64" zoomScalePageLayoutView="69" workbookViewId="0">
      <selection activeCell="AD10" sqref="AD10"/>
    </sheetView>
  </sheetViews>
  <sheetFormatPr baseColWidth="10" defaultColWidth="11.42578125" defaultRowHeight="12.75" x14ac:dyDescent="0.2"/>
  <cols>
    <col min="1" max="1" width="11.42578125" style="2"/>
    <col min="2" max="2" width="6" style="2" customWidth="1"/>
    <col min="3" max="3" width="70.85546875" style="2" bestFit="1" customWidth="1"/>
    <col min="4" max="4" width="7.7109375" style="2" customWidth="1"/>
    <col min="5" max="5" width="2.42578125" style="2" customWidth="1"/>
    <col min="6" max="6" width="8.85546875" style="2" customWidth="1"/>
    <col min="7" max="7" width="3.85546875" style="2" customWidth="1"/>
    <col min="8" max="8" width="7.7109375" style="2" customWidth="1"/>
    <col min="9" max="9" width="3.42578125" style="2" customWidth="1"/>
    <col min="10" max="10" width="7.7109375" style="2" customWidth="1"/>
    <col min="11" max="11" width="2.7109375" style="2" customWidth="1"/>
    <col min="12" max="12" width="7.7109375" style="2" customWidth="1"/>
    <col min="13" max="13" width="3.42578125" style="2" customWidth="1"/>
    <col min="14" max="14" width="7.7109375" style="2" customWidth="1"/>
    <col min="15" max="15" width="3.42578125" style="2" customWidth="1"/>
    <col min="16" max="16" width="7.7109375" style="2" customWidth="1"/>
    <col min="17" max="17" width="3.42578125" style="2" customWidth="1"/>
    <col min="18" max="18" width="7.7109375" style="2" customWidth="1"/>
    <col min="19" max="19" width="3.7109375" style="2" customWidth="1"/>
    <col min="20" max="20" width="8.85546875" style="2" customWidth="1"/>
    <col min="21" max="21" width="5.42578125" style="2" customWidth="1"/>
    <col min="22" max="22" width="8.28515625" style="2" customWidth="1"/>
    <col min="23" max="23" width="5.28515625" style="2" customWidth="1"/>
    <col min="24" max="24" width="10.42578125" style="2" customWidth="1"/>
    <col min="25" max="25" width="6.28515625" style="2" customWidth="1"/>
    <col min="26" max="26" width="9" style="2" customWidth="1"/>
    <col min="27" max="27" width="5.85546875" style="2" customWidth="1"/>
    <col min="28" max="28" width="8.140625" style="2" customWidth="1"/>
    <col min="29" max="29" width="2.42578125" style="2" customWidth="1"/>
    <col min="30" max="16384" width="11.42578125" style="2"/>
  </cols>
  <sheetData>
    <row r="2" spans="1:30" ht="20.25" x14ac:dyDescent="0.2">
      <c r="B2" s="1497" t="s">
        <v>1155</v>
      </c>
      <c r="C2" s="1497"/>
      <c r="D2" s="1497"/>
      <c r="E2" s="1497"/>
      <c r="F2" s="1497"/>
      <c r="G2" s="1497"/>
      <c r="H2" s="1497"/>
      <c r="I2" s="1497"/>
      <c r="J2" s="1497"/>
      <c r="K2" s="1497"/>
      <c r="L2" s="1497"/>
      <c r="M2" s="1497"/>
      <c r="N2" s="1497"/>
      <c r="O2" s="1497"/>
      <c r="P2" s="1497"/>
      <c r="Q2" s="1497"/>
      <c r="R2" s="1497"/>
      <c r="S2" s="1497"/>
      <c r="T2" s="1497"/>
      <c r="U2" s="1497"/>
      <c r="V2" s="1497"/>
      <c r="W2" s="1497"/>
      <c r="X2" s="1497"/>
      <c r="Y2" s="1497"/>
      <c r="Z2" s="1497"/>
      <c r="AA2" s="1497"/>
      <c r="AB2" s="1497"/>
      <c r="AC2" s="1497"/>
    </row>
    <row r="3" spans="1:30" ht="16.5" customHeight="1" x14ac:dyDescent="0.2">
      <c r="B3" s="134" t="s">
        <v>88</v>
      </c>
      <c r="C3" s="134"/>
      <c r="D3" s="111"/>
      <c r="E3" s="111"/>
      <c r="F3" s="111"/>
      <c r="G3" s="111"/>
      <c r="H3" s="111"/>
      <c r="I3" s="111"/>
      <c r="J3" s="111"/>
      <c r="K3" s="111"/>
      <c r="L3" s="111"/>
      <c r="M3" s="111"/>
      <c r="N3" s="111"/>
      <c r="O3" s="111"/>
      <c r="P3" s="111"/>
      <c r="Q3" s="111"/>
      <c r="R3" s="111"/>
      <c r="S3" s="111"/>
      <c r="T3" s="111"/>
      <c r="U3" s="111"/>
      <c r="V3" s="111"/>
      <c r="W3" s="111"/>
      <c r="X3" s="111"/>
      <c r="Y3" s="111"/>
      <c r="Z3" s="111"/>
      <c r="AA3" s="111"/>
      <c r="AB3" s="134"/>
      <c r="AC3" s="12"/>
      <c r="AD3" s="12"/>
    </row>
    <row r="4" spans="1:30" ht="15.75" customHeight="1" x14ac:dyDescent="0.2">
      <c r="B4" s="134"/>
      <c r="C4" s="134"/>
      <c r="D4" s="386"/>
      <c r="E4" s="386"/>
      <c r="F4" s="386"/>
      <c r="G4" s="386"/>
      <c r="H4" s="386"/>
      <c r="I4" s="386"/>
      <c r="J4" s="386"/>
      <c r="K4" s="386"/>
      <c r="L4" s="386"/>
      <c r="M4" s="386"/>
      <c r="N4" s="386"/>
      <c r="O4" s="386"/>
      <c r="P4" s="386"/>
      <c r="Q4" s="386"/>
      <c r="R4" s="386"/>
      <c r="S4" s="386"/>
      <c r="T4" s="386"/>
      <c r="U4" s="386"/>
      <c r="V4" s="386"/>
      <c r="W4" s="386"/>
      <c r="X4" s="386"/>
      <c r="Y4" s="386"/>
      <c r="Z4" s="386"/>
      <c r="AA4" s="386"/>
      <c r="AB4" s="230"/>
      <c r="AC4" s="12"/>
      <c r="AD4" s="12"/>
    </row>
    <row r="5" spans="1:30" ht="20.25" x14ac:dyDescent="0.2">
      <c r="B5" s="1497" t="s">
        <v>300</v>
      </c>
      <c r="C5" s="1497"/>
      <c r="D5" s="1497"/>
      <c r="E5" s="1497"/>
      <c r="F5" s="1497"/>
      <c r="G5" s="1497"/>
      <c r="H5" s="1497"/>
      <c r="I5" s="1497"/>
      <c r="J5" s="1497"/>
      <c r="K5" s="1497"/>
      <c r="L5" s="1497"/>
      <c r="M5" s="1497"/>
      <c r="N5" s="1497"/>
      <c r="O5" s="1497"/>
      <c r="P5" s="1497"/>
      <c r="Q5" s="1497"/>
      <c r="R5" s="1497"/>
      <c r="S5" s="1497"/>
      <c r="T5" s="1497"/>
      <c r="U5" s="1497"/>
      <c r="V5" s="1497"/>
      <c r="W5" s="1497"/>
      <c r="X5" s="1497"/>
      <c r="Y5" s="1497"/>
      <c r="Z5" s="1497"/>
      <c r="AA5" s="1497"/>
      <c r="AB5" s="1497"/>
      <c r="AC5" s="1497"/>
      <c r="AD5" s="12"/>
    </row>
    <row r="6" spans="1:30" s="30" customFormat="1" ht="29.25" customHeight="1" x14ac:dyDescent="0.2">
      <c r="B6" s="1498">
        <v>2019</v>
      </c>
      <c r="C6" s="1498"/>
      <c r="D6" s="1498"/>
      <c r="E6" s="1498"/>
      <c r="F6" s="1498"/>
      <c r="G6" s="1498"/>
      <c r="H6" s="1498"/>
      <c r="I6" s="1498"/>
      <c r="J6" s="1498"/>
      <c r="K6" s="1498"/>
      <c r="L6" s="1498"/>
      <c r="M6" s="1498"/>
      <c r="N6" s="1498"/>
      <c r="O6" s="1498"/>
      <c r="P6" s="1498"/>
      <c r="Q6" s="1498"/>
      <c r="R6" s="1498"/>
      <c r="S6" s="1498"/>
      <c r="T6" s="1498"/>
      <c r="U6" s="1498"/>
      <c r="V6" s="1498"/>
      <c r="W6" s="1498"/>
      <c r="X6" s="1498"/>
      <c r="Y6" s="1498"/>
      <c r="Z6" s="1498"/>
      <c r="AA6" s="1498"/>
      <c r="AB6" s="1498"/>
      <c r="AC6" s="1498"/>
      <c r="AD6" s="12"/>
    </row>
    <row r="7" spans="1:30" ht="15.75" customHeight="1" x14ac:dyDescent="0.2">
      <c r="B7" s="1492" t="s">
        <v>302</v>
      </c>
      <c r="C7" s="1505"/>
      <c r="D7" s="1508" t="s">
        <v>91</v>
      </c>
      <c r="E7" s="1509"/>
      <c r="F7" s="1509"/>
      <c r="G7" s="1509"/>
      <c r="H7" s="1509"/>
      <c r="I7" s="1509"/>
      <c r="J7" s="1509"/>
      <c r="K7" s="1509"/>
      <c r="L7" s="1509"/>
      <c r="M7" s="1509"/>
      <c r="N7" s="1509"/>
      <c r="O7" s="1509"/>
      <c r="P7" s="1509"/>
      <c r="Q7" s="1509"/>
      <c r="R7" s="1509"/>
      <c r="S7" s="1509"/>
      <c r="T7" s="1509"/>
      <c r="U7" s="1509"/>
      <c r="V7" s="1509"/>
      <c r="W7" s="1509"/>
      <c r="X7" s="1509"/>
      <c r="Y7" s="1509"/>
      <c r="Z7" s="1509"/>
      <c r="AA7" s="1509"/>
      <c r="AB7" s="1503" t="s">
        <v>260</v>
      </c>
      <c r="AC7" s="1499"/>
      <c r="AD7" s="12"/>
    </row>
    <row r="8" spans="1:30" ht="15.75" customHeight="1" thickBot="1" x14ac:dyDescent="0.25">
      <c r="B8" s="1492"/>
      <c r="C8" s="1505"/>
      <c r="D8" s="1510"/>
      <c r="E8" s="1510"/>
      <c r="F8" s="1510"/>
      <c r="G8" s="1510"/>
      <c r="H8" s="1510"/>
      <c r="I8" s="1510"/>
      <c r="J8" s="1510"/>
      <c r="K8" s="1510"/>
      <c r="L8" s="1510"/>
      <c r="M8" s="1510"/>
      <c r="N8" s="1510"/>
      <c r="O8" s="1510"/>
      <c r="P8" s="1510"/>
      <c r="Q8" s="1510"/>
      <c r="R8" s="1510"/>
      <c r="S8" s="1510"/>
      <c r="T8" s="1510"/>
      <c r="U8" s="1510"/>
      <c r="V8" s="1510"/>
      <c r="W8" s="1510"/>
      <c r="X8" s="1510"/>
      <c r="Y8" s="1510"/>
      <c r="Z8" s="1510"/>
      <c r="AA8" s="1510"/>
      <c r="AB8" s="1503"/>
      <c r="AC8" s="1499"/>
      <c r="AD8" s="12"/>
    </row>
    <row r="9" spans="1:30" ht="15.75" customHeight="1" x14ac:dyDescent="0.2">
      <c r="B9" s="1492"/>
      <c r="C9" s="1505"/>
      <c r="D9" s="1499" t="s">
        <v>92</v>
      </c>
      <c r="E9" s="1500"/>
      <c r="F9" s="1503" t="s">
        <v>93</v>
      </c>
      <c r="G9" s="1500"/>
      <c r="H9" s="1503" t="s">
        <v>94</v>
      </c>
      <c r="I9" s="1500"/>
      <c r="J9" s="1503" t="s">
        <v>95</v>
      </c>
      <c r="K9" s="1500"/>
      <c r="L9" s="1503" t="s">
        <v>96</v>
      </c>
      <c r="M9" s="1500"/>
      <c r="N9" s="1503" t="s">
        <v>97</v>
      </c>
      <c r="O9" s="1500"/>
      <c r="P9" s="1503" t="s">
        <v>98</v>
      </c>
      <c r="Q9" s="1500"/>
      <c r="R9" s="1503" t="s">
        <v>99</v>
      </c>
      <c r="S9" s="1500"/>
      <c r="T9" s="1503" t="s">
        <v>100</v>
      </c>
      <c r="U9" s="1500"/>
      <c r="V9" s="1503" t="s">
        <v>101</v>
      </c>
      <c r="W9" s="1500"/>
      <c r="X9" s="1503" t="s">
        <v>102</v>
      </c>
      <c r="Y9" s="1500"/>
      <c r="Z9" s="1503" t="s">
        <v>259</v>
      </c>
      <c r="AA9" s="1499"/>
      <c r="AB9" s="1503"/>
      <c r="AC9" s="1499"/>
      <c r="AD9" s="12"/>
    </row>
    <row r="10" spans="1:30" ht="12.95" customHeight="1" thickBot="1" x14ac:dyDescent="0.25">
      <c r="B10" s="1506"/>
      <c r="C10" s="1507"/>
      <c r="D10" s="1501"/>
      <c r="E10" s="1502"/>
      <c r="F10" s="1504"/>
      <c r="G10" s="1502"/>
      <c r="H10" s="1504"/>
      <c r="I10" s="1502"/>
      <c r="J10" s="1504"/>
      <c r="K10" s="1502"/>
      <c r="L10" s="1504"/>
      <c r="M10" s="1502"/>
      <c r="N10" s="1504"/>
      <c r="O10" s="1502"/>
      <c r="P10" s="1504"/>
      <c r="Q10" s="1502"/>
      <c r="R10" s="1504"/>
      <c r="S10" s="1502"/>
      <c r="T10" s="1504"/>
      <c r="U10" s="1502"/>
      <c r="V10" s="1504"/>
      <c r="W10" s="1502"/>
      <c r="X10" s="1504"/>
      <c r="Y10" s="1502"/>
      <c r="Z10" s="1504"/>
      <c r="AA10" s="1501"/>
      <c r="AB10" s="1503"/>
      <c r="AC10" s="1499"/>
      <c r="AD10" s="12"/>
    </row>
    <row r="11" spans="1:30" ht="12.75" customHeight="1" x14ac:dyDescent="0.2">
      <c r="A11" s="669"/>
      <c r="B11" s="667"/>
      <c r="C11" s="670"/>
      <c r="D11" s="31"/>
      <c r="E11" s="31"/>
      <c r="F11" s="31"/>
      <c r="G11" s="31"/>
      <c r="H11" s="31"/>
      <c r="I11" s="31"/>
      <c r="J11" s="31"/>
      <c r="K11" s="31"/>
      <c r="L11" s="31"/>
      <c r="M11" s="31"/>
      <c r="N11" s="31"/>
      <c r="O11" s="31"/>
      <c r="P11" s="31"/>
      <c r="Q11" s="31"/>
      <c r="R11" s="31"/>
      <c r="S11" s="31"/>
      <c r="T11" s="31"/>
      <c r="U11" s="31"/>
      <c r="V11" s="31"/>
      <c r="W11" s="31"/>
      <c r="X11" s="31"/>
      <c r="Y11" s="31"/>
      <c r="Z11" s="31"/>
      <c r="AA11" s="673"/>
      <c r="AB11" s="1516"/>
      <c r="AC11" s="1517"/>
      <c r="AD11" s="12"/>
    </row>
    <row r="12" spans="1:30" ht="30" hidden="1" customHeight="1" x14ac:dyDescent="0.2">
      <c r="A12" s="669"/>
      <c r="B12" s="668" t="s">
        <v>282</v>
      </c>
      <c r="C12" s="671" t="s">
        <v>242</v>
      </c>
      <c r="D12" s="655">
        <v>0</v>
      </c>
      <c r="E12" s="74"/>
      <c r="F12" s="74">
        <v>0</v>
      </c>
      <c r="G12" s="74"/>
      <c r="H12" s="74">
        <v>0</v>
      </c>
      <c r="I12" s="74"/>
      <c r="J12" s="74">
        <v>0</v>
      </c>
      <c r="K12" s="74"/>
      <c r="L12" s="74">
        <v>0</v>
      </c>
      <c r="M12" s="62"/>
      <c r="N12" s="74">
        <v>0</v>
      </c>
      <c r="O12" s="74"/>
      <c r="P12" s="62">
        <v>0</v>
      </c>
      <c r="Q12" s="74"/>
      <c r="R12" s="74">
        <v>0</v>
      </c>
      <c r="S12" s="62"/>
      <c r="T12" s="62">
        <v>0</v>
      </c>
      <c r="U12" s="74"/>
      <c r="V12" s="62">
        <v>0</v>
      </c>
      <c r="W12" s="74"/>
      <c r="X12" s="62">
        <v>0</v>
      </c>
      <c r="Y12" s="74"/>
      <c r="Z12" s="74">
        <v>0</v>
      </c>
      <c r="AA12" s="74"/>
      <c r="AB12" s="1516">
        <f>SUM(D12:AA12)</f>
        <v>0</v>
      </c>
      <c r="AC12" s="1517"/>
      <c r="AD12" s="12"/>
    </row>
    <row r="13" spans="1:30" ht="30" hidden="1" customHeight="1" x14ac:dyDescent="0.2">
      <c r="A13" s="669"/>
      <c r="B13" s="668" t="s">
        <v>284</v>
      </c>
      <c r="C13" s="671" t="s">
        <v>285</v>
      </c>
      <c r="D13" s="655">
        <v>0</v>
      </c>
      <c r="E13" s="74"/>
      <c r="F13" s="74">
        <v>0</v>
      </c>
      <c r="G13" s="74"/>
      <c r="H13" s="74">
        <v>0</v>
      </c>
      <c r="I13" s="74"/>
      <c r="J13" s="74">
        <v>0</v>
      </c>
      <c r="K13" s="74"/>
      <c r="L13" s="74">
        <v>0</v>
      </c>
      <c r="M13" s="62"/>
      <c r="N13" s="74">
        <v>0</v>
      </c>
      <c r="O13" s="74"/>
      <c r="P13" s="62">
        <v>0</v>
      </c>
      <c r="Q13" s="74"/>
      <c r="R13" s="74">
        <v>0</v>
      </c>
      <c r="S13" s="62"/>
      <c r="T13" s="62">
        <v>0</v>
      </c>
      <c r="U13" s="74"/>
      <c r="V13" s="62">
        <v>0</v>
      </c>
      <c r="W13" s="74"/>
      <c r="X13" s="62">
        <v>0</v>
      </c>
      <c r="Y13" s="74"/>
      <c r="Z13" s="74">
        <v>0</v>
      </c>
      <c r="AA13" s="74"/>
      <c r="AB13" s="1516">
        <f t="shared" ref="AB13:AB26" si="0">SUM(D13:AA13)</f>
        <v>0</v>
      </c>
      <c r="AC13" s="1517"/>
      <c r="AD13" s="12"/>
    </row>
    <row r="14" spans="1:30" ht="30" customHeight="1" x14ac:dyDescent="0.2">
      <c r="A14" s="669"/>
      <c r="B14" s="668" t="s">
        <v>287</v>
      </c>
      <c r="C14" s="671" t="s">
        <v>131</v>
      </c>
      <c r="D14" s="655">
        <v>0</v>
      </c>
      <c r="E14" s="74"/>
      <c r="F14" s="74">
        <v>0</v>
      </c>
      <c r="G14" s="74"/>
      <c r="H14" s="74">
        <v>0</v>
      </c>
      <c r="I14" s="74"/>
      <c r="J14" s="74">
        <v>0</v>
      </c>
      <c r="K14" s="74"/>
      <c r="L14" s="74">
        <v>0</v>
      </c>
      <c r="M14" s="62"/>
      <c r="N14" s="74">
        <v>0</v>
      </c>
      <c r="O14" s="74"/>
      <c r="P14" s="62">
        <v>0</v>
      </c>
      <c r="Q14" s="74"/>
      <c r="R14" s="74">
        <v>0</v>
      </c>
      <c r="S14" s="62"/>
      <c r="T14" s="62">
        <v>0</v>
      </c>
      <c r="U14" s="74"/>
      <c r="V14" s="62">
        <v>1</v>
      </c>
      <c r="W14" s="74"/>
      <c r="X14" s="62">
        <v>0</v>
      </c>
      <c r="Y14" s="74"/>
      <c r="Z14" s="74">
        <v>0</v>
      </c>
      <c r="AA14" s="655"/>
      <c r="AB14" s="1516">
        <f t="shared" si="0"/>
        <v>1</v>
      </c>
      <c r="AC14" s="1517"/>
      <c r="AD14" s="12"/>
    </row>
    <row r="15" spans="1:30" ht="30" customHeight="1" x14ac:dyDescent="0.2">
      <c r="A15" s="669"/>
      <c r="B15" s="668" t="s">
        <v>289</v>
      </c>
      <c r="C15" s="671" t="s">
        <v>167</v>
      </c>
      <c r="D15" s="655">
        <v>3</v>
      </c>
      <c r="E15" s="74"/>
      <c r="F15" s="74">
        <v>4</v>
      </c>
      <c r="G15" s="74"/>
      <c r="H15" s="74">
        <v>7</v>
      </c>
      <c r="I15" s="74"/>
      <c r="J15" s="74">
        <v>8</v>
      </c>
      <c r="K15" s="74"/>
      <c r="L15" s="74">
        <v>6</v>
      </c>
      <c r="M15" s="62"/>
      <c r="N15" s="74">
        <v>10</v>
      </c>
      <c r="O15" s="74"/>
      <c r="P15" s="62">
        <v>6</v>
      </c>
      <c r="Q15" s="74"/>
      <c r="R15" s="74">
        <v>9</v>
      </c>
      <c r="S15" s="62"/>
      <c r="T15" s="62">
        <v>12</v>
      </c>
      <c r="U15" s="74"/>
      <c r="V15" s="62">
        <v>7</v>
      </c>
      <c r="W15" s="74"/>
      <c r="X15" s="62">
        <v>5</v>
      </c>
      <c r="Y15" s="74"/>
      <c r="Z15" s="74">
        <v>16</v>
      </c>
      <c r="AA15" s="655"/>
      <c r="AB15" s="1516">
        <f>SUM(D15:AA15)</f>
        <v>93</v>
      </c>
      <c r="AC15" s="1517"/>
      <c r="AD15" s="12"/>
    </row>
    <row r="16" spans="1:30" ht="30" customHeight="1" x14ac:dyDescent="0.2">
      <c r="A16" s="669"/>
      <c r="B16" s="668" t="s">
        <v>10</v>
      </c>
      <c r="C16" s="671" t="s">
        <v>11</v>
      </c>
      <c r="D16" s="655">
        <v>1</v>
      </c>
      <c r="E16" s="74"/>
      <c r="F16" s="74">
        <v>0</v>
      </c>
      <c r="G16" s="74"/>
      <c r="H16" s="74">
        <v>0</v>
      </c>
      <c r="I16" s="74"/>
      <c r="J16" s="74">
        <v>0</v>
      </c>
      <c r="K16" s="74"/>
      <c r="L16" s="74">
        <v>0</v>
      </c>
      <c r="M16" s="62"/>
      <c r="N16" s="74">
        <v>0</v>
      </c>
      <c r="O16" s="74"/>
      <c r="P16" s="62">
        <v>1</v>
      </c>
      <c r="Q16" s="74"/>
      <c r="R16" s="74">
        <v>0</v>
      </c>
      <c r="S16" s="62"/>
      <c r="T16" s="62">
        <v>0</v>
      </c>
      <c r="U16" s="74"/>
      <c r="V16" s="62">
        <v>0</v>
      </c>
      <c r="W16" s="74"/>
      <c r="X16" s="62">
        <v>1</v>
      </c>
      <c r="Y16" s="74"/>
      <c r="Z16" s="74">
        <v>1</v>
      </c>
      <c r="AA16" s="655"/>
      <c r="AB16" s="1516">
        <f t="shared" si="0"/>
        <v>4</v>
      </c>
      <c r="AC16" s="1517"/>
      <c r="AD16" s="12"/>
    </row>
    <row r="17" spans="1:30" ht="30" customHeight="1" x14ac:dyDescent="0.2">
      <c r="A17" s="669"/>
      <c r="B17" s="668" t="s">
        <v>12</v>
      </c>
      <c r="C17" s="671" t="s">
        <v>132</v>
      </c>
      <c r="D17" s="655">
        <v>0</v>
      </c>
      <c r="E17" s="74"/>
      <c r="F17" s="74">
        <v>1</v>
      </c>
      <c r="G17" s="74"/>
      <c r="H17" s="74">
        <v>0</v>
      </c>
      <c r="I17" s="74"/>
      <c r="J17" s="74">
        <v>0</v>
      </c>
      <c r="K17" s="74"/>
      <c r="L17" s="74">
        <v>1</v>
      </c>
      <c r="M17" s="62"/>
      <c r="N17" s="74">
        <v>0</v>
      </c>
      <c r="O17" s="74"/>
      <c r="P17" s="62">
        <v>0</v>
      </c>
      <c r="Q17" s="74"/>
      <c r="R17" s="74">
        <v>1</v>
      </c>
      <c r="S17" s="62"/>
      <c r="T17" s="62">
        <v>0</v>
      </c>
      <c r="U17" s="74"/>
      <c r="V17" s="62">
        <v>0</v>
      </c>
      <c r="W17" s="74"/>
      <c r="X17" s="62">
        <v>0</v>
      </c>
      <c r="Y17" s="74"/>
      <c r="Z17" s="74">
        <v>0</v>
      </c>
      <c r="AA17" s="655"/>
      <c r="AB17" s="1516">
        <f t="shared" si="0"/>
        <v>3</v>
      </c>
      <c r="AC17" s="1517"/>
      <c r="AD17" s="12"/>
    </row>
    <row r="18" spans="1:30" ht="30" customHeight="1" x14ac:dyDescent="0.2">
      <c r="A18" s="669"/>
      <c r="B18" s="668" t="s">
        <v>13</v>
      </c>
      <c r="C18" s="671" t="s">
        <v>168</v>
      </c>
      <c r="D18" s="655">
        <v>0</v>
      </c>
      <c r="E18" s="74"/>
      <c r="F18" s="74">
        <v>0</v>
      </c>
      <c r="G18" s="74"/>
      <c r="H18" s="74">
        <v>0</v>
      </c>
      <c r="I18" s="74"/>
      <c r="J18" s="74">
        <v>0</v>
      </c>
      <c r="K18" s="74"/>
      <c r="L18" s="74">
        <v>1</v>
      </c>
      <c r="M18" s="62"/>
      <c r="N18" s="74">
        <v>2</v>
      </c>
      <c r="O18" s="74"/>
      <c r="P18" s="62">
        <v>1</v>
      </c>
      <c r="Q18" s="74"/>
      <c r="R18" s="74">
        <v>0</v>
      </c>
      <c r="S18" s="62"/>
      <c r="T18" s="62">
        <v>1</v>
      </c>
      <c r="U18" s="74"/>
      <c r="V18" s="62">
        <v>1</v>
      </c>
      <c r="W18" s="74"/>
      <c r="X18" s="62">
        <v>1</v>
      </c>
      <c r="Y18" s="74"/>
      <c r="Z18" s="74">
        <v>2</v>
      </c>
      <c r="AA18" s="655"/>
      <c r="AB18" s="1516">
        <f t="shared" si="0"/>
        <v>9</v>
      </c>
      <c r="AC18" s="1517"/>
      <c r="AD18" s="27"/>
    </row>
    <row r="19" spans="1:30" ht="30" customHeight="1" x14ac:dyDescent="0.2">
      <c r="A19" s="669"/>
      <c r="B19" s="668" t="s">
        <v>14</v>
      </c>
      <c r="C19" s="671" t="s">
        <v>279</v>
      </c>
      <c r="D19" s="655">
        <v>0</v>
      </c>
      <c r="E19" s="74"/>
      <c r="F19" s="74">
        <v>1</v>
      </c>
      <c r="G19" s="74"/>
      <c r="H19" s="74">
        <v>0</v>
      </c>
      <c r="I19" s="74"/>
      <c r="J19" s="74">
        <v>0</v>
      </c>
      <c r="K19" s="74"/>
      <c r="L19" s="74">
        <v>0</v>
      </c>
      <c r="M19" s="62"/>
      <c r="N19" s="74">
        <v>0</v>
      </c>
      <c r="O19" s="74"/>
      <c r="P19" s="62">
        <v>0</v>
      </c>
      <c r="Q19" s="74"/>
      <c r="R19" s="74">
        <v>0</v>
      </c>
      <c r="S19" s="62"/>
      <c r="T19" s="62">
        <v>0</v>
      </c>
      <c r="U19" s="74"/>
      <c r="V19" s="62">
        <v>0</v>
      </c>
      <c r="W19" s="74"/>
      <c r="X19" s="62">
        <v>0</v>
      </c>
      <c r="Y19" s="74"/>
      <c r="Z19" s="74">
        <v>0</v>
      </c>
      <c r="AA19" s="655"/>
      <c r="AB19" s="1516">
        <f t="shared" si="0"/>
        <v>1</v>
      </c>
      <c r="AC19" s="1517"/>
    </row>
    <row r="20" spans="1:30" ht="30" customHeight="1" x14ac:dyDescent="0.2">
      <c r="A20" s="669"/>
      <c r="B20" s="668" t="s">
        <v>15</v>
      </c>
      <c r="C20" s="671" t="s">
        <v>16</v>
      </c>
      <c r="D20" s="655">
        <v>2</v>
      </c>
      <c r="E20" s="74"/>
      <c r="F20" s="74">
        <v>0</v>
      </c>
      <c r="G20" s="74"/>
      <c r="H20" s="74">
        <v>1</v>
      </c>
      <c r="I20" s="74"/>
      <c r="J20" s="74">
        <v>1</v>
      </c>
      <c r="K20" s="74"/>
      <c r="L20" s="74">
        <v>0</v>
      </c>
      <c r="M20" s="62"/>
      <c r="N20" s="74">
        <v>1</v>
      </c>
      <c r="O20" s="74"/>
      <c r="P20" s="62">
        <v>0</v>
      </c>
      <c r="Q20" s="74"/>
      <c r="R20" s="74">
        <v>0</v>
      </c>
      <c r="S20" s="62"/>
      <c r="T20" s="62">
        <v>1</v>
      </c>
      <c r="U20" s="74"/>
      <c r="V20" s="62">
        <v>1</v>
      </c>
      <c r="W20" s="74"/>
      <c r="X20" s="62">
        <v>0</v>
      </c>
      <c r="Y20" s="74"/>
      <c r="Z20" s="74">
        <v>3</v>
      </c>
      <c r="AA20" s="655"/>
      <c r="AB20" s="1516">
        <f t="shared" si="0"/>
        <v>10</v>
      </c>
      <c r="AC20" s="1517"/>
    </row>
    <row r="21" spans="1:30" ht="30" customHeight="1" x14ac:dyDescent="0.2">
      <c r="A21" s="669"/>
      <c r="B21" s="668" t="s">
        <v>17</v>
      </c>
      <c r="C21" s="671" t="s">
        <v>133</v>
      </c>
      <c r="D21" s="655">
        <v>0</v>
      </c>
      <c r="E21" s="74"/>
      <c r="F21" s="74">
        <v>2</v>
      </c>
      <c r="G21" s="74"/>
      <c r="H21" s="74">
        <v>0</v>
      </c>
      <c r="I21" s="74"/>
      <c r="J21" s="74">
        <v>0</v>
      </c>
      <c r="K21" s="74"/>
      <c r="L21" s="74">
        <v>0</v>
      </c>
      <c r="M21" s="62"/>
      <c r="N21" s="74">
        <v>0</v>
      </c>
      <c r="O21" s="74"/>
      <c r="P21" s="62">
        <v>0</v>
      </c>
      <c r="Q21" s="74"/>
      <c r="R21" s="74">
        <v>0</v>
      </c>
      <c r="S21" s="62"/>
      <c r="T21" s="62">
        <v>0</v>
      </c>
      <c r="U21" s="74"/>
      <c r="V21" s="62">
        <v>0</v>
      </c>
      <c r="W21" s="74"/>
      <c r="X21" s="62">
        <v>0</v>
      </c>
      <c r="Y21" s="74"/>
      <c r="Z21" s="74">
        <v>0</v>
      </c>
      <c r="AA21" s="655"/>
      <c r="AB21" s="1516">
        <f t="shared" si="0"/>
        <v>2</v>
      </c>
      <c r="AC21" s="1517"/>
    </row>
    <row r="22" spans="1:30" ht="30" customHeight="1" x14ac:dyDescent="0.2">
      <c r="A22" s="669"/>
      <c r="B22" s="668" t="s">
        <v>18</v>
      </c>
      <c r="C22" s="671" t="s">
        <v>290</v>
      </c>
      <c r="D22" s="655">
        <v>0</v>
      </c>
      <c r="E22" s="74"/>
      <c r="F22" s="74">
        <v>0</v>
      </c>
      <c r="G22" s="74"/>
      <c r="H22" s="74">
        <v>0</v>
      </c>
      <c r="I22" s="74"/>
      <c r="J22" s="74">
        <v>0</v>
      </c>
      <c r="K22" s="74"/>
      <c r="L22" s="74">
        <v>1</v>
      </c>
      <c r="M22" s="62"/>
      <c r="N22" s="74">
        <v>2</v>
      </c>
      <c r="O22" s="74"/>
      <c r="P22" s="62">
        <v>0</v>
      </c>
      <c r="Q22" s="74"/>
      <c r="R22" s="74">
        <v>0</v>
      </c>
      <c r="S22" s="62"/>
      <c r="T22" s="62">
        <v>0</v>
      </c>
      <c r="U22" s="74"/>
      <c r="V22" s="62">
        <v>0</v>
      </c>
      <c r="W22" s="74"/>
      <c r="X22" s="62">
        <v>0</v>
      </c>
      <c r="Y22" s="74"/>
      <c r="Z22" s="74">
        <v>1</v>
      </c>
      <c r="AA22" s="655"/>
      <c r="AB22" s="1516">
        <f t="shared" si="0"/>
        <v>4</v>
      </c>
      <c r="AC22" s="1517"/>
    </row>
    <row r="23" spans="1:30" ht="30" customHeight="1" x14ac:dyDescent="0.2">
      <c r="A23" s="669"/>
      <c r="B23" s="668" t="s">
        <v>19</v>
      </c>
      <c r="C23" s="671" t="s">
        <v>181</v>
      </c>
      <c r="D23" s="655">
        <v>0</v>
      </c>
      <c r="E23" s="74"/>
      <c r="F23" s="74">
        <v>1</v>
      </c>
      <c r="G23" s="74"/>
      <c r="H23" s="74">
        <v>1</v>
      </c>
      <c r="I23" s="74"/>
      <c r="J23" s="74">
        <v>0</v>
      </c>
      <c r="K23" s="74"/>
      <c r="L23" s="74">
        <v>1</v>
      </c>
      <c r="M23" s="62"/>
      <c r="N23" s="74">
        <v>0</v>
      </c>
      <c r="O23" s="74"/>
      <c r="P23" s="62">
        <v>0</v>
      </c>
      <c r="Q23" s="74"/>
      <c r="R23" s="74">
        <v>0</v>
      </c>
      <c r="S23" s="62"/>
      <c r="T23" s="62">
        <v>0</v>
      </c>
      <c r="U23" s="74"/>
      <c r="V23" s="62">
        <v>4</v>
      </c>
      <c r="W23" s="74"/>
      <c r="X23" s="62">
        <v>1</v>
      </c>
      <c r="Y23" s="74"/>
      <c r="Z23" s="74">
        <v>2</v>
      </c>
      <c r="AA23" s="655"/>
      <c r="AB23" s="1516">
        <f t="shared" si="0"/>
        <v>10</v>
      </c>
      <c r="AC23" s="1517"/>
    </row>
    <row r="24" spans="1:30" ht="30" customHeight="1" x14ac:dyDescent="0.2">
      <c r="A24" s="669"/>
      <c r="B24" s="668" t="s">
        <v>20</v>
      </c>
      <c r="C24" s="671" t="s">
        <v>72</v>
      </c>
      <c r="D24" s="655">
        <v>0</v>
      </c>
      <c r="E24" s="74"/>
      <c r="F24" s="74">
        <v>0</v>
      </c>
      <c r="G24" s="74"/>
      <c r="H24" s="74">
        <v>7</v>
      </c>
      <c r="I24" s="74"/>
      <c r="J24" s="74">
        <v>1</v>
      </c>
      <c r="K24" s="74"/>
      <c r="L24" s="74">
        <v>0</v>
      </c>
      <c r="M24" s="62"/>
      <c r="N24" s="74">
        <v>1</v>
      </c>
      <c r="O24" s="74"/>
      <c r="P24" s="62">
        <v>1</v>
      </c>
      <c r="Q24" s="74"/>
      <c r="R24" s="74">
        <v>2</v>
      </c>
      <c r="S24" s="62"/>
      <c r="T24" s="62">
        <v>0</v>
      </c>
      <c r="U24" s="74"/>
      <c r="V24" s="62">
        <v>1</v>
      </c>
      <c r="W24" s="74"/>
      <c r="X24" s="62">
        <v>3</v>
      </c>
      <c r="Y24" s="74"/>
      <c r="Z24" s="74">
        <v>0</v>
      </c>
      <c r="AA24" s="655"/>
      <c r="AB24" s="1516">
        <f t="shared" si="0"/>
        <v>16</v>
      </c>
      <c r="AC24" s="1517"/>
    </row>
    <row r="25" spans="1:30" ht="30" customHeight="1" x14ac:dyDescent="0.2">
      <c r="A25" s="669"/>
      <c r="B25" s="668" t="s">
        <v>21</v>
      </c>
      <c r="C25" s="671" t="s">
        <v>73</v>
      </c>
      <c r="D25" s="655">
        <v>0</v>
      </c>
      <c r="E25" s="74"/>
      <c r="F25" s="74">
        <v>0</v>
      </c>
      <c r="G25" s="74"/>
      <c r="H25" s="74">
        <v>1</v>
      </c>
      <c r="I25" s="74"/>
      <c r="J25" s="74">
        <v>2</v>
      </c>
      <c r="K25" s="74"/>
      <c r="L25" s="74">
        <v>0</v>
      </c>
      <c r="M25" s="62"/>
      <c r="N25" s="74">
        <v>0</v>
      </c>
      <c r="O25" s="74"/>
      <c r="P25" s="62">
        <v>0</v>
      </c>
      <c r="Q25" s="74"/>
      <c r="R25" s="74">
        <v>0</v>
      </c>
      <c r="S25" s="62"/>
      <c r="T25" s="62">
        <v>1</v>
      </c>
      <c r="U25" s="74"/>
      <c r="V25" s="62">
        <v>2</v>
      </c>
      <c r="W25" s="74"/>
      <c r="X25" s="62">
        <v>0</v>
      </c>
      <c r="Y25" s="74"/>
      <c r="Z25" s="74">
        <v>0</v>
      </c>
      <c r="AA25" s="655"/>
      <c r="AB25" s="1516">
        <f t="shared" si="0"/>
        <v>6</v>
      </c>
      <c r="AC25" s="1517"/>
    </row>
    <row r="26" spans="1:30" ht="30" customHeight="1" x14ac:dyDescent="0.2">
      <c r="A26" s="669"/>
      <c r="B26" s="668" t="s">
        <v>22</v>
      </c>
      <c r="C26" s="671" t="s">
        <v>301</v>
      </c>
      <c r="D26" s="655">
        <v>1</v>
      </c>
      <c r="E26" s="74"/>
      <c r="F26" s="74">
        <v>1</v>
      </c>
      <c r="G26" s="74"/>
      <c r="H26" s="74">
        <v>1</v>
      </c>
      <c r="I26" s="74"/>
      <c r="J26" s="74">
        <v>4</v>
      </c>
      <c r="K26" s="74"/>
      <c r="L26" s="74">
        <v>0</v>
      </c>
      <c r="M26" s="62"/>
      <c r="N26" s="74">
        <v>3</v>
      </c>
      <c r="O26" s="74"/>
      <c r="P26" s="62">
        <v>5</v>
      </c>
      <c r="Q26" s="74"/>
      <c r="R26" s="74">
        <v>1</v>
      </c>
      <c r="S26" s="62"/>
      <c r="T26" s="62">
        <v>1</v>
      </c>
      <c r="U26" s="74"/>
      <c r="V26" s="62">
        <v>2</v>
      </c>
      <c r="W26" s="74"/>
      <c r="X26" s="62">
        <v>4</v>
      </c>
      <c r="Y26" s="74"/>
      <c r="Z26" s="74">
        <v>1</v>
      </c>
      <c r="AA26" s="655"/>
      <c r="AB26" s="1516">
        <f t="shared" si="0"/>
        <v>24</v>
      </c>
      <c r="AC26" s="1517"/>
    </row>
    <row r="27" spans="1:30" ht="9" customHeight="1" thickBot="1" x14ac:dyDescent="0.25">
      <c r="A27" s="669"/>
      <c r="B27" s="667"/>
      <c r="C27" s="671"/>
      <c r="D27" s="438"/>
      <c r="E27" s="62"/>
      <c r="F27" s="74"/>
      <c r="G27" s="74"/>
      <c r="H27" s="74"/>
      <c r="I27" s="74"/>
      <c r="J27" s="74"/>
      <c r="K27" s="74"/>
      <c r="L27" s="74"/>
      <c r="M27" s="74"/>
      <c r="N27" s="74"/>
      <c r="O27" s="74"/>
      <c r="P27" s="74"/>
      <c r="Q27" s="74"/>
      <c r="R27" s="74"/>
      <c r="S27" s="74"/>
      <c r="T27" s="74"/>
      <c r="U27" s="74"/>
      <c r="V27" s="74"/>
      <c r="W27" s="74"/>
      <c r="X27" s="74"/>
      <c r="Y27" s="74"/>
      <c r="Z27" s="74"/>
      <c r="AA27" s="74"/>
      <c r="AB27" s="1516"/>
      <c r="AC27" s="1517"/>
    </row>
    <row r="28" spans="1:30" s="35" customFormat="1" ht="31.5" customHeight="1" thickBot="1" x14ac:dyDescent="0.25">
      <c r="B28" s="1511" t="s">
        <v>23</v>
      </c>
      <c r="C28" s="1512"/>
      <c r="D28" s="1514">
        <f>SUM(D12:D27)</f>
        <v>7</v>
      </c>
      <c r="E28" s="1515"/>
      <c r="F28" s="1515">
        <f>SUM(F12:F27)</f>
        <v>10</v>
      </c>
      <c r="G28" s="1515"/>
      <c r="H28" s="1515">
        <f>SUM(H12:H26)</f>
        <v>18</v>
      </c>
      <c r="I28" s="1515"/>
      <c r="J28" s="1515">
        <f>SUM(J12:J26)</f>
        <v>16</v>
      </c>
      <c r="K28" s="1515"/>
      <c r="L28" s="1515">
        <f>SUM(L12:L26)</f>
        <v>10</v>
      </c>
      <c r="M28" s="1515"/>
      <c r="N28" s="1515">
        <f>SUM(N12:N26)</f>
        <v>19</v>
      </c>
      <c r="O28" s="1515"/>
      <c r="P28" s="1515">
        <f>SUM(P12:P26)</f>
        <v>14</v>
      </c>
      <c r="Q28" s="1515"/>
      <c r="R28" s="1515">
        <f>SUM(R12:R26)</f>
        <v>13</v>
      </c>
      <c r="S28" s="1515"/>
      <c r="T28" s="1515">
        <f>SUM(T12:T26)</f>
        <v>16</v>
      </c>
      <c r="U28" s="1515"/>
      <c r="V28" s="1515">
        <f>SUM(V12:V26)</f>
        <v>19</v>
      </c>
      <c r="W28" s="1515"/>
      <c r="X28" s="1515">
        <f>SUM(X12:X26)</f>
        <v>15</v>
      </c>
      <c r="Y28" s="1515"/>
      <c r="Z28" s="1515">
        <f>SUM(Z12:Z26)</f>
        <v>26</v>
      </c>
      <c r="AA28" s="1515"/>
      <c r="AB28" s="1514">
        <f>SUM(AB12:AB26)</f>
        <v>183</v>
      </c>
      <c r="AC28" s="1518"/>
    </row>
    <row r="29" spans="1:30" s="564" customFormat="1" ht="9" customHeight="1" x14ac:dyDescent="0.2">
      <c r="B29" s="596"/>
      <c r="C29" s="596"/>
      <c r="D29" s="563"/>
      <c r="E29" s="563"/>
      <c r="F29" s="563"/>
      <c r="G29" s="563"/>
      <c r="H29" s="563"/>
      <c r="I29" s="563"/>
      <c r="J29" s="563"/>
      <c r="K29" s="563"/>
      <c r="L29" s="563"/>
      <c r="M29" s="563"/>
      <c r="N29" s="563"/>
      <c r="O29" s="563"/>
      <c r="P29" s="563"/>
      <c r="Q29" s="563"/>
      <c r="R29" s="563"/>
      <c r="S29" s="563"/>
      <c r="T29" s="563"/>
      <c r="U29" s="563"/>
      <c r="V29" s="563"/>
      <c r="W29" s="563"/>
      <c r="X29" s="563"/>
      <c r="Y29" s="563"/>
      <c r="Z29" s="563"/>
      <c r="AA29" s="563"/>
      <c r="AB29" s="563"/>
      <c r="AC29" s="597"/>
    </row>
    <row r="30" spans="1:30" s="35" customFormat="1" ht="18" customHeight="1" x14ac:dyDescent="0.25">
      <c r="B30" s="434" t="s">
        <v>1422</v>
      </c>
      <c r="C30" s="506"/>
      <c r="D30" s="506"/>
      <c r="E30" s="506"/>
      <c r="F30" s="506"/>
      <c r="G30" s="506"/>
      <c r="H30" s="506"/>
      <c r="I30" s="506"/>
      <c r="J30" s="506"/>
      <c r="K30" s="506"/>
      <c r="L30" s="506"/>
      <c r="M30" s="506"/>
      <c r="N30" s="506"/>
      <c r="O30" s="506"/>
      <c r="P30" s="508"/>
      <c r="Q30" s="508"/>
      <c r="R30" s="508"/>
      <c r="S30" s="508"/>
      <c r="T30" s="508"/>
      <c r="U30" s="508"/>
      <c r="V30" s="508"/>
      <c r="W30" s="508"/>
      <c r="X30" s="508"/>
      <c r="Y30" s="508"/>
      <c r="Z30" s="508"/>
      <c r="AA30" s="508"/>
      <c r="AB30" s="511"/>
      <c r="AC30" s="507"/>
    </row>
    <row r="31" spans="1:30" s="35" customFormat="1" ht="18" customHeight="1" x14ac:dyDescent="0.2">
      <c r="B31" s="506" t="s">
        <v>1423</v>
      </c>
      <c r="C31" s="506"/>
      <c r="D31" s="506"/>
      <c r="E31" s="506"/>
      <c r="F31" s="506"/>
      <c r="G31" s="506"/>
      <c r="H31" s="506"/>
      <c r="I31" s="506"/>
      <c r="J31" s="506"/>
      <c r="K31" s="506"/>
      <c r="L31" s="506"/>
      <c r="M31" s="506"/>
      <c r="N31" s="506"/>
      <c r="O31" s="506"/>
      <c r="P31" s="508"/>
      <c r="Q31" s="508"/>
      <c r="R31" s="508"/>
      <c r="S31" s="508"/>
      <c r="T31" s="511"/>
      <c r="U31" s="511"/>
      <c r="V31" s="511"/>
      <c r="W31" s="511"/>
      <c r="X31" s="511"/>
      <c r="Y31" s="511"/>
      <c r="Z31" s="511"/>
      <c r="AA31" s="511"/>
      <c r="AB31" s="511"/>
      <c r="AC31" s="507"/>
    </row>
    <row r="32" spans="1:30" s="35" customFormat="1" ht="18" customHeight="1" x14ac:dyDescent="0.2">
      <c r="B32" s="506" t="s">
        <v>1425</v>
      </c>
      <c r="C32" s="506"/>
      <c r="D32" s="506"/>
      <c r="E32" s="506"/>
      <c r="F32" s="506"/>
      <c r="G32" s="506"/>
      <c r="H32" s="506"/>
      <c r="I32" s="506"/>
      <c r="J32" s="506"/>
      <c r="K32" s="506"/>
      <c r="L32" s="506"/>
      <c r="M32" s="506"/>
      <c r="N32" s="506"/>
      <c r="O32" s="506" t="s">
        <v>79</v>
      </c>
      <c r="P32" s="508"/>
      <c r="Q32" s="508"/>
      <c r="R32" s="508"/>
      <c r="S32" s="508"/>
      <c r="T32" s="513"/>
      <c r="U32" s="513"/>
      <c r="V32" s="508"/>
      <c r="W32" s="508"/>
      <c r="X32" s="508"/>
      <c r="Y32" s="508"/>
      <c r="Z32" s="508"/>
      <c r="AA32" s="508"/>
      <c r="AB32" s="508"/>
      <c r="AC32" s="507"/>
    </row>
    <row r="33" spans="2:29" s="35" customFormat="1" ht="18" customHeight="1" x14ac:dyDescent="0.25">
      <c r="B33" s="512" t="s">
        <v>1428</v>
      </c>
      <c r="C33" s="506"/>
      <c r="D33" s="506"/>
      <c r="E33" s="506"/>
      <c r="F33" s="506"/>
      <c r="G33" s="506"/>
      <c r="H33" s="506"/>
      <c r="I33" s="506"/>
      <c r="J33" s="506"/>
      <c r="K33" s="506"/>
      <c r="L33" s="506"/>
      <c r="M33" s="506"/>
      <c r="N33" s="506"/>
      <c r="O33" s="506"/>
      <c r="P33" s="508"/>
      <c r="Q33" s="513"/>
      <c r="R33" s="513"/>
      <c r="S33" s="513"/>
      <c r="T33" s="513"/>
      <c r="U33" s="513"/>
      <c r="V33" s="508"/>
      <c r="W33" s="508"/>
      <c r="X33" s="508"/>
      <c r="Y33" s="508"/>
      <c r="Z33" s="508"/>
      <c r="AA33" s="508"/>
      <c r="AB33" s="508"/>
      <c r="AC33" s="507"/>
    </row>
    <row r="34" spans="2:29" s="35" customFormat="1" ht="18" customHeight="1" x14ac:dyDescent="0.2">
      <c r="C34" s="37"/>
      <c r="D34" s="36"/>
      <c r="E34" s="36"/>
      <c r="F34" s="36"/>
      <c r="G34" s="36"/>
      <c r="H34" s="36"/>
      <c r="I34" s="36"/>
      <c r="J34" s="36"/>
      <c r="K34" s="36"/>
      <c r="L34" s="36"/>
      <c r="M34" s="36"/>
      <c r="N34" s="36"/>
      <c r="O34" s="36"/>
      <c r="P34" s="499"/>
      <c r="Q34" s="499"/>
      <c r="R34" s="499"/>
      <c r="S34" s="499"/>
      <c r="T34" s="499"/>
      <c r="U34" s="499"/>
      <c r="V34" s="499"/>
      <c r="W34" s="499"/>
      <c r="X34" s="499"/>
      <c r="Y34" s="499"/>
      <c r="Z34" s="499"/>
      <c r="AA34" s="499"/>
      <c r="AB34" s="499"/>
    </row>
    <row r="35" spans="2:29" s="35" customFormat="1" ht="18" customHeight="1" x14ac:dyDescent="0.2">
      <c r="C35" s="37"/>
      <c r="D35" s="36"/>
      <c r="E35" s="36"/>
      <c r="F35" s="36"/>
      <c r="G35" s="36"/>
      <c r="H35" s="36"/>
      <c r="I35" s="36"/>
      <c r="J35" s="36"/>
      <c r="K35" s="36"/>
      <c r="L35" s="36"/>
      <c r="M35" s="36"/>
      <c r="N35" s="36"/>
      <c r="O35" s="36"/>
      <c r="P35" s="36"/>
      <c r="Q35" s="36"/>
      <c r="R35" s="36"/>
      <c r="S35" s="36"/>
      <c r="T35" s="36"/>
      <c r="U35" s="36"/>
      <c r="V35" s="36"/>
      <c r="W35" s="36"/>
      <c r="X35" s="36"/>
      <c r="Y35" s="36"/>
      <c r="Z35" s="36"/>
      <c r="AA35" s="36"/>
      <c r="AB35" s="36"/>
    </row>
    <row r="36" spans="2:29" s="35" customFormat="1" ht="18" customHeight="1" x14ac:dyDescent="0.2">
      <c r="C36" s="37"/>
      <c r="D36" s="36"/>
      <c r="E36" s="36"/>
      <c r="F36" s="36"/>
      <c r="G36" s="36"/>
      <c r="H36" s="36"/>
      <c r="I36" s="36"/>
      <c r="J36" s="36"/>
      <c r="K36" s="36"/>
      <c r="L36" s="36"/>
      <c r="M36" s="36"/>
      <c r="N36" s="36"/>
      <c r="O36" s="36"/>
      <c r="P36" s="36"/>
      <c r="Q36" s="36"/>
      <c r="R36" s="36"/>
      <c r="S36" s="36"/>
      <c r="T36" s="36"/>
      <c r="U36" s="36"/>
      <c r="V36" s="36"/>
      <c r="W36" s="36"/>
      <c r="X36" s="36"/>
      <c r="Y36" s="36"/>
      <c r="Z36" s="36"/>
      <c r="AA36" s="36"/>
      <c r="AB36" s="36"/>
    </row>
    <row r="37" spans="2:29" s="35" customFormat="1" ht="18" customHeight="1" x14ac:dyDescent="0.2">
      <c r="C37" s="37"/>
      <c r="D37" s="36"/>
      <c r="E37" s="36"/>
      <c r="F37" s="36"/>
      <c r="G37" s="36"/>
      <c r="H37" s="36"/>
      <c r="I37" s="36"/>
      <c r="J37" s="36"/>
      <c r="K37" s="36"/>
      <c r="L37" s="36"/>
      <c r="M37" s="36"/>
      <c r="N37" s="36"/>
      <c r="O37" s="36"/>
      <c r="P37" s="36"/>
      <c r="Q37" s="36"/>
      <c r="R37" s="36"/>
      <c r="S37" s="36"/>
      <c r="T37" s="36"/>
      <c r="U37" s="36"/>
      <c r="V37" s="36"/>
      <c r="W37" s="36"/>
      <c r="X37" s="36"/>
      <c r="Y37" s="36"/>
      <c r="Z37" s="36"/>
      <c r="AA37" s="36"/>
      <c r="AB37" s="36"/>
    </row>
    <row r="38" spans="2:29" s="35" customFormat="1" ht="18" customHeight="1" x14ac:dyDescent="0.2">
      <c r="C38" s="37"/>
      <c r="D38" s="36"/>
      <c r="E38" s="36"/>
      <c r="F38" s="36"/>
      <c r="G38" s="36"/>
      <c r="H38" s="36"/>
      <c r="I38" s="36"/>
      <c r="J38" s="36"/>
      <c r="K38" s="36"/>
      <c r="L38" s="36"/>
      <c r="M38" s="36"/>
      <c r="N38" s="36"/>
      <c r="O38" s="36"/>
      <c r="P38" s="36"/>
      <c r="Q38" s="36"/>
      <c r="R38" s="36"/>
      <c r="S38" s="36"/>
      <c r="T38" s="36"/>
      <c r="U38" s="36"/>
      <c r="V38" s="36"/>
      <c r="W38" s="36"/>
      <c r="X38" s="36"/>
      <c r="Y38" s="36"/>
      <c r="Z38" s="36"/>
      <c r="AA38" s="36"/>
      <c r="AB38" s="36"/>
    </row>
    <row r="39" spans="2:29" s="35" customFormat="1" ht="18" customHeight="1" x14ac:dyDescent="0.2">
      <c r="C39" s="37"/>
      <c r="D39" s="36"/>
      <c r="E39" s="36"/>
      <c r="F39" s="36"/>
      <c r="G39" s="36"/>
      <c r="H39" s="36"/>
      <c r="I39" s="36"/>
      <c r="J39" s="36"/>
      <c r="K39" s="36"/>
      <c r="L39" s="36"/>
      <c r="M39" s="36"/>
      <c r="N39" s="36"/>
      <c r="O39" s="36"/>
      <c r="P39" s="36"/>
      <c r="Q39" s="36"/>
      <c r="R39" s="36"/>
      <c r="S39" s="36"/>
      <c r="T39" s="36"/>
      <c r="U39" s="36"/>
      <c r="V39" s="36"/>
      <c r="W39" s="36"/>
      <c r="X39" s="36"/>
      <c r="Y39" s="36"/>
      <c r="Z39" s="36"/>
      <c r="AA39" s="36"/>
      <c r="AB39" s="36"/>
    </row>
    <row r="40" spans="2:29" s="35" customFormat="1" ht="18" customHeight="1" x14ac:dyDescent="0.2">
      <c r="C40" s="37"/>
      <c r="D40" s="36"/>
      <c r="E40" s="36"/>
      <c r="F40" s="36"/>
      <c r="G40" s="36"/>
      <c r="H40" s="36"/>
      <c r="I40" s="36"/>
      <c r="J40" s="36"/>
      <c r="K40" s="36"/>
      <c r="L40" s="36"/>
      <c r="M40" s="36"/>
      <c r="N40" s="36"/>
      <c r="O40" s="36"/>
      <c r="P40" s="36"/>
      <c r="Q40" s="36"/>
      <c r="R40" s="36"/>
      <c r="S40" s="36"/>
      <c r="T40" s="36"/>
      <c r="U40" s="36"/>
      <c r="V40" s="36"/>
      <c r="W40" s="36"/>
      <c r="X40" s="36"/>
      <c r="Y40" s="36"/>
      <c r="Z40" s="36"/>
      <c r="AA40" s="36"/>
      <c r="AB40" s="36"/>
    </row>
    <row r="41" spans="2:29" s="35" customFormat="1" ht="18" customHeight="1" x14ac:dyDescent="0.2">
      <c r="C41" s="37"/>
      <c r="D41" s="36"/>
      <c r="E41" s="36"/>
      <c r="F41" s="36"/>
      <c r="G41" s="36"/>
      <c r="H41" s="36"/>
      <c r="I41" s="36"/>
      <c r="J41" s="36"/>
      <c r="K41" s="36"/>
      <c r="L41" s="36"/>
      <c r="M41" s="36"/>
      <c r="N41" s="36"/>
      <c r="O41" s="36"/>
      <c r="P41" s="36"/>
      <c r="Q41" s="36"/>
      <c r="R41" s="36"/>
      <c r="S41" s="36"/>
      <c r="T41" s="36"/>
      <c r="U41" s="36"/>
      <c r="V41" s="36"/>
      <c r="W41" s="36"/>
      <c r="X41" s="36"/>
      <c r="Y41" s="36"/>
      <c r="Z41" s="36"/>
      <c r="AA41" s="36"/>
      <c r="AB41" s="36"/>
    </row>
    <row r="42" spans="2:29" s="35" customFormat="1" ht="18" customHeight="1" x14ac:dyDescent="0.2">
      <c r="C42" s="37"/>
      <c r="D42" s="36"/>
      <c r="E42" s="36"/>
      <c r="F42" s="36"/>
      <c r="G42" s="36"/>
      <c r="H42" s="36"/>
      <c r="I42" s="36"/>
      <c r="J42" s="36"/>
      <c r="K42" s="36"/>
      <c r="L42" s="36"/>
      <c r="M42" s="36"/>
      <c r="N42" s="36"/>
      <c r="O42" s="36"/>
      <c r="P42" s="36"/>
      <c r="Q42" s="36"/>
      <c r="R42" s="36"/>
      <c r="S42" s="36"/>
      <c r="T42" s="36"/>
      <c r="U42" s="36"/>
      <c r="V42" s="36"/>
      <c r="W42" s="36"/>
      <c r="X42" s="36"/>
      <c r="Y42" s="36"/>
      <c r="Z42" s="36"/>
      <c r="AA42" s="36"/>
      <c r="AB42" s="36"/>
    </row>
    <row r="43" spans="2:29" s="35" customFormat="1" ht="18" customHeight="1" x14ac:dyDescent="0.2">
      <c r="C43" s="37"/>
      <c r="D43" s="36"/>
      <c r="E43" s="36"/>
      <c r="F43" s="36"/>
      <c r="G43" s="36"/>
      <c r="H43" s="36"/>
      <c r="I43" s="36"/>
      <c r="J43" s="36"/>
      <c r="K43" s="36"/>
      <c r="L43" s="36"/>
      <c r="M43" s="36"/>
      <c r="N43" s="36"/>
      <c r="O43" s="36"/>
      <c r="P43" s="36"/>
      <c r="Q43" s="36"/>
      <c r="R43" s="36"/>
      <c r="S43" s="36"/>
      <c r="T43" s="36"/>
      <c r="U43" s="36"/>
      <c r="V43" s="36"/>
      <c r="W43" s="36"/>
      <c r="X43" s="36"/>
      <c r="Y43" s="36"/>
      <c r="Z43" s="36"/>
      <c r="AA43" s="36"/>
      <c r="AB43" s="36"/>
    </row>
    <row r="44" spans="2:29" s="35" customFormat="1" ht="18" customHeight="1" x14ac:dyDescent="0.2">
      <c r="C44" s="37"/>
      <c r="D44" s="36"/>
      <c r="E44" s="36"/>
      <c r="F44" s="36"/>
      <c r="G44" s="36"/>
      <c r="H44" s="36"/>
      <c r="I44" s="36"/>
      <c r="J44" s="36"/>
      <c r="K44" s="36"/>
      <c r="L44" s="36"/>
      <c r="M44" s="36"/>
      <c r="N44" s="36"/>
      <c r="O44" s="36"/>
      <c r="P44" s="36"/>
      <c r="Q44" s="36"/>
      <c r="R44" s="36"/>
      <c r="S44" s="36"/>
      <c r="T44" s="36"/>
      <c r="U44" s="36"/>
      <c r="V44" s="36"/>
      <c r="W44" s="36"/>
      <c r="X44" s="36"/>
      <c r="Y44" s="36"/>
      <c r="Z44" s="36"/>
      <c r="AA44" s="36"/>
      <c r="AB44" s="36"/>
    </row>
    <row r="45" spans="2:29" s="35" customFormat="1" ht="18" customHeight="1" x14ac:dyDescent="0.2">
      <c r="C45" s="37"/>
      <c r="D45" s="36"/>
      <c r="E45" s="36"/>
      <c r="F45" s="36"/>
      <c r="G45" s="36"/>
      <c r="H45" s="36"/>
      <c r="I45" s="36"/>
      <c r="J45" s="36"/>
      <c r="K45" s="36"/>
      <c r="L45" s="36"/>
      <c r="M45" s="36"/>
      <c r="N45" s="36"/>
      <c r="O45" s="36"/>
      <c r="P45" s="36"/>
      <c r="Q45" s="36"/>
      <c r="R45" s="36"/>
      <c r="S45" s="36"/>
      <c r="T45" s="36"/>
      <c r="U45" s="36"/>
      <c r="V45" s="36"/>
      <c r="W45" s="36"/>
      <c r="X45" s="36"/>
      <c r="Y45" s="36"/>
      <c r="Z45" s="36"/>
      <c r="AA45" s="36"/>
      <c r="AB45" s="36"/>
    </row>
    <row r="46" spans="2:29" s="35" customFormat="1" ht="18" customHeight="1" x14ac:dyDescent="0.2">
      <c r="C46" s="37"/>
      <c r="D46" s="36"/>
      <c r="E46" s="36"/>
      <c r="F46" s="36"/>
      <c r="G46" s="36"/>
      <c r="H46" s="36"/>
      <c r="I46" s="36"/>
      <c r="J46" s="36"/>
      <c r="K46" s="36"/>
      <c r="L46" s="36"/>
      <c r="M46" s="36"/>
      <c r="N46" s="36"/>
      <c r="O46" s="36"/>
      <c r="P46" s="36"/>
      <c r="Q46" s="36"/>
      <c r="R46" s="36"/>
      <c r="S46" s="36"/>
      <c r="T46" s="36"/>
      <c r="U46" s="36"/>
      <c r="V46" s="36"/>
      <c r="W46" s="36"/>
      <c r="X46" s="36"/>
      <c r="Y46" s="36"/>
      <c r="Z46" s="36"/>
      <c r="AA46" s="36"/>
      <c r="AB46" s="36"/>
    </row>
    <row r="47" spans="2:29" s="35" customFormat="1" ht="18" customHeight="1" x14ac:dyDescent="0.2">
      <c r="C47" s="37"/>
      <c r="D47" s="36"/>
      <c r="E47" s="36"/>
      <c r="F47" s="36"/>
      <c r="G47" s="36"/>
      <c r="H47" s="36"/>
      <c r="I47" s="36"/>
      <c r="J47" s="36"/>
      <c r="K47" s="36"/>
      <c r="L47" s="36"/>
      <c r="M47" s="36"/>
      <c r="N47" s="36"/>
      <c r="O47" s="36"/>
      <c r="P47" s="36"/>
      <c r="Q47" s="36"/>
      <c r="R47" s="36"/>
      <c r="S47" s="36"/>
      <c r="T47" s="36"/>
      <c r="U47" s="36"/>
      <c r="V47" s="36"/>
      <c r="W47" s="36"/>
      <c r="X47" s="36"/>
      <c r="Y47" s="36"/>
      <c r="Z47" s="36"/>
      <c r="AA47" s="36"/>
      <c r="AB47" s="36"/>
    </row>
    <row r="48" spans="2:29" s="35" customFormat="1" ht="18" customHeight="1" x14ac:dyDescent="0.2">
      <c r="C48" s="37"/>
      <c r="D48" s="36"/>
      <c r="E48" s="36"/>
      <c r="F48" s="36"/>
      <c r="G48" s="36"/>
      <c r="H48" s="36"/>
      <c r="I48" s="36"/>
      <c r="J48" s="36"/>
      <c r="K48" s="36"/>
      <c r="L48" s="36"/>
      <c r="M48" s="36"/>
      <c r="N48" s="36"/>
      <c r="O48" s="36"/>
      <c r="P48" s="36"/>
      <c r="Q48" s="36"/>
      <c r="R48" s="36"/>
      <c r="S48" s="36"/>
      <c r="T48" s="36"/>
      <c r="U48" s="36"/>
      <c r="V48" s="36"/>
      <c r="W48" s="36"/>
      <c r="X48" s="36"/>
      <c r="Y48" s="36"/>
      <c r="Z48" s="36"/>
      <c r="AA48" s="36"/>
      <c r="AB48" s="36"/>
    </row>
    <row r="49" spans="2:28" s="35" customFormat="1" ht="18" customHeight="1" x14ac:dyDescent="0.2">
      <c r="C49" s="37"/>
      <c r="D49" s="36"/>
      <c r="E49" s="36"/>
      <c r="F49" s="36"/>
      <c r="G49" s="36"/>
      <c r="H49" s="36"/>
      <c r="I49" s="36"/>
      <c r="J49" s="36"/>
      <c r="K49" s="36"/>
      <c r="L49" s="36"/>
      <c r="M49" s="36"/>
      <c r="N49" s="36"/>
      <c r="O49" s="36"/>
      <c r="P49" s="36"/>
      <c r="Q49" s="36"/>
      <c r="R49" s="36"/>
      <c r="S49" s="36"/>
      <c r="T49" s="36"/>
      <c r="U49" s="36"/>
      <c r="V49" s="36"/>
      <c r="W49" s="36"/>
      <c r="X49" s="36"/>
      <c r="Y49" s="36"/>
      <c r="Z49" s="36"/>
      <c r="AA49" s="36"/>
      <c r="AB49" s="36"/>
    </row>
    <row r="50" spans="2:28" s="35" customFormat="1" ht="29.25" customHeight="1" x14ac:dyDescent="0.2">
      <c r="C50" s="37"/>
      <c r="D50" s="44"/>
      <c r="E50" s="44"/>
      <c r="F50" s="44"/>
      <c r="G50" s="44"/>
      <c r="H50" s="44"/>
      <c r="I50" s="44"/>
      <c r="J50" s="44"/>
      <c r="K50" s="44"/>
      <c r="L50" s="44"/>
      <c r="M50" s="44"/>
      <c r="N50" s="44"/>
      <c r="O50" s="44"/>
      <c r="P50" s="44"/>
      <c r="Q50" s="44"/>
      <c r="R50" s="44"/>
      <c r="S50" s="44"/>
      <c r="T50" s="44"/>
      <c r="U50" s="44"/>
      <c r="V50" s="44"/>
      <c r="W50" s="44"/>
      <c r="X50" s="44"/>
      <c r="Y50" s="44"/>
      <c r="Z50" s="44"/>
      <c r="AA50" s="44"/>
      <c r="AB50" s="44"/>
    </row>
    <row r="51" spans="2:28" x14ac:dyDescent="0.2">
      <c r="B51" s="1513"/>
      <c r="C51" s="1513"/>
      <c r="D51" s="1513"/>
      <c r="E51" s="1513"/>
      <c r="F51" s="1513"/>
      <c r="G51" s="1513"/>
      <c r="H51" s="1513"/>
      <c r="I51" s="1513"/>
      <c r="J51" s="1513"/>
      <c r="AB51" s="26"/>
    </row>
    <row r="52" spans="2:28" ht="20.25" x14ac:dyDescent="0.2">
      <c r="B52" s="32"/>
      <c r="C52" s="45"/>
      <c r="AB52" s="134"/>
    </row>
    <row r="53" spans="2:28" x14ac:dyDescent="0.2">
      <c r="C53" s="46"/>
      <c r="AB53" s="26"/>
    </row>
  </sheetData>
  <mergeCells count="50">
    <mergeCell ref="AB26:AC26"/>
    <mergeCell ref="AB27:AC27"/>
    <mergeCell ref="AB12:AC12"/>
    <mergeCell ref="AB13:AC13"/>
    <mergeCell ref="X28:Y28"/>
    <mergeCell ref="Z28:AA28"/>
    <mergeCell ref="AB28:AC28"/>
    <mergeCell ref="AB18:AC18"/>
    <mergeCell ref="AB19:AC19"/>
    <mergeCell ref="AB20:AC20"/>
    <mergeCell ref="AB21:AC21"/>
    <mergeCell ref="AB22:AC22"/>
    <mergeCell ref="AB23:AC23"/>
    <mergeCell ref="AB24:AC24"/>
    <mergeCell ref="AB25:AC25"/>
    <mergeCell ref="AB11:AC11"/>
    <mergeCell ref="AB14:AC14"/>
    <mergeCell ref="AB15:AC15"/>
    <mergeCell ref="AB16:AC16"/>
    <mergeCell ref="AB17:AC17"/>
    <mergeCell ref="N28:O28"/>
    <mergeCell ref="P28:Q28"/>
    <mergeCell ref="R28:S28"/>
    <mergeCell ref="T28:U28"/>
    <mergeCell ref="V28:W28"/>
    <mergeCell ref="B28:C28"/>
    <mergeCell ref="H9:I10"/>
    <mergeCell ref="J9:K10"/>
    <mergeCell ref="L9:M10"/>
    <mergeCell ref="B51:J51"/>
    <mergeCell ref="D28:E28"/>
    <mergeCell ref="F28:G28"/>
    <mergeCell ref="H28:I28"/>
    <mergeCell ref="J28:K28"/>
    <mergeCell ref="L28:M28"/>
    <mergeCell ref="B5:AC5"/>
    <mergeCell ref="B2:AC2"/>
    <mergeCell ref="B6:AC6"/>
    <mergeCell ref="D9:E10"/>
    <mergeCell ref="X9:Y10"/>
    <mergeCell ref="Z9:AA10"/>
    <mergeCell ref="R9:S10"/>
    <mergeCell ref="T9:U10"/>
    <mergeCell ref="B7:C10"/>
    <mergeCell ref="D7:AA8"/>
    <mergeCell ref="N9:O10"/>
    <mergeCell ref="P9:Q10"/>
    <mergeCell ref="V9:W10"/>
    <mergeCell ref="F9:G10"/>
    <mergeCell ref="AB7:AC10"/>
  </mergeCells>
  <phoneticPr fontId="16" type="noConversion"/>
  <printOptions horizontalCentered="1" verticalCentered="1"/>
  <pageMargins left="0" right="0" top="0" bottom="0" header="0" footer="0"/>
  <pageSetup paperSize="9" scale="53" orientation="landscape" r:id="rId1"/>
  <headerFooter alignWithMargins="0"/>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0">
    <tabColor rgb="FF0070C0"/>
  </sheetPr>
  <dimension ref="C2:R39"/>
  <sheetViews>
    <sheetView showGridLines="0" view="pageBreakPreview" topLeftCell="A3" zoomScale="72" zoomScaleNormal="68" zoomScaleSheetLayoutView="72" zoomScalePageLayoutView="68" workbookViewId="0">
      <selection activeCell="AD10" sqref="AD10"/>
    </sheetView>
  </sheetViews>
  <sheetFormatPr baseColWidth="10" defaultColWidth="11.42578125" defaultRowHeight="12.75" x14ac:dyDescent="0.2"/>
  <cols>
    <col min="1" max="1" width="11.42578125" style="2"/>
    <col min="2" max="2" width="4.7109375" style="2" customWidth="1"/>
    <col min="3" max="3" width="6.42578125" style="2" customWidth="1"/>
    <col min="4" max="4" width="77.42578125" style="2" customWidth="1"/>
    <col min="5" max="5" width="11.42578125" style="2" customWidth="1"/>
    <col min="6" max="6" width="8.85546875" style="2" customWidth="1"/>
    <col min="7" max="7" width="13" style="2" customWidth="1"/>
    <col min="8" max="8" width="8.85546875" style="2" customWidth="1"/>
    <col min="9" max="9" width="10.7109375" style="2" customWidth="1"/>
    <col min="10" max="10" width="6.42578125" style="2" customWidth="1"/>
    <col min="11" max="11" width="11.42578125" style="2" customWidth="1"/>
    <col min="12" max="12" width="6.42578125" style="2" customWidth="1"/>
    <col min="13" max="13" width="13.7109375" style="2" customWidth="1"/>
    <col min="14" max="14" width="8.7109375" style="2" customWidth="1"/>
    <col min="15" max="15" width="10.42578125" style="2" customWidth="1"/>
    <col min="16" max="16" width="10.140625" style="2" customWidth="1"/>
    <col min="17" max="17" width="10.7109375" style="2" customWidth="1"/>
    <col min="18" max="18" width="5.7109375" style="2" customWidth="1"/>
    <col min="19" max="19" width="4.7109375" style="2" customWidth="1"/>
    <col min="20" max="16384" width="11.42578125" style="2"/>
  </cols>
  <sheetData>
    <row r="2" spans="3:18" s="48" customFormat="1" ht="20.25" x14ac:dyDescent="0.2">
      <c r="C2" s="1497" t="s">
        <v>1177</v>
      </c>
      <c r="D2" s="1497"/>
      <c r="E2" s="1497"/>
      <c r="F2" s="1497"/>
      <c r="G2" s="1497"/>
      <c r="H2" s="1497"/>
      <c r="I2" s="1497"/>
      <c r="J2" s="1497"/>
      <c r="K2" s="1497"/>
      <c r="L2" s="1497"/>
      <c r="M2" s="1497"/>
      <c r="N2" s="1497"/>
      <c r="O2" s="1497"/>
      <c r="P2" s="1497"/>
      <c r="Q2" s="1497"/>
      <c r="R2" s="1497"/>
    </row>
    <row r="3" spans="3:18" s="48" customFormat="1" ht="20.25" x14ac:dyDescent="0.2">
      <c r="C3" s="134" t="s">
        <v>336</v>
      </c>
      <c r="D3" s="134"/>
      <c r="E3" s="69"/>
      <c r="F3" s="69"/>
      <c r="G3" s="70"/>
      <c r="H3" s="70"/>
      <c r="I3" s="70"/>
      <c r="J3" s="70"/>
      <c r="K3" s="69"/>
      <c r="L3" s="69"/>
      <c r="M3" s="69"/>
      <c r="N3" s="69"/>
      <c r="O3" s="69"/>
      <c r="P3" s="69"/>
      <c r="Q3" s="69"/>
      <c r="R3" s="70"/>
    </row>
    <row r="4" spans="3:18" s="48" customFormat="1" ht="51.75" customHeight="1" x14ac:dyDescent="0.2">
      <c r="C4" s="1670" t="s">
        <v>1198</v>
      </c>
      <c r="D4" s="1670"/>
      <c r="E4" s="1670"/>
      <c r="F4" s="1670"/>
      <c r="G4" s="1670"/>
      <c r="H4" s="1670"/>
      <c r="I4" s="1670"/>
      <c r="J4" s="1670"/>
      <c r="K4" s="1670"/>
      <c r="L4" s="1670"/>
      <c r="M4" s="1670"/>
      <c r="N4" s="1670"/>
      <c r="O4" s="1670"/>
      <c r="P4" s="1670"/>
      <c r="Q4" s="1670"/>
      <c r="R4" s="1670"/>
    </row>
    <row r="5" spans="3:18" s="49" customFormat="1" ht="32.25" customHeight="1" thickBot="1" x14ac:dyDescent="0.25">
      <c r="C5" s="1498">
        <v>2019</v>
      </c>
      <c r="D5" s="1498"/>
      <c r="E5" s="1498"/>
      <c r="F5" s="1498"/>
      <c r="G5" s="1498"/>
      <c r="H5" s="1498"/>
      <c r="I5" s="1498"/>
      <c r="J5" s="1498"/>
      <c r="K5" s="1498"/>
      <c r="L5" s="1498"/>
      <c r="M5" s="1498"/>
      <c r="N5" s="1498"/>
      <c r="O5" s="1498"/>
      <c r="P5" s="1498"/>
      <c r="Q5" s="1498"/>
      <c r="R5" s="1498"/>
    </row>
    <row r="6" spans="3:18" ht="29.25" customHeight="1" thickBot="1" x14ac:dyDescent="0.25">
      <c r="C6" s="1679" t="s">
        <v>130</v>
      </c>
      <c r="D6" s="1679"/>
      <c r="E6" s="1675" t="s">
        <v>143</v>
      </c>
      <c r="F6" s="1675"/>
      <c r="G6" s="1675"/>
      <c r="H6" s="1675"/>
      <c r="I6" s="1675"/>
      <c r="J6" s="1675"/>
      <c r="K6" s="1675"/>
      <c r="L6" s="1675"/>
      <c r="M6" s="1675"/>
      <c r="N6" s="1675"/>
      <c r="O6" s="1675"/>
      <c r="P6" s="1675"/>
      <c r="Q6" s="1675" t="s">
        <v>260</v>
      </c>
      <c r="R6" s="1675"/>
    </row>
    <row r="7" spans="3:18" ht="25.5" customHeight="1" thickBot="1" x14ac:dyDescent="0.25">
      <c r="C7" s="1679"/>
      <c r="D7" s="1679"/>
      <c r="E7" s="1715" t="s">
        <v>140</v>
      </c>
      <c r="F7" s="1717"/>
      <c r="G7" s="1715" t="s">
        <v>141</v>
      </c>
      <c r="H7" s="1717"/>
      <c r="I7" s="1715" t="s">
        <v>266</v>
      </c>
      <c r="J7" s="1717"/>
      <c r="K7" s="1711" t="s">
        <v>24</v>
      </c>
      <c r="L7" s="1711"/>
      <c r="M7" s="1711"/>
      <c r="N7" s="1711"/>
      <c r="O7" s="1711"/>
      <c r="P7" s="1711"/>
      <c r="Q7" s="1675"/>
      <c r="R7" s="1675"/>
    </row>
    <row r="8" spans="3:18" ht="22.5" customHeight="1" thickBot="1" x14ac:dyDescent="0.25">
      <c r="C8" s="1679"/>
      <c r="D8" s="1679"/>
      <c r="E8" s="1717"/>
      <c r="F8" s="1717"/>
      <c r="G8" s="1717" t="s">
        <v>25</v>
      </c>
      <c r="H8" s="1717"/>
      <c r="I8" s="1717" t="s">
        <v>26</v>
      </c>
      <c r="J8" s="1717"/>
      <c r="K8" s="1715" t="s">
        <v>267</v>
      </c>
      <c r="L8" s="1715"/>
      <c r="M8" s="1715" t="s">
        <v>299</v>
      </c>
      <c r="N8" s="1715"/>
      <c r="O8" s="1715" t="s">
        <v>426</v>
      </c>
      <c r="P8" s="1715"/>
      <c r="Q8" s="1675"/>
      <c r="R8" s="1675"/>
    </row>
    <row r="9" spans="3:18" ht="23.25" customHeight="1" thickBot="1" x14ac:dyDescent="0.25">
      <c r="C9" s="1679"/>
      <c r="D9" s="1679"/>
      <c r="E9" s="1718"/>
      <c r="F9" s="1718"/>
      <c r="G9" s="1718"/>
      <c r="H9" s="1718"/>
      <c r="I9" s="1718"/>
      <c r="J9" s="1718"/>
      <c r="K9" s="1716"/>
      <c r="L9" s="1716"/>
      <c r="M9" s="1716"/>
      <c r="N9" s="1716"/>
      <c r="O9" s="1716"/>
      <c r="P9" s="1716"/>
      <c r="Q9" s="1677"/>
      <c r="R9" s="1677"/>
    </row>
    <row r="10" spans="3:18" ht="9" customHeight="1" x14ac:dyDescent="0.2">
      <c r="C10" s="678"/>
      <c r="D10" s="678"/>
      <c r="E10" s="968"/>
      <c r="F10" s="969"/>
      <c r="G10" s="969"/>
      <c r="H10" s="969"/>
      <c r="I10" s="969"/>
      <c r="J10" s="969"/>
      <c r="K10" s="969"/>
      <c r="L10" s="969"/>
      <c r="M10" s="969"/>
      <c r="N10" s="969"/>
      <c r="O10" s="969"/>
      <c r="P10" s="970"/>
      <c r="Q10" s="974"/>
      <c r="R10" s="975"/>
    </row>
    <row r="11" spans="3:18" ht="30" customHeight="1" x14ac:dyDescent="0.2">
      <c r="C11" s="678" t="s">
        <v>282</v>
      </c>
      <c r="D11" s="763" t="s">
        <v>242</v>
      </c>
      <c r="E11" s="750">
        <v>0</v>
      </c>
      <c r="F11" s="438"/>
      <c r="G11" s="438">
        <v>1</v>
      </c>
      <c r="H11" s="438"/>
      <c r="I11" s="438">
        <v>0</v>
      </c>
      <c r="J11" s="438"/>
      <c r="K11" s="438">
        <v>0</v>
      </c>
      <c r="L11" s="438"/>
      <c r="M11" s="438">
        <v>0</v>
      </c>
      <c r="N11" s="438"/>
      <c r="O11" s="438">
        <v>0</v>
      </c>
      <c r="P11" s="938"/>
      <c r="Q11" s="972">
        <f t="shared" ref="Q11:Q25" si="0">SUM(E11:P11)</f>
        <v>1</v>
      </c>
      <c r="R11" s="973"/>
    </row>
    <row r="12" spans="3:18" ht="30" customHeight="1" x14ac:dyDescent="0.2">
      <c r="C12" s="678" t="s">
        <v>284</v>
      </c>
      <c r="D12" s="763" t="s">
        <v>285</v>
      </c>
      <c r="E12" s="750">
        <v>3</v>
      </c>
      <c r="F12" s="438"/>
      <c r="G12" s="438">
        <v>0</v>
      </c>
      <c r="H12" s="438"/>
      <c r="I12" s="438">
        <v>0</v>
      </c>
      <c r="J12" s="438"/>
      <c r="K12" s="438">
        <v>0</v>
      </c>
      <c r="L12" s="438"/>
      <c r="M12" s="438">
        <v>0</v>
      </c>
      <c r="N12" s="438"/>
      <c r="O12" s="438">
        <v>0</v>
      </c>
      <c r="P12" s="938"/>
      <c r="Q12" s="972">
        <f t="shared" si="0"/>
        <v>3</v>
      </c>
      <c r="R12" s="973"/>
    </row>
    <row r="13" spans="3:18" ht="30" customHeight="1" x14ac:dyDescent="0.2">
      <c r="C13" s="678" t="s">
        <v>287</v>
      </c>
      <c r="D13" s="763" t="s">
        <v>131</v>
      </c>
      <c r="E13" s="750">
        <v>3</v>
      </c>
      <c r="F13" s="438"/>
      <c r="G13" s="438">
        <v>2</v>
      </c>
      <c r="H13" s="438"/>
      <c r="I13" s="438">
        <v>1</v>
      </c>
      <c r="J13" s="438"/>
      <c r="K13" s="438">
        <v>0</v>
      </c>
      <c r="L13" s="438"/>
      <c r="M13" s="438">
        <v>0</v>
      </c>
      <c r="N13" s="438"/>
      <c r="O13" s="438">
        <v>0</v>
      </c>
      <c r="P13" s="938"/>
      <c r="Q13" s="972">
        <f t="shared" si="0"/>
        <v>6</v>
      </c>
      <c r="R13" s="973"/>
    </row>
    <row r="14" spans="3:18" ht="30" customHeight="1" x14ac:dyDescent="0.2">
      <c r="C14" s="678" t="s">
        <v>289</v>
      </c>
      <c r="D14" s="763" t="s">
        <v>167</v>
      </c>
      <c r="E14" s="750">
        <v>8</v>
      </c>
      <c r="F14" s="438"/>
      <c r="G14" s="438">
        <v>3</v>
      </c>
      <c r="H14" s="438"/>
      <c r="I14" s="438">
        <v>2</v>
      </c>
      <c r="J14" s="438"/>
      <c r="K14" s="438">
        <v>0</v>
      </c>
      <c r="L14" s="438"/>
      <c r="M14" s="438">
        <v>0</v>
      </c>
      <c r="N14" s="438"/>
      <c r="O14" s="438">
        <v>0</v>
      </c>
      <c r="P14" s="938"/>
      <c r="Q14" s="972">
        <f t="shared" si="0"/>
        <v>13</v>
      </c>
      <c r="R14" s="973"/>
    </row>
    <row r="15" spans="3:18" ht="30" customHeight="1" x14ac:dyDescent="0.2">
      <c r="C15" s="678" t="s">
        <v>10</v>
      </c>
      <c r="D15" s="763" t="s">
        <v>11</v>
      </c>
      <c r="E15" s="750">
        <v>4</v>
      </c>
      <c r="F15" s="438"/>
      <c r="G15" s="438">
        <v>1</v>
      </c>
      <c r="H15" s="438"/>
      <c r="I15" s="438">
        <v>0</v>
      </c>
      <c r="J15" s="438"/>
      <c r="K15" s="438">
        <v>0</v>
      </c>
      <c r="L15" s="438"/>
      <c r="M15" s="438">
        <v>0</v>
      </c>
      <c r="N15" s="438"/>
      <c r="O15" s="438">
        <v>1</v>
      </c>
      <c r="P15" s="938"/>
      <c r="Q15" s="972">
        <f t="shared" si="0"/>
        <v>6</v>
      </c>
      <c r="R15" s="973"/>
    </row>
    <row r="16" spans="3:18" ht="30" customHeight="1" x14ac:dyDescent="0.2">
      <c r="C16" s="678" t="s">
        <v>12</v>
      </c>
      <c r="D16" s="763" t="s">
        <v>132</v>
      </c>
      <c r="E16" s="750">
        <v>2</v>
      </c>
      <c r="F16" s="438"/>
      <c r="G16" s="438">
        <v>0</v>
      </c>
      <c r="H16" s="438"/>
      <c r="I16" s="438">
        <v>0</v>
      </c>
      <c r="J16" s="438"/>
      <c r="K16" s="438">
        <v>0</v>
      </c>
      <c r="L16" s="438"/>
      <c r="M16" s="438">
        <v>0</v>
      </c>
      <c r="N16" s="438"/>
      <c r="O16" s="438">
        <v>0</v>
      </c>
      <c r="P16" s="938"/>
      <c r="Q16" s="972">
        <f t="shared" si="0"/>
        <v>2</v>
      </c>
      <c r="R16" s="973"/>
    </row>
    <row r="17" spans="3:18" ht="30" customHeight="1" x14ac:dyDescent="0.2">
      <c r="C17" s="678" t="s">
        <v>13</v>
      </c>
      <c r="D17" s="763" t="s">
        <v>170</v>
      </c>
      <c r="E17" s="750">
        <v>2</v>
      </c>
      <c r="F17" s="438"/>
      <c r="G17" s="438">
        <v>1</v>
      </c>
      <c r="H17" s="438"/>
      <c r="I17" s="438">
        <v>0</v>
      </c>
      <c r="J17" s="438"/>
      <c r="K17" s="438">
        <v>0</v>
      </c>
      <c r="L17" s="438"/>
      <c r="M17" s="438">
        <v>0</v>
      </c>
      <c r="N17" s="438"/>
      <c r="O17" s="438">
        <v>0</v>
      </c>
      <c r="P17" s="938"/>
      <c r="Q17" s="972">
        <f t="shared" si="0"/>
        <v>3</v>
      </c>
      <c r="R17" s="973"/>
    </row>
    <row r="18" spans="3:18" ht="30" customHeight="1" x14ac:dyDescent="0.2">
      <c r="C18" s="678" t="s">
        <v>14</v>
      </c>
      <c r="D18" s="763" t="s">
        <v>279</v>
      </c>
      <c r="E18" s="750">
        <v>0</v>
      </c>
      <c r="F18" s="438"/>
      <c r="G18" s="438">
        <v>0</v>
      </c>
      <c r="H18" s="438"/>
      <c r="I18" s="438">
        <v>0</v>
      </c>
      <c r="J18" s="438"/>
      <c r="K18" s="438">
        <v>0</v>
      </c>
      <c r="L18" s="438"/>
      <c r="M18" s="438">
        <v>0</v>
      </c>
      <c r="N18" s="438"/>
      <c r="O18" s="438">
        <v>0</v>
      </c>
      <c r="P18" s="938"/>
      <c r="Q18" s="972">
        <f t="shared" si="0"/>
        <v>0</v>
      </c>
      <c r="R18" s="973"/>
    </row>
    <row r="19" spans="3:18" ht="30" customHeight="1" x14ac:dyDescent="0.2">
      <c r="C19" s="678" t="s">
        <v>15</v>
      </c>
      <c r="D19" s="763" t="s">
        <v>71</v>
      </c>
      <c r="E19" s="750">
        <v>11</v>
      </c>
      <c r="F19" s="438"/>
      <c r="G19" s="438">
        <v>0</v>
      </c>
      <c r="H19" s="438"/>
      <c r="I19" s="438">
        <v>0</v>
      </c>
      <c r="J19" s="438"/>
      <c r="K19" s="438">
        <v>0</v>
      </c>
      <c r="L19" s="438"/>
      <c r="M19" s="438">
        <v>0</v>
      </c>
      <c r="N19" s="438"/>
      <c r="O19" s="438">
        <v>0</v>
      </c>
      <c r="P19" s="938"/>
      <c r="Q19" s="972">
        <f t="shared" si="0"/>
        <v>11</v>
      </c>
      <c r="R19" s="973"/>
    </row>
    <row r="20" spans="3:18" ht="30" customHeight="1" x14ac:dyDescent="0.2">
      <c r="C20" s="678" t="s">
        <v>17</v>
      </c>
      <c r="D20" s="763" t="s">
        <v>133</v>
      </c>
      <c r="E20" s="750">
        <v>1</v>
      </c>
      <c r="F20" s="438"/>
      <c r="G20" s="438">
        <v>0</v>
      </c>
      <c r="H20" s="438"/>
      <c r="I20" s="438">
        <v>0</v>
      </c>
      <c r="J20" s="438"/>
      <c r="K20" s="438">
        <v>0</v>
      </c>
      <c r="L20" s="438"/>
      <c r="M20" s="438">
        <v>0</v>
      </c>
      <c r="N20" s="438"/>
      <c r="O20" s="438">
        <v>0</v>
      </c>
      <c r="P20" s="938"/>
      <c r="Q20" s="972">
        <f t="shared" si="0"/>
        <v>1</v>
      </c>
      <c r="R20" s="973"/>
    </row>
    <row r="21" spans="3:18" ht="30" customHeight="1" x14ac:dyDescent="0.2">
      <c r="C21" s="678" t="s">
        <v>18</v>
      </c>
      <c r="D21" s="763" t="s">
        <v>290</v>
      </c>
      <c r="E21" s="750">
        <v>2</v>
      </c>
      <c r="F21" s="438"/>
      <c r="G21" s="438">
        <v>1</v>
      </c>
      <c r="H21" s="438"/>
      <c r="I21" s="438">
        <v>1</v>
      </c>
      <c r="J21" s="438"/>
      <c r="K21" s="438">
        <v>0</v>
      </c>
      <c r="L21" s="438"/>
      <c r="M21" s="438">
        <v>0</v>
      </c>
      <c r="N21" s="438"/>
      <c r="O21" s="438">
        <v>0</v>
      </c>
      <c r="P21" s="938"/>
      <c r="Q21" s="972">
        <f t="shared" si="0"/>
        <v>4</v>
      </c>
      <c r="R21" s="973"/>
    </row>
    <row r="22" spans="3:18" ht="30" customHeight="1" x14ac:dyDescent="0.2">
      <c r="C22" s="678" t="s">
        <v>19</v>
      </c>
      <c r="D22" s="763" t="s">
        <v>171</v>
      </c>
      <c r="E22" s="750">
        <v>1</v>
      </c>
      <c r="F22" s="438"/>
      <c r="G22" s="438">
        <v>1</v>
      </c>
      <c r="H22" s="438"/>
      <c r="I22" s="438">
        <v>0</v>
      </c>
      <c r="J22" s="438"/>
      <c r="K22" s="438">
        <v>0</v>
      </c>
      <c r="L22" s="438"/>
      <c r="M22" s="438">
        <v>0</v>
      </c>
      <c r="N22" s="438"/>
      <c r="O22" s="438">
        <v>0</v>
      </c>
      <c r="P22" s="938"/>
      <c r="Q22" s="972">
        <f t="shared" si="0"/>
        <v>2</v>
      </c>
      <c r="R22" s="973"/>
    </row>
    <row r="23" spans="3:18" ht="30" customHeight="1" x14ac:dyDescent="0.2">
      <c r="C23" s="678" t="s">
        <v>20</v>
      </c>
      <c r="D23" s="763" t="s">
        <v>72</v>
      </c>
      <c r="E23" s="750">
        <v>2</v>
      </c>
      <c r="F23" s="438"/>
      <c r="G23" s="438">
        <v>0</v>
      </c>
      <c r="H23" s="438"/>
      <c r="I23" s="438">
        <v>0</v>
      </c>
      <c r="J23" s="438"/>
      <c r="K23" s="438">
        <v>0</v>
      </c>
      <c r="L23" s="438"/>
      <c r="M23" s="438">
        <v>0</v>
      </c>
      <c r="N23" s="438"/>
      <c r="O23" s="438">
        <v>0</v>
      </c>
      <c r="P23" s="938"/>
      <c r="Q23" s="972">
        <f t="shared" si="0"/>
        <v>2</v>
      </c>
      <c r="R23" s="973"/>
    </row>
    <row r="24" spans="3:18" ht="30" customHeight="1" x14ac:dyDescent="0.2">
      <c r="C24" s="678" t="s">
        <v>21</v>
      </c>
      <c r="D24" s="763" t="s">
        <v>73</v>
      </c>
      <c r="E24" s="750">
        <v>0</v>
      </c>
      <c r="F24" s="438"/>
      <c r="G24" s="438">
        <v>0</v>
      </c>
      <c r="H24" s="438"/>
      <c r="I24" s="438">
        <v>0</v>
      </c>
      <c r="J24" s="438"/>
      <c r="K24" s="438">
        <v>0</v>
      </c>
      <c r="L24" s="438"/>
      <c r="M24" s="438">
        <v>0</v>
      </c>
      <c r="N24" s="438"/>
      <c r="O24" s="438">
        <v>0</v>
      </c>
      <c r="P24" s="938"/>
      <c r="Q24" s="972">
        <f t="shared" si="0"/>
        <v>0</v>
      </c>
      <c r="R24" s="973"/>
    </row>
    <row r="25" spans="3:18" ht="30" customHeight="1" thickBot="1" x14ac:dyDescent="0.25">
      <c r="C25" s="678" t="s">
        <v>22</v>
      </c>
      <c r="D25" s="763" t="s">
        <v>301</v>
      </c>
      <c r="E25" s="751">
        <v>1</v>
      </c>
      <c r="F25" s="752"/>
      <c r="G25" s="752">
        <v>2</v>
      </c>
      <c r="H25" s="752"/>
      <c r="I25" s="752">
        <v>0</v>
      </c>
      <c r="J25" s="752"/>
      <c r="K25" s="752">
        <v>0</v>
      </c>
      <c r="L25" s="752"/>
      <c r="M25" s="752">
        <v>0</v>
      </c>
      <c r="N25" s="752"/>
      <c r="O25" s="752">
        <v>0</v>
      </c>
      <c r="P25" s="971"/>
      <c r="Q25" s="976">
        <f t="shared" si="0"/>
        <v>3</v>
      </c>
      <c r="R25" s="977"/>
    </row>
    <row r="26" spans="3:18" s="35" customFormat="1" ht="33" customHeight="1" x14ac:dyDescent="0.2">
      <c r="C26" s="966"/>
      <c r="D26" s="967" t="s">
        <v>23</v>
      </c>
      <c r="E26" s="959">
        <f>SUM(E11:E25)</f>
        <v>40</v>
      </c>
      <c r="F26" s="959"/>
      <c r="G26" s="959">
        <f>SUM(G11:G25)</f>
        <v>12</v>
      </c>
      <c r="H26" s="959"/>
      <c r="I26" s="959">
        <f>SUM(I11:I25)</f>
        <v>4</v>
      </c>
      <c r="J26" s="959"/>
      <c r="K26" s="959">
        <f>SUM(K11:K25)</f>
        <v>0</v>
      </c>
      <c r="L26" s="959"/>
      <c r="M26" s="959">
        <f>SUM(M11:M25)</f>
        <v>0</v>
      </c>
      <c r="N26" s="959"/>
      <c r="O26" s="959">
        <f>SUM(O11:O25)</f>
        <v>1</v>
      </c>
      <c r="P26" s="959"/>
      <c r="Q26" s="959">
        <f>SUM(Q11:Q25)</f>
        <v>57</v>
      </c>
      <c r="R26" s="966"/>
    </row>
    <row r="27" spans="3:18" s="564" customFormat="1" ht="12.75" customHeight="1" x14ac:dyDescent="0.2">
      <c r="C27" s="562"/>
      <c r="D27" s="540"/>
      <c r="E27" s="563"/>
      <c r="F27" s="563"/>
      <c r="G27" s="563"/>
      <c r="H27" s="563"/>
      <c r="I27" s="563"/>
      <c r="J27" s="563"/>
      <c r="K27" s="563"/>
      <c r="L27" s="563"/>
      <c r="M27" s="563"/>
      <c r="N27" s="563"/>
      <c r="O27" s="563"/>
      <c r="P27" s="563"/>
      <c r="Q27" s="563"/>
      <c r="R27" s="562"/>
    </row>
    <row r="28" spans="3:18" s="153" customFormat="1" ht="18" customHeight="1" x14ac:dyDescent="0.25">
      <c r="C28" s="434" t="s">
        <v>1422</v>
      </c>
      <c r="D28" s="1"/>
      <c r="H28" s="44"/>
      <c r="I28" s="44"/>
      <c r="J28" s="44"/>
      <c r="Q28" s="44"/>
    </row>
    <row r="29" spans="3:18" s="153" customFormat="1" ht="18" customHeight="1" x14ac:dyDescent="0.2">
      <c r="C29" s="552" t="s">
        <v>1445</v>
      </c>
      <c r="D29" s="1"/>
      <c r="H29" s="44"/>
      <c r="I29" s="44"/>
      <c r="J29" s="44"/>
      <c r="Q29" s="44"/>
    </row>
    <row r="30" spans="3:18" s="153" customFormat="1" ht="18" customHeight="1" x14ac:dyDescent="0.2">
      <c r="C30" s="552" t="s">
        <v>1446</v>
      </c>
      <c r="D30" s="573"/>
      <c r="H30" s="44"/>
      <c r="I30" s="44"/>
      <c r="J30" s="44"/>
      <c r="Q30" s="44"/>
    </row>
    <row r="31" spans="3:18" s="153" customFormat="1" ht="18" customHeight="1" x14ac:dyDescent="0.2">
      <c r="C31" s="67" t="s">
        <v>1428</v>
      </c>
      <c r="D31" s="1"/>
      <c r="H31" s="44"/>
      <c r="I31" s="44"/>
      <c r="J31" s="44"/>
      <c r="Q31" s="44"/>
    </row>
    <row r="32" spans="3:18" s="29" customFormat="1" ht="18" customHeight="1" x14ac:dyDescent="0.2">
      <c r="C32" s="99" t="s">
        <v>1513</v>
      </c>
      <c r="D32" s="67"/>
      <c r="E32" s="67"/>
      <c r="F32" s="67"/>
      <c r="G32" s="67"/>
      <c r="Q32" s="67"/>
    </row>
    <row r="33" spans="3:17" s="29" customFormat="1" ht="25.5" customHeight="1" x14ac:dyDescent="0.2">
      <c r="C33" s="494"/>
      <c r="D33" s="67"/>
      <c r="E33" s="67"/>
      <c r="F33" s="67"/>
      <c r="Q33" s="67"/>
    </row>
    <row r="34" spans="3:17" x14ac:dyDescent="0.2">
      <c r="C34" s="52"/>
      <c r="D34" s="46"/>
      <c r="E34" s="46"/>
      <c r="F34" s="46"/>
      <c r="Q34" s="26"/>
    </row>
    <row r="37" spans="3:17" ht="66.75" customHeight="1" x14ac:dyDescent="0.2"/>
    <row r="39" spans="3:17" x14ac:dyDescent="0.2">
      <c r="C39" s="47"/>
    </row>
  </sheetData>
  <mergeCells count="13">
    <mergeCell ref="M8:N9"/>
    <mergeCell ref="O8:P9"/>
    <mergeCell ref="C2:R2"/>
    <mergeCell ref="C5:R5"/>
    <mergeCell ref="C6:D9"/>
    <mergeCell ref="E6:P6"/>
    <mergeCell ref="Q6:R9"/>
    <mergeCell ref="E7:F9"/>
    <mergeCell ref="G7:H9"/>
    <mergeCell ref="I7:J9"/>
    <mergeCell ref="K7:P7"/>
    <mergeCell ref="K8:L9"/>
    <mergeCell ref="C4:R4"/>
  </mergeCells>
  <printOptions horizontalCentered="1" verticalCentered="1"/>
  <pageMargins left="0" right="0" top="0" bottom="0" header="0" footer="0"/>
  <pageSetup paperSize="9" scale="55" orientation="landscape" r:id="rId1"/>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1">
    <tabColor rgb="FF0070C0"/>
  </sheetPr>
  <dimension ref="B2:S35"/>
  <sheetViews>
    <sheetView showGridLines="0" view="pageBreakPreview" topLeftCell="A3" zoomScale="60" zoomScaleNormal="91" zoomScalePageLayoutView="91" workbookViewId="0">
      <selection activeCell="AD10" sqref="AD10"/>
    </sheetView>
  </sheetViews>
  <sheetFormatPr baseColWidth="10" defaultColWidth="11.42578125" defaultRowHeight="12.75" x14ac:dyDescent="0.2"/>
  <cols>
    <col min="1" max="1" width="11.42578125" style="2"/>
    <col min="2" max="2" width="5.7109375" style="2" customWidth="1"/>
    <col min="3" max="3" width="71.28515625" style="2" customWidth="1"/>
    <col min="4" max="4" width="13.140625" style="2" customWidth="1"/>
    <col min="5" max="5" width="6.42578125" style="2" customWidth="1"/>
    <col min="6" max="6" width="15.42578125" style="2" customWidth="1"/>
    <col min="7" max="7" width="6.42578125" style="2" customWidth="1"/>
    <col min="8" max="8" width="18.140625" style="2" customWidth="1"/>
    <col min="9" max="9" width="6.42578125" style="2" customWidth="1"/>
    <col min="10" max="10" width="19.85546875" style="2" customWidth="1"/>
    <col min="11" max="11" width="4.7109375" style="2" customWidth="1"/>
    <col min="12" max="12" width="11.140625" style="2" hidden="1" customWidth="1"/>
    <col min="13" max="13" width="7.140625" style="2" hidden="1" customWidth="1"/>
    <col min="14" max="14" width="12.42578125" style="2" hidden="1" customWidth="1"/>
    <col min="15" max="15" width="4.7109375" style="2" hidden="1" customWidth="1"/>
    <col min="16" max="16" width="15" style="2" hidden="1" customWidth="1"/>
    <col min="17" max="17" width="4.7109375" style="2" hidden="1" customWidth="1"/>
    <col min="18" max="18" width="15.28515625" style="2" customWidth="1"/>
    <col min="19" max="19" width="4.7109375" style="2" customWidth="1"/>
    <col min="20" max="16384" width="11.42578125" style="2"/>
  </cols>
  <sheetData>
    <row r="2" spans="2:19" s="48" customFormat="1" ht="18" x14ac:dyDescent="0.2">
      <c r="B2" s="1485" t="s">
        <v>1178</v>
      </c>
      <c r="C2" s="1485"/>
      <c r="D2" s="1485"/>
      <c r="E2" s="1485"/>
      <c r="F2" s="1485"/>
      <c r="G2" s="1485"/>
      <c r="H2" s="1485"/>
      <c r="I2" s="1485"/>
      <c r="J2" s="1485"/>
      <c r="K2" s="1485"/>
      <c r="L2" s="1485"/>
      <c r="M2" s="1485"/>
      <c r="N2" s="1485"/>
      <c r="O2" s="1485"/>
      <c r="P2" s="1485"/>
      <c r="Q2" s="1485"/>
      <c r="R2" s="1485"/>
      <c r="S2" s="1485"/>
    </row>
    <row r="3" spans="2:19" s="48" customFormat="1" ht="18" x14ac:dyDescent="0.2">
      <c r="B3" s="1659" t="s">
        <v>336</v>
      </c>
      <c r="C3" s="1659"/>
      <c r="D3" s="1659"/>
      <c r="E3" s="1659"/>
      <c r="F3" s="1659"/>
      <c r="G3" s="1659"/>
      <c r="H3" s="1659"/>
      <c r="I3" s="59"/>
      <c r="J3" s="59"/>
      <c r="K3" s="59"/>
      <c r="L3" s="59"/>
      <c r="M3" s="59"/>
      <c r="N3" s="59"/>
      <c r="O3" s="59"/>
      <c r="P3" s="59"/>
      <c r="Q3" s="59"/>
      <c r="R3" s="28"/>
      <c r="S3" s="59"/>
    </row>
    <row r="4" spans="2:19" s="48" customFormat="1" ht="41.25" customHeight="1" x14ac:dyDescent="0.2">
      <c r="B4" s="1710" t="s">
        <v>1199</v>
      </c>
      <c r="C4" s="1710"/>
      <c r="D4" s="1710"/>
      <c r="E4" s="1710"/>
      <c r="F4" s="1710"/>
      <c r="G4" s="1710"/>
      <c r="H4" s="1710"/>
      <c r="I4" s="1710"/>
      <c r="J4" s="1710"/>
      <c r="K4" s="1710"/>
      <c r="L4" s="1710"/>
      <c r="M4" s="1710"/>
      <c r="N4" s="1710"/>
      <c r="O4" s="1710"/>
      <c r="P4" s="1710"/>
      <c r="Q4" s="1710"/>
      <c r="R4" s="1710"/>
      <c r="S4" s="1710"/>
    </row>
    <row r="5" spans="2:19" s="49" customFormat="1" ht="35.1" customHeight="1" thickBot="1" x14ac:dyDescent="0.25">
      <c r="B5" s="1493">
        <v>2019</v>
      </c>
      <c r="C5" s="1493"/>
      <c r="D5" s="1493"/>
      <c r="E5" s="1493"/>
      <c r="F5" s="1493"/>
      <c r="G5" s="1493"/>
      <c r="H5" s="1493"/>
      <c r="I5" s="1493"/>
      <c r="J5" s="1493"/>
      <c r="K5" s="1493"/>
      <c r="L5" s="1493"/>
      <c r="M5" s="1493"/>
      <c r="N5" s="1493"/>
      <c r="O5" s="1493"/>
      <c r="P5" s="1493"/>
      <c r="Q5" s="1493"/>
      <c r="R5" s="1493"/>
      <c r="S5" s="1493"/>
    </row>
    <row r="6" spans="2:19" ht="30.75" customHeight="1" thickBot="1" x14ac:dyDescent="0.25">
      <c r="B6" s="1679" t="s">
        <v>130</v>
      </c>
      <c r="C6" s="1679"/>
      <c r="D6" s="1711" t="s">
        <v>138</v>
      </c>
      <c r="E6" s="1711"/>
      <c r="F6" s="1711"/>
      <c r="G6" s="1711"/>
      <c r="H6" s="1711"/>
      <c r="I6" s="1711"/>
      <c r="J6" s="1711"/>
      <c r="K6" s="1711"/>
      <c r="L6" s="1711"/>
      <c r="M6" s="1711"/>
      <c r="N6" s="1711"/>
      <c r="O6" s="1711"/>
      <c r="P6" s="1711"/>
      <c r="Q6" s="1711"/>
      <c r="R6" s="1667" t="s">
        <v>260</v>
      </c>
      <c r="S6" s="1667"/>
    </row>
    <row r="7" spans="2:19" ht="21.75" customHeight="1" thickBot="1" x14ac:dyDescent="0.25">
      <c r="B7" s="1679"/>
      <c r="C7" s="1679"/>
      <c r="D7" s="1715" t="s">
        <v>135</v>
      </c>
      <c r="E7" s="1717"/>
      <c r="F7" s="1715" t="s">
        <v>268</v>
      </c>
      <c r="G7" s="1717"/>
      <c r="H7" s="1715" t="s">
        <v>269</v>
      </c>
      <c r="I7" s="1717"/>
      <c r="J7" s="1715" t="s">
        <v>136</v>
      </c>
      <c r="K7" s="1717"/>
      <c r="L7" s="1715" t="s">
        <v>270</v>
      </c>
      <c r="M7" s="1717"/>
      <c r="N7" s="1715" t="s">
        <v>271</v>
      </c>
      <c r="O7" s="1717"/>
      <c r="P7" s="1715" t="s">
        <v>372</v>
      </c>
      <c r="Q7" s="1717"/>
      <c r="R7" s="1667"/>
      <c r="S7" s="1667"/>
    </row>
    <row r="8" spans="2:19" ht="23.25" customHeight="1" thickBot="1" x14ac:dyDescent="0.25">
      <c r="B8" s="1679"/>
      <c r="C8" s="1679"/>
      <c r="D8" s="1717"/>
      <c r="E8" s="1717"/>
      <c r="F8" s="1717" t="s">
        <v>27</v>
      </c>
      <c r="G8" s="1717"/>
      <c r="H8" s="1717" t="s">
        <v>27</v>
      </c>
      <c r="I8" s="1717"/>
      <c r="J8" s="1717" t="s">
        <v>29</v>
      </c>
      <c r="K8" s="1717"/>
      <c r="L8" s="1717" t="s">
        <v>27</v>
      </c>
      <c r="M8" s="1717"/>
      <c r="N8" s="1717" t="s">
        <v>28</v>
      </c>
      <c r="O8" s="1717"/>
      <c r="P8" s="1717" t="s">
        <v>58</v>
      </c>
      <c r="Q8" s="1717"/>
      <c r="R8" s="1667"/>
      <c r="S8" s="1667"/>
    </row>
    <row r="9" spans="2:19" ht="13.5" thickBot="1" x14ac:dyDescent="0.25">
      <c r="B9" s="1679"/>
      <c r="C9" s="1679"/>
      <c r="D9" s="1718"/>
      <c r="E9" s="1718"/>
      <c r="F9" s="1718"/>
      <c r="G9" s="1718"/>
      <c r="H9" s="1718"/>
      <c r="I9" s="1718"/>
      <c r="J9" s="1718"/>
      <c r="K9" s="1718"/>
      <c r="L9" s="1718"/>
      <c r="M9" s="1718"/>
      <c r="N9" s="1718"/>
      <c r="O9" s="1718"/>
      <c r="P9" s="1718"/>
      <c r="Q9" s="1718"/>
      <c r="R9" s="1668"/>
      <c r="S9" s="1668"/>
    </row>
    <row r="10" spans="2:19" ht="30" customHeight="1" x14ac:dyDescent="0.2">
      <c r="B10" s="703" t="s">
        <v>282</v>
      </c>
      <c r="C10" s="982" t="s">
        <v>242</v>
      </c>
      <c r="D10" s="934">
        <v>0</v>
      </c>
      <c r="E10" s="935"/>
      <c r="F10" s="935">
        <v>0</v>
      </c>
      <c r="G10" s="935"/>
      <c r="H10" s="935">
        <v>1</v>
      </c>
      <c r="I10" s="935"/>
      <c r="J10" s="747">
        <v>0</v>
      </c>
      <c r="K10" s="935"/>
      <c r="L10" s="747">
        <v>0</v>
      </c>
      <c r="M10" s="935"/>
      <c r="N10" s="747">
        <v>0</v>
      </c>
      <c r="O10" s="935"/>
      <c r="P10" s="747">
        <v>0</v>
      </c>
      <c r="Q10" s="935"/>
      <c r="R10" s="987">
        <f t="shared" ref="R10:R21" si="0">SUM(D10:P10)</f>
        <v>1</v>
      </c>
      <c r="S10" s="983"/>
    </row>
    <row r="11" spans="2:19" ht="30" customHeight="1" x14ac:dyDescent="0.2">
      <c r="B11" s="703" t="s">
        <v>284</v>
      </c>
      <c r="C11" s="982" t="s">
        <v>285</v>
      </c>
      <c r="D11" s="937">
        <v>0</v>
      </c>
      <c r="E11" s="655"/>
      <c r="F11" s="655">
        <v>0</v>
      </c>
      <c r="G11" s="655"/>
      <c r="H11" s="655">
        <v>2</v>
      </c>
      <c r="I11" s="655"/>
      <c r="J11" s="438">
        <v>1</v>
      </c>
      <c r="K11" s="655"/>
      <c r="L11" s="438">
        <v>0</v>
      </c>
      <c r="M11" s="655"/>
      <c r="N11" s="438">
        <v>0</v>
      </c>
      <c r="O11" s="655"/>
      <c r="P11" s="438">
        <v>0</v>
      </c>
      <c r="Q11" s="438"/>
      <c r="R11" s="964">
        <f t="shared" si="0"/>
        <v>3</v>
      </c>
      <c r="S11" s="984"/>
    </row>
    <row r="12" spans="2:19" ht="30" customHeight="1" x14ac:dyDescent="0.2">
      <c r="B12" s="703" t="s">
        <v>287</v>
      </c>
      <c r="C12" s="982" t="s">
        <v>131</v>
      </c>
      <c r="D12" s="937">
        <v>0</v>
      </c>
      <c r="E12" s="655"/>
      <c r="F12" s="655">
        <v>3</v>
      </c>
      <c r="G12" s="655"/>
      <c r="H12" s="655">
        <v>0</v>
      </c>
      <c r="I12" s="655"/>
      <c r="J12" s="438">
        <v>3</v>
      </c>
      <c r="K12" s="655"/>
      <c r="L12" s="438">
        <v>0</v>
      </c>
      <c r="M12" s="655"/>
      <c r="N12" s="438">
        <v>0</v>
      </c>
      <c r="O12" s="655"/>
      <c r="P12" s="438">
        <v>0</v>
      </c>
      <c r="Q12" s="438"/>
      <c r="R12" s="964">
        <f t="shared" si="0"/>
        <v>6</v>
      </c>
      <c r="S12" s="984"/>
    </row>
    <row r="13" spans="2:19" ht="30" customHeight="1" x14ac:dyDescent="0.2">
      <c r="B13" s="703" t="s">
        <v>289</v>
      </c>
      <c r="C13" s="982" t="s">
        <v>167</v>
      </c>
      <c r="D13" s="937">
        <v>0</v>
      </c>
      <c r="E13" s="655"/>
      <c r="F13" s="655">
        <v>1</v>
      </c>
      <c r="G13" s="655"/>
      <c r="H13" s="655">
        <v>9</v>
      </c>
      <c r="I13" s="655"/>
      <c r="J13" s="438">
        <v>3</v>
      </c>
      <c r="K13" s="655"/>
      <c r="L13" s="438">
        <v>0</v>
      </c>
      <c r="M13" s="655"/>
      <c r="N13" s="438">
        <v>0</v>
      </c>
      <c r="O13" s="655"/>
      <c r="P13" s="438">
        <v>0</v>
      </c>
      <c r="Q13" s="438"/>
      <c r="R13" s="964">
        <f t="shared" si="0"/>
        <v>13</v>
      </c>
      <c r="S13" s="984"/>
    </row>
    <row r="14" spans="2:19" ht="30" customHeight="1" x14ac:dyDescent="0.2">
      <c r="B14" s="703" t="s">
        <v>10</v>
      </c>
      <c r="C14" s="982" t="s">
        <v>11</v>
      </c>
      <c r="D14" s="937">
        <v>1</v>
      </c>
      <c r="E14" s="655"/>
      <c r="F14" s="655">
        <v>4</v>
      </c>
      <c r="G14" s="655"/>
      <c r="H14" s="655">
        <v>0</v>
      </c>
      <c r="I14" s="655"/>
      <c r="J14" s="438">
        <v>1</v>
      </c>
      <c r="K14" s="655"/>
      <c r="L14" s="438">
        <v>0</v>
      </c>
      <c r="M14" s="655"/>
      <c r="N14" s="438">
        <v>0</v>
      </c>
      <c r="O14" s="655"/>
      <c r="P14" s="438">
        <v>0</v>
      </c>
      <c r="Q14" s="655"/>
      <c r="R14" s="964">
        <f t="shared" si="0"/>
        <v>6</v>
      </c>
      <c r="S14" s="984"/>
    </row>
    <row r="15" spans="2:19" ht="30" customHeight="1" x14ac:dyDescent="0.2">
      <c r="B15" s="703" t="s">
        <v>12</v>
      </c>
      <c r="C15" s="982" t="s">
        <v>132</v>
      </c>
      <c r="D15" s="937">
        <v>1</v>
      </c>
      <c r="E15" s="655"/>
      <c r="F15" s="655">
        <v>0</v>
      </c>
      <c r="G15" s="655"/>
      <c r="H15" s="655">
        <v>1</v>
      </c>
      <c r="I15" s="655"/>
      <c r="J15" s="438">
        <v>0</v>
      </c>
      <c r="K15" s="655"/>
      <c r="L15" s="438">
        <v>0</v>
      </c>
      <c r="M15" s="655"/>
      <c r="N15" s="438">
        <v>0</v>
      </c>
      <c r="O15" s="655"/>
      <c r="P15" s="438">
        <v>0</v>
      </c>
      <c r="Q15" s="655"/>
      <c r="R15" s="964">
        <f t="shared" si="0"/>
        <v>2</v>
      </c>
      <c r="S15" s="984"/>
    </row>
    <row r="16" spans="2:19" ht="30" customHeight="1" x14ac:dyDescent="0.2">
      <c r="B16" s="703" t="s">
        <v>13</v>
      </c>
      <c r="C16" s="982" t="s">
        <v>170</v>
      </c>
      <c r="D16" s="937">
        <v>0</v>
      </c>
      <c r="E16" s="655"/>
      <c r="F16" s="655">
        <v>1</v>
      </c>
      <c r="G16" s="655"/>
      <c r="H16" s="655">
        <v>0</v>
      </c>
      <c r="I16" s="655"/>
      <c r="J16" s="438">
        <v>2</v>
      </c>
      <c r="K16" s="655"/>
      <c r="L16" s="438">
        <v>0</v>
      </c>
      <c r="M16" s="655"/>
      <c r="N16" s="438">
        <v>0</v>
      </c>
      <c r="O16" s="655"/>
      <c r="P16" s="438">
        <v>0</v>
      </c>
      <c r="Q16" s="438"/>
      <c r="R16" s="964">
        <f t="shared" si="0"/>
        <v>3</v>
      </c>
      <c r="S16" s="984"/>
    </row>
    <row r="17" spans="2:19" ht="30" customHeight="1" x14ac:dyDescent="0.2">
      <c r="B17" s="703" t="s">
        <v>14</v>
      </c>
      <c r="C17" s="982" t="s">
        <v>279</v>
      </c>
      <c r="D17" s="937">
        <v>0</v>
      </c>
      <c r="E17" s="655"/>
      <c r="F17" s="655">
        <v>0</v>
      </c>
      <c r="G17" s="655"/>
      <c r="H17" s="655">
        <v>0</v>
      </c>
      <c r="I17" s="655"/>
      <c r="J17" s="438">
        <v>0</v>
      </c>
      <c r="K17" s="655"/>
      <c r="L17" s="438">
        <v>0</v>
      </c>
      <c r="M17" s="655"/>
      <c r="N17" s="438">
        <v>0</v>
      </c>
      <c r="O17" s="655"/>
      <c r="P17" s="438">
        <v>0</v>
      </c>
      <c r="Q17" s="655"/>
      <c r="R17" s="964">
        <f t="shared" si="0"/>
        <v>0</v>
      </c>
      <c r="S17" s="984"/>
    </row>
    <row r="18" spans="2:19" ht="30" customHeight="1" x14ac:dyDescent="0.2">
      <c r="B18" s="703" t="s">
        <v>15</v>
      </c>
      <c r="C18" s="982" t="s">
        <v>16</v>
      </c>
      <c r="D18" s="937">
        <v>1</v>
      </c>
      <c r="E18" s="655"/>
      <c r="F18" s="655">
        <v>9</v>
      </c>
      <c r="G18" s="655"/>
      <c r="H18" s="655">
        <v>0</v>
      </c>
      <c r="I18" s="655"/>
      <c r="J18" s="438">
        <v>1</v>
      </c>
      <c r="K18" s="655"/>
      <c r="L18" s="438">
        <v>0</v>
      </c>
      <c r="M18" s="655"/>
      <c r="N18" s="438">
        <v>0</v>
      </c>
      <c r="O18" s="655"/>
      <c r="P18" s="438">
        <v>0</v>
      </c>
      <c r="Q18" s="655"/>
      <c r="R18" s="964">
        <f t="shared" si="0"/>
        <v>11</v>
      </c>
      <c r="S18" s="984"/>
    </row>
    <row r="19" spans="2:19" ht="30" customHeight="1" x14ac:dyDescent="0.2">
      <c r="B19" s="703" t="s">
        <v>17</v>
      </c>
      <c r="C19" s="982" t="s">
        <v>133</v>
      </c>
      <c r="D19" s="937">
        <v>0</v>
      </c>
      <c r="E19" s="655"/>
      <c r="F19" s="655">
        <v>1</v>
      </c>
      <c r="G19" s="655"/>
      <c r="H19" s="655">
        <v>0</v>
      </c>
      <c r="I19" s="655"/>
      <c r="J19" s="438">
        <v>0</v>
      </c>
      <c r="K19" s="655"/>
      <c r="L19" s="438">
        <v>0</v>
      </c>
      <c r="M19" s="655"/>
      <c r="N19" s="438">
        <v>0</v>
      </c>
      <c r="O19" s="655"/>
      <c r="P19" s="438">
        <v>0</v>
      </c>
      <c r="Q19" s="655"/>
      <c r="R19" s="964">
        <f t="shared" si="0"/>
        <v>1</v>
      </c>
      <c r="S19" s="984"/>
    </row>
    <row r="20" spans="2:19" ht="30" customHeight="1" x14ac:dyDescent="0.2">
      <c r="B20" s="703" t="s">
        <v>18</v>
      </c>
      <c r="C20" s="982" t="s">
        <v>290</v>
      </c>
      <c r="D20" s="937">
        <v>0</v>
      </c>
      <c r="E20" s="655"/>
      <c r="F20" s="655">
        <v>3</v>
      </c>
      <c r="G20" s="655"/>
      <c r="H20" s="655">
        <v>1</v>
      </c>
      <c r="I20" s="655"/>
      <c r="J20" s="438">
        <v>0</v>
      </c>
      <c r="K20" s="655"/>
      <c r="L20" s="438">
        <v>0</v>
      </c>
      <c r="M20" s="655"/>
      <c r="N20" s="438">
        <v>0</v>
      </c>
      <c r="O20" s="655"/>
      <c r="P20" s="438">
        <v>0</v>
      </c>
      <c r="Q20" s="655"/>
      <c r="R20" s="964">
        <f t="shared" si="0"/>
        <v>4</v>
      </c>
      <c r="S20" s="984"/>
    </row>
    <row r="21" spans="2:19" ht="30" customHeight="1" x14ac:dyDescent="0.2">
      <c r="B21" s="703" t="s">
        <v>19</v>
      </c>
      <c r="C21" s="982" t="s">
        <v>169</v>
      </c>
      <c r="D21" s="937">
        <v>0</v>
      </c>
      <c r="E21" s="655"/>
      <c r="F21" s="655">
        <v>1</v>
      </c>
      <c r="G21" s="655"/>
      <c r="H21" s="655">
        <v>0</v>
      </c>
      <c r="I21" s="655"/>
      <c r="J21" s="438">
        <v>1</v>
      </c>
      <c r="K21" s="655"/>
      <c r="L21" s="438">
        <v>0</v>
      </c>
      <c r="M21" s="655"/>
      <c r="N21" s="438">
        <v>0</v>
      </c>
      <c r="O21" s="655"/>
      <c r="P21" s="438">
        <v>0</v>
      </c>
      <c r="Q21" s="655"/>
      <c r="R21" s="964">
        <f t="shared" si="0"/>
        <v>2</v>
      </c>
      <c r="S21" s="984"/>
    </row>
    <row r="22" spans="2:19" ht="30" customHeight="1" x14ac:dyDescent="0.2">
      <c r="B22" s="703" t="s">
        <v>20</v>
      </c>
      <c r="C22" s="982" t="s">
        <v>274</v>
      </c>
      <c r="D22" s="937">
        <v>0</v>
      </c>
      <c r="E22" s="655"/>
      <c r="F22" s="655">
        <v>2</v>
      </c>
      <c r="G22" s="655"/>
      <c r="H22" s="655">
        <v>0</v>
      </c>
      <c r="I22" s="655"/>
      <c r="J22" s="438">
        <v>0</v>
      </c>
      <c r="K22" s="655"/>
      <c r="L22" s="438">
        <v>0</v>
      </c>
      <c r="M22" s="655"/>
      <c r="N22" s="438">
        <v>0</v>
      </c>
      <c r="O22" s="655"/>
      <c r="P22" s="438">
        <v>0</v>
      </c>
      <c r="Q22" s="655"/>
      <c r="R22" s="964">
        <f>SUM(F22:P22)</f>
        <v>2</v>
      </c>
      <c r="S22" s="984"/>
    </row>
    <row r="23" spans="2:19" s="35" customFormat="1" ht="30" customHeight="1" x14ac:dyDescent="0.2">
      <c r="B23" s="703" t="s">
        <v>21</v>
      </c>
      <c r="C23" s="982" t="s">
        <v>73</v>
      </c>
      <c r="D23" s="937">
        <v>0</v>
      </c>
      <c r="E23" s="655"/>
      <c r="F23" s="655">
        <v>0</v>
      </c>
      <c r="G23" s="655"/>
      <c r="H23" s="655">
        <v>0</v>
      </c>
      <c r="I23" s="655"/>
      <c r="J23" s="438">
        <v>0</v>
      </c>
      <c r="K23" s="655"/>
      <c r="L23" s="438">
        <v>0</v>
      </c>
      <c r="M23" s="655"/>
      <c r="N23" s="438">
        <v>0</v>
      </c>
      <c r="O23" s="655"/>
      <c r="P23" s="438">
        <v>0</v>
      </c>
      <c r="Q23" s="978"/>
      <c r="R23" s="964">
        <f>SUM(D23:Q23)</f>
        <v>0</v>
      </c>
      <c r="S23" s="985"/>
    </row>
    <row r="24" spans="2:19" ht="30" customHeight="1" thickBot="1" x14ac:dyDescent="0.25">
      <c r="B24" s="703" t="s">
        <v>22</v>
      </c>
      <c r="C24" s="982" t="s">
        <v>301</v>
      </c>
      <c r="D24" s="986">
        <v>0</v>
      </c>
      <c r="E24" s="753"/>
      <c r="F24" s="753">
        <v>2</v>
      </c>
      <c r="G24" s="753"/>
      <c r="H24" s="753">
        <v>1</v>
      </c>
      <c r="I24" s="753"/>
      <c r="J24" s="752">
        <v>0</v>
      </c>
      <c r="K24" s="753"/>
      <c r="L24" s="752">
        <v>0</v>
      </c>
      <c r="M24" s="753"/>
      <c r="N24" s="752">
        <v>0</v>
      </c>
      <c r="O24" s="753"/>
      <c r="P24" s="752">
        <v>0</v>
      </c>
      <c r="Q24" s="872"/>
      <c r="R24" s="965">
        <f>SUM(D24:Q24)</f>
        <v>3</v>
      </c>
      <c r="S24" s="894"/>
    </row>
    <row r="25" spans="2:19" s="29" customFormat="1" ht="33.75" customHeight="1" x14ac:dyDescent="0.2">
      <c r="B25" s="745"/>
      <c r="C25" s="895" t="s">
        <v>23</v>
      </c>
      <c r="D25" s="959">
        <f>SUM(D10:D24)</f>
        <v>3</v>
      </c>
      <c r="E25" s="959"/>
      <c r="F25" s="959">
        <f>SUM(F10:F24)</f>
        <v>27</v>
      </c>
      <c r="G25" s="959"/>
      <c r="H25" s="959">
        <f>SUM(H10:H24)</f>
        <v>15</v>
      </c>
      <c r="I25" s="959"/>
      <c r="J25" s="959">
        <f>SUM(J10:J24)</f>
        <v>12</v>
      </c>
      <c r="K25" s="959"/>
      <c r="L25" s="959">
        <f>SUM(L10:L24)</f>
        <v>0</v>
      </c>
      <c r="M25" s="959"/>
      <c r="N25" s="959">
        <f>SUM(N10:N24)</f>
        <v>0</v>
      </c>
      <c r="O25" s="980"/>
      <c r="P25" s="959">
        <f>SUM(P10:P24)</f>
        <v>0</v>
      </c>
      <c r="Q25" s="805"/>
      <c r="R25" s="988">
        <f>SUM(R10:R24)</f>
        <v>57</v>
      </c>
      <c r="S25" s="981"/>
    </row>
    <row r="26" spans="2:19" s="571" customFormat="1" ht="15" customHeight="1" x14ac:dyDescent="0.2">
      <c r="B26" s="565"/>
      <c r="C26" s="566"/>
      <c r="D26" s="563"/>
      <c r="E26" s="563"/>
      <c r="F26" s="563"/>
      <c r="G26" s="563"/>
      <c r="H26" s="563"/>
      <c r="I26" s="563"/>
      <c r="J26" s="563"/>
      <c r="K26" s="563"/>
      <c r="L26" s="563"/>
      <c r="M26" s="563"/>
      <c r="N26" s="563"/>
      <c r="O26" s="567"/>
      <c r="P26" s="563"/>
      <c r="Q26" s="568"/>
      <c r="R26" s="569"/>
      <c r="S26" s="570"/>
    </row>
    <row r="27" spans="2:19" s="29" customFormat="1" ht="18" customHeight="1" x14ac:dyDescent="0.2">
      <c r="B27" s="432" t="s">
        <v>1422</v>
      </c>
      <c r="C27" s="153"/>
      <c r="D27" s="153"/>
      <c r="E27" s="153"/>
      <c r="F27" s="153"/>
      <c r="G27" s="44"/>
      <c r="H27" s="44"/>
      <c r="I27" s="44"/>
      <c r="J27" s="44"/>
      <c r="K27" s="44"/>
      <c r="L27" s="44"/>
      <c r="M27" s="44"/>
      <c r="O27" s="153"/>
      <c r="P27" s="44"/>
      <c r="R27" s="67"/>
    </row>
    <row r="28" spans="2:19" s="29" customFormat="1" ht="18" customHeight="1" x14ac:dyDescent="0.2">
      <c r="B28" s="553" t="s">
        <v>1445</v>
      </c>
      <c r="C28" s="1"/>
      <c r="D28" s="44"/>
      <c r="E28" s="44"/>
      <c r="F28" s="44"/>
    </row>
    <row r="29" spans="2:19" s="29" customFormat="1" ht="18" customHeight="1" x14ac:dyDescent="0.2">
      <c r="B29" s="553" t="s">
        <v>1446</v>
      </c>
      <c r="C29" s="67"/>
      <c r="D29" s="67"/>
      <c r="E29" s="67"/>
    </row>
    <row r="30" spans="2:19" s="29" customFormat="1" ht="18" customHeight="1" x14ac:dyDescent="0.2">
      <c r="B30" s="67" t="s">
        <v>1547</v>
      </c>
    </row>
    <row r="31" spans="2:19" ht="28.5" customHeight="1" x14ac:dyDescent="0.2"/>
    <row r="35" spans="2:2" x14ac:dyDescent="0.2">
      <c r="B35" s="47"/>
    </row>
  </sheetData>
  <mergeCells count="14">
    <mergeCell ref="L7:M9"/>
    <mergeCell ref="N7:O9"/>
    <mergeCell ref="P7:Q9"/>
    <mergeCell ref="B2:S2"/>
    <mergeCell ref="B3:H3"/>
    <mergeCell ref="B5:S5"/>
    <mergeCell ref="B6:C9"/>
    <mergeCell ref="D6:Q6"/>
    <mergeCell ref="R6:S9"/>
    <mergeCell ref="D7:E9"/>
    <mergeCell ref="F7:G9"/>
    <mergeCell ref="H7:I9"/>
    <mergeCell ref="J7:K9"/>
    <mergeCell ref="B4:S4"/>
  </mergeCells>
  <printOptions horizontalCentered="1" verticalCentered="1"/>
  <pageMargins left="0" right="0" top="0" bottom="0" header="0" footer="0"/>
  <pageSetup paperSize="9" scale="60" orientation="landscape" r:id="rId1"/>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2">
    <tabColor rgb="FF0070C0"/>
  </sheetPr>
  <dimension ref="B1:AM67"/>
  <sheetViews>
    <sheetView showGridLines="0" view="pageBreakPreview" zoomScale="87" zoomScaleNormal="60" zoomScaleSheetLayoutView="87" zoomScalePageLayoutView="60" workbookViewId="0">
      <selection activeCell="AD10" sqref="AD10"/>
    </sheetView>
  </sheetViews>
  <sheetFormatPr baseColWidth="10" defaultColWidth="11.42578125" defaultRowHeight="12.75" x14ac:dyDescent="0.2"/>
  <cols>
    <col min="1" max="1" width="11.42578125" style="2" customWidth="1"/>
    <col min="2" max="2" width="3.140625" style="2" customWidth="1"/>
    <col min="3" max="3" width="51.28515625" style="2" customWidth="1"/>
    <col min="4" max="4" width="18.42578125" style="2" customWidth="1"/>
    <col min="5" max="5" width="3.7109375" style="2" customWidth="1"/>
    <col min="6" max="6" width="17.42578125" style="2" customWidth="1"/>
    <col min="7" max="7" width="3.7109375" style="2" customWidth="1"/>
    <col min="8" max="8" width="16.140625" style="2" customWidth="1"/>
    <col min="9" max="9" width="3.7109375" style="2" customWidth="1"/>
    <col min="10" max="10" width="13" style="2" customWidth="1"/>
    <col min="11" max="11" width="5.85546875" style="2" customWidth="1"/>
    <col min="12" max="12" width="19.42578125" style="2" customWidth="1"/>
    <col min="13" max="13" width="3.7109375" style="2" customWidth="1"/>
    <col min="14" max="14" width="19.7109375" style="2" customWidth="1"/>
    <col min="15" max="15" width="3.7109375" style="2" customWidth="1"/>
    <col min="16" max="16" width="14.42578125" style="2" hidden="1" customWidth="1"/>
    <col min="17" max="17" width="4.7109375" style="2" hidden="1" customWidth="1"/>
    <col min="18" max="18" width="10" style="2" customWidth="1"/>
    <col min="19" max="19" width="4.7109375" style="2" customWidth="1"/>
    <col min="20" max="16384" width="11.42578125" style="2"/>
  </cols>
  <sheetData>
    <row r="1" spans="2:19" s="48" customFormat="1" ht="20.25" x14ac:dyDescent="0.2">
      <c r="B1" s="1497" t="s">
        <v>1179</v>
      </c>
      <c r="C1" s="1497"/>
      <c r="D1" s="1497"/>
      <c r="E1" s="1497"/>
      <c r="F1" s="1497"/>
      <c r="G1" s="1497"/>
      <c r="H1" s="1497"/>
      <c r="I1" s="1497"/>
      <c r="J1" s="1497"/>
      <c r="K1" s="1497"/>
      <c r="L1" s="1497"/>
      <c r="M1" s="1497"/>
      <c r="N1" s="1497"/>
      <c r="O1" s="1497"/>
      <c r="P1" s="1497"/>
      <c r="Q1" s="1497"/>
      <c r="R1" s="1497"/>
      <c r="S1" s="1497"/>
    </row>
    <row r="2" spans="2:19" s="48" customFormat="1" ht="20.25" x14ac:dyDescent="0.2">
      <c r="B2" s="1542" t="s">
        <v>336</v>
      </c>
      <c r="C2" s="1542"/>
      <c r="D2" s="69"/>
      <c r="E2" s="69"/>
      <c r="F2" s="70"/>
      <c r="G2" s="70"/>
      <c r="H2" s="70"/>
      <c r="I2" s="70"/>
      <c r="J2" s="69"/>
      <c r="K2" s="69"/>
      <c r="L2" s="69"/>
      <c r="M2" s="69"/>
      <c r="N2" s="69"/>
      <c r="O2" s="69"/>
      <c r="P2" s="69"/>
      <c r="Q2" s="69"/>
      <c r="R2" s="69"/>
      <c r="S2" s="70"/>
    </row>
    <row r="3" spans="2:19" s="48" customFormat="1" ht="42" customHeight="1" x14ac:dyDescent="0.2">
      <c r="B3" s="1670" t="s">
        <v>1200</v>
      </c>
      <c r="C3" s="1670"/>
      <c r="D3" s="1670"/>
      <c r="E3" s="1670"/>
      <c r="F3" s="1670"/>
      <c r="G3" s="1670"/>
      <c r="H3" s="1670"/>
      <c r="I3" s="1670"/>
      <c r="J3" s="1670"/>
      <c r="K3" s="1670"/>
      <c r="L3" s="1670"/>
      <c r="M3" s="1670"/>
      <c r="N3" s="1670"/>
      <c r="O3" s="1670"/>
      <c r="P3" s="1670"/>
      <c r="Q3" s="1670"/>
      <c r="R3" s="1670"/>
      <c r="S3" s="1670"/>
    </row>
    <row r="4" spans="2:19" s="49" customFormat="1" ht="28.5" customHeight="1" thickBot="1" x14ac:dyDescent="0.25">
      <c r="B4" s="1498">
        <v>2019</v>
      </c>
      <c r="C4" s="1498"/>
      <c r="D4" s="1498"/>
      <c r="E4" s="1498"/>
      <c r="F4" s="1498"/>
      <c r="G4" s="1498"/>
      <c r="H4" s="1498"/>
      <c r="I4" s="1498"/>
      <c r="J4" s="1498"/>
      <c r="K4" s="1498"/>
      <c r="L4" s="1498"/>
      <c r="M4" s="1498"/>
      <c r="N4" s="1498"/>
      <c r="O4" s="1498"/>
      <c r="P4" s="1498"/>
      <c r="Q4" s="1498"/>
      <c r="R4" s="1498"/>
      <c r="S4" s="1498"/>
    </row>
    <row r="5" spans="2:19" ht="27.75" customHeight="1" thickBot="1" x14ac:dyDescent="0.25">
      <c r="B5" s="1679" t="s">
        <v>138</v>
      </c>
      <c r="C5" s="1679"/>
      <c r="D5" s="1675" t="s">
        <v>143</v>
      </c>
      <c r="E5" s="1675"/>
      <c r="F5" s="1675"/>
      <c r="G5" s="1675"/>
      <c r="H5" s="1675"/>
      <c r="I5" s="1675"/>
      <c r="J5" s="1675"/>
      <c r="K5" s="1675"/>
      <c r="L5" s="1675"/>
      <c r="M5" s="1675"/>
      <c r="N5" s="1675"/>
      <c r="O5" s="1675"/>
      <c r="P5" s="989"/>
      <c r="Q5" s="989"/>
      <c r="R5" s="1675" t="s">
        <v>260</v>
      </c>
      <c r="S5" s="1720"/>
    </row>
    <row r="6" spans="2:19" ht="27" customHeight="1" thickBot="1" x14ac:dyDescent="0.25">
      <c r="B6" s="1679"/>
      <c r="C6" s="1679"/>
      <c r="D6" s="1667" t="s">
        <v>140</v>
      </c>
      <c r="E6" s="1667"/>
      <c r="F6" s="1667" t="s">
        <v>141</v>
      </c>
      <c r="G6" s="1667"/>
      <c r="H6" s="1667" t="s">
        <v>266</v>
      </c>
      <c r="I6" s="1667"/>
      <c r="J6" s="1675" t="s">
        <v>24</v>
      </c>
      <c r="K6" s="1675"/>
      <c r="L6" s="1675"/>
      <c r="M6" s="1675"/>
      <c r="N6" s="1675"/>
      <c r="O6" s="1675"/>
      <c r="P6" s="1675"/>
      <c r="Q6" s="1675"/>
      <c r="R6" s="1720"/>
      <c r="S6" s="1720"/>
    </row>
    <row r="7" spans="2:19" ht="24.75" customHeight="1" thickBot="1" x14ac:dyDescent="0.25">
      <c r="B7" s="1679"/>
      <c r="C7" s="1679"/>
      <c r="D7" s="1667"/>
      <c r="E7" s="1667"/>
      <c r="F7" s="1667"/>
      <c r="G7" s="1667"/>
      <c r="H7" s="1667"/>
      <c r="I7" s="1667"/>
      <c r="J7" s="1667" t="s">
        <v>267</v>
      </c>
      <c r="K7" s="1667"/>
      <c r="L7" s="1667" t="s">
        <v>299</v>
      </c>
      <c r="M7" s="1667"/>
      <c r="N7" s="1667" t="s">
        <v>426</v>
      </c>
      <c r="O7" s="1667"/>
      <c r="P7" s="1667" t="s">
        <v>106</v>
      </c>
      <c r="Q7" s="1667"/>
      <c r="R7" s="1720"/>
      <c r="S7" s="1720"/>
    </row>
    <row r="8" spans="2:19" ht="13.5" customHeight="1" thickBot="1" x14ac:dyDescent="0.25">
      <c r="B8" s="1679"/>
      <c r="C8" s="1679"/>
      <c r="D8" s="1667"/>
      <c r="E8" s="1667"/>
      <c r="F8" s="1667"/>
      <c r="G8" s="1667"/>
      <c r="H8" s="1667"/>
      <c r="I8" s="1667"/>
      <c r="J8" s="1667"/>
      <c r="K8" s="1667"/>
      <c r="L8" s="1667"/>
      <c r="M8" s="1667"/>
      <c r="N8" s="1667"/>
      <c r="O8" s="1667"/>
      <c r="P8" s="1667"/>
      <c r="Q8" s="1667"/>
      <c r="R8" s="1720"/>
      <c r="S8" s="1720"/>
    </row>
    <row r="9" spans="2:19" ht="12" customHeight="1" thickBot="1" x14ac:dyDescent="0.25">
      <c r="B9" s="1679"/>
      <c r="C9" s="1679"/>
      <c r="D9" s="1668"/>
      <c r="E9" s="1668"/>
      <c r="F9" s="1668"/>
      <c r="G9" s="1668"/>
      <c r="H9" s="1668"/>
      <c r="I9" s="1668"/>
      <c r="J9" s="1668"/>
      <c r="K9" s="1668"/>
      <c r="L9" s="1668"/>
      <c r="M9" s="1668"/>
      <c r="N9" s="1668"/>
      <c r="O9" s="1668"/>
      <c r="P9" s="1668" t="s">
        <v>52</v>
      </c>
      <c r="Q9" s="1668"/>
      <c r="R9" s="1703"/>
      <c r="S9" s="1703"/>
    </row>
    <row r="10" spans="2:19" ht="30" customHeight="1" x14ac:dyDescent="0.2">
      <c r="B10" s="703" t="s">
        <v>135</v>
      </c>
      <c r="C10" s="990"/>
      <c r="D10" s="994">
        <v>3</v>
      </c>
      <c r="E10" s="995"/>
      <c r="F10" s="995">
        <v>0</v>
      </c>
      <c r="G10" s="995"/>
      <c r="H10" s="995">
        <v>0</v>
      </c>
      <c r="I10" s="996"/>
      <c r="J10" s="995">
        <v>0</v>
      </c>
      <c r="K10" s="996"/>
      <c r="L10" s="995">
        <v>0</v>
      </c>
      <c r="M10" s="996"/>
      <c r="N10" s="995">
        <v>0</v>
      </c>
      <c r="O10" s="996"/>
      <c r="P10" s="996">
        <v>0</v>
      </c>
      <c r="Q10" s="996"/>
      <c r="R10" s="1004">
        <f t="shared" ref="R10:R15" si="0">SUM(D10:Q10)</f>
        <v>3</v>
      </c>
      <c r="S10" s="997"/>
    </row>
    <row r="11" spans="2:19" ht="30" customHeight="1" x14ac:dyDescent="0.2">
      <c r="B11" s="703" t="s">
        <v>30</v>
      </c>
      <c r="C11" s="990"/>
      <c r="D11" s="998">
        <v>19</v>
      </c>
      <c r="E11" s="438"/>
      <c r="F11" s="438">
        <v>4</v>
      </c>
      <c r="G11" s="438"/>
      <c r="H11" s="438">
        <v>3</v>
      </c>
      <c r="I11" s="655"/>
      <c r="J11" s="438">
        <v>0</v>
      </c>
      <c r="K11" s="655"/>
      <c r="L11" s="438">
        <v>0</v>
      </c>
      <c r="M11" s="655"/>
      <c r="N11" s="438">
        <v>1</v>
      </c>
      <c r="O11" s="655"/>
      <c r="P11" s="655" t="s">
        <v>80</v>
      </c>
      <c r="Q11" s="655"/>
      <c r="R11" s="1005">
        <f t="shared" si="0"/>
        <v>27</v>
      </c>
      <c r="S11" s="999"/>
    </row>
    <row r="12" spans="2:19" ht="30" customHeight="1" x14ac:dyDescent="0.2">
      <c r="B12" s="703" t="s">
        <v>31</v>
      </c>
      <c r="C12" s="990"/>
      <c r="D12" s="998">
        <v>11</v>
      </c>
      <c r="E12" s="438"/>
      <c r="F12" s="438">
        <v>4</v>
      </c>
      <c r="G12" s="438"/>
      <c r="H12" s="438">
        <v>0</v>
      </c>
      <c r="I12" s="655"/>
      <c r="J12" s="438">
        <v>0</v>
      </c>
      <c r="K12" s="655"/>
      <c r="L12" s="438">
        <v>0</v>
      </c>
      <c r="M12" s="655"/>
      <c r="N12" s="438">
        <v>0</v>
      </c>
      <c r="O12" s="655"/>
      <c r="P12" s="655">
        <v>0</v>
      </c>
      <c r="Q12" s="655"/>
      <c r="R12" s="1005">
        <f t="shared" si="0"/>
        <v>15</v>
      </c>
      <c r="S12" s="999"/>
    </row>
    <row r="13" spans="2:19" ht="30" customHeight="1" x14ac:dyDescent="0.2">
      <c r="B13" s="703" t="s">
        <v>139</v>
      </c>
      <c r="C13" s="990"/>
      <c r="D13" s="998">
        <v>7</v>
      </c>
      <c r="E13" s="438"/>
      <c r="F13" s="438">
        <v>4</v>
      </c>
      <c r="G13" s="438"/>
      <c r="H13" s="438">
        <v>1</v>
      </c>
      <c r="I13" s="655"/>
      <c r="J13" s="438">
        <v>0</v>
      </c>
      <c r="K13" s="655"/>
      <c r="L13" s="438">
        <v>0</v>
      </c>
      <c r="M13" s="655"/>
      <c r="N13" s="438">
        <v>0</v>
      </c>
      <c r="O13" s="655"/>
      <c r="P13" s="655">
        <v>0</v>
      </c>
      <c r="Q13" s="655"/>
      <c r="R13" s="1005">
        <f>SUM(D13:Q13)</f>
        <v>12</v>
      </c>
      <c r="S13" s="999"/>
    </row>
    <row r="14" spans="2:19" ht="30" customHeight="1" x14ac:dyDescent="0.2">
      <c r="B14" s="703" t="s">
        <v>32</v>
      </c>
      <c r="C14" s="990"/>
      <c r="D14" s="998">
        <v>0</v>
      </c>
      <c r="E14" s="438"/>
      <c r="F14" s="438">
        <v>0</v>
      </c>
      <c r="G14" s="438"/>
      <c r="H14" s="438">
        <v>0</v>
      </c>
      <c r="I14" s="655"/>
      <c r="J14" s="438">
        <v>0</v>
      </c>
      <c r="K14" s="655"/>
      <c r="L14" s="438">
        <v>0</v>
      </c>
      <c r="M14" s="655"/>
      <c r="N14" s="438">
        <v>0</v>
      </c>
      <c r="O14" s="655"/>
      <c r="P14" s="655">
        <v>0</v>
      </c>
      <c r="Q14" s="655"/>
      <c r="R14" s="1005">
        <f t="shared" si="0"/>
        <v>0</v>
      </c>
      <c r="S14" s="999"/>
    </row>
    <row r="15" spans="2:19" ht="30" customHeight="1" x14ac:dyDescent="0.2">
      <c r="B15" s="703" t="s">
        <v>33</v>
      </c>
      <c r="C15" s="990"/>
      <c r="D15" s="998">
        <v>0</v>
      </c>
      <c r="E15" s="438"/>
      <c r="F15" s="438">
        <v>0</v>
      </c>
      <c r="G15" s="438"/>
      <c r="H15" s="438">
        <v>0</v>
      </c>
      <c r="I15" s="655"/>
      <c r="J15" s="438">
        <v>0</v>
      </c>
      <c r="K15" s="655"/>
      <c r="L15" s="438">
        <v>0</v>
      </c>
      <c r="M15" s="655"/>
      <c r="N15" s="438">
        <v>0</v>
      </c>
      <c r="O15" s="655"/>
      <c r="P15" s="655" t="s">
        <v>80</v>
      </c>
      <c r="Q15" s="438"/>
      <c r="R15" s="1005">
        <f t="shared" si="0"/>
        <v>0</v>
      </c>
      <c r="S15" s="999"/>
    </row>
    <row r="16" spans="2:19" ht="30" customHeight="1" x14ac:dyDescent="0.2">
      <c r="B16" s="703" t="s">
        <v>173</v>
      </c>
      <c r="C16" s="990"/>
      <c r="D16" s="998">
        <v>0</v>
      </c>
      <c r="E16" s="438"/>
      <c r="F16" s="438">
        <v>0</v>
      </c>
      <c r="G16" s="438"/>
      <c r="H16" s="438">
        <v>0</v>
      </c>
      <c r="I16" s="655"/>
      <c r="J16" s="438">
        <v>0</v>
      </c>
      <c r="K16" s="655"/>
      <c r="L16" s="438">
        <v>0</v>
      </c>
      <c r="M16" s="655"/>
      <c r="N16" s="438">
        <v>0</v>
      </c>
      <c r="O16" s="655"/>
      <c r="P16" s="655" t="s">
        <v>80</v>
      </c>
      <c r="Q16" s="438"/>
      <c r="R16" s="1005">
        <f>SUM(D16:Q16)</f>
        <v>0</v>
      </c>
      <c r="S16" s="999"/>
    </row>
    <row r="17" spans="2:39" ht="7.5" customHeight="1" thickBot="1" x14ac:dyDescent="0.25">
      <c r="B17" s="990"/>
      <c r="C17" s="990"/>
      <c r="D17" s="1000"/>
      <c r="E17" s="1001"/>
      <c r="F17" s="1001"/>
      <c r="G17" s="1001"/>
      <c r="H17" s="1001"/>
      <c r="I17" s="1001"/>
      <c r="J17" s="1001"/>
      <c r="K17" s="1002"/>
      <c r="L17" s="1001"/>
      <c r="M17" s="1002"/>
      <c r="N17" s="1001"/>
      <c r="O17" s="1001"/>
      <c r="P17" s="1002" t="s">
        <v>80</v>
      </c>
      <c r="Q17" s="1001"/>
      <c r="R17" s="1006"/>
      <c r="S17" s="1003"/>
    </row>
    <row r="18" spans="2:39" s="35" customFormat="1" ht="24.75" customHeight="1" x14ac:dyDescent="0.2">
      <c r="B18" s="1679" t="s">
        <v>23</v>
      </c>
      <c r="C18" s="1679"/>
      <c r="D18" s="992">
        <f>SUM(D10:D17)</f>
        <v>40</v>
      </c>
      <c r="E18" s="959"/>
      <c r="F18" s="959">
        <f>SUM(F10:F17)</f>
        <v>12</v>
      </c>
      <c r="G18" s="959"/>
      <c r="H18" s="959">
        <f>SUM(H10:H17)</f>
        <v>4</v>
      </c>
      <c r="I18" s="959"/>
      <c r="J18" s="959">
        <f>SUM(J10:J16)</f>
        <v>0</v>
      </c>
      <c r="K18" s="959"/>
      <c r="L18" s="959">
        <f>SUM(L10:L16)</f>
        <v>0</v>
      </c>
      <c r="M18" s="959"/>
      <c r="N18" s="959">
        <f>SUM(N10:N17)</f>
        <v>1</v>
      </c>
      <c r="O18" s="993"/>
      <c r="P18" s="959">
        <f>SUM(P10:P14)</f>
        <v>0</v>
      </c>
      <c r="Q18" s="959"/>
      <c r="R18" s="959">
        <f>SUM(R10:R17)</f>
        <v>57</v>
      </c>
      <c r="S18" s="991"/>
      <c r="U18" s="239"/>
      <c r="V18" s="239"/>
      <c r="W18" s="239"/>
      <c r="X18" s="239"/>
      <c r="Y18" s="239"/>
      <c r="Z18" s="239"/>
      <c r="AA18" s="239"/>
      <c r="AB18" s="239"/>
      <c r="AC18" s="239"/>
      <c r="AD18" s="239"/>
      <c r="AE18" s="239"/>
      <c r="AF18" s="239"/>
      <c r="AG18" s="239"/>
      <c r="AH18" s="239"/>
      <c r="AI18" s="239"/>
      <c r="AJ18" s="239"/>
      <c r="AK18" s="239"/>
      <c r="AL18" s="239"/>
      <c r="AM18" s="239"/>
    </row>
    <row r="19" spans="2:39" ht="6" customHeight="1" thickBot="1" x14ac:dyDescent="0.25">
      <c r="B19" s="476"/>
      <c r="C19" s="476"/>
      <c r="D19" s="476"/>
      <c r="E19" s="476"/>
      <c r="F19" s="476"/>
      <c r="G19" s="476"/>
      <c r="H19" s="476"/>
      <c r="J19" s="476"/>
      <c r="K19" s="476"/>
      <c r="L19" s="476"/>
      <c r="M19" s="476"/>
      <c r="N19" s="477"/>
      <c r="O19" s="476"/>
      <c r="P19" s="476"/>
      <c r="Q19" s="476"/>
      <c r="R19" s="476"/>
      <c r="S19" s="476"/>
      <c r="T19" s="4"/>
      <c r="U19" s="247"/>
      <c r="V19" s="247"/>
      <c r="W19" s="247"/>
      <c r="X19" s="246"/>
      <c r="Y19" s="246"/>
      <c r="Z19" s="246"/>
      <c r="AA19" s="246"/>
      <c r="AB19" s="246"/>
      <c r="AC19" s="246"/>
      <c r="AD19" s="246"/>
      <c r="AE19" s="246"/>
      <c r="AF19" s="246"/>
      <c r="AG19" s="246"/>
      <c r="AH19" s="246"/>
      <c r="AI19" s="246"/>
      <c r="AJ19" s="246"/>
      <c r="AK19" s="246"/>
      <c r="AL19" s="246"/>
      <c r="AM19" s="246"/>
    </row>
    <row r="20" spans="2:39" ht="12" customHeight="1" thickBot="1" x14ac:dyDescent="0.25">
      <c r="B20" s="8"/>
      <c r="F20" s="24"/>
      <c r="G20" s="24"/>
      <c r="H20" s="54"/>
      <c r="I20" s="54"/>
      <c r="J20" s="24"/>
      <c r="K20" s="24"/>
      <c r="L20" s="24"/>
      <c r="M20" s="24"/>
      <c r="N20" s="24"/>
      <c r="O20" s="24"/>
      <c r="T20" s="20"/>
      <c r="U20" s="246"/>
      <c r="V20" s="415" t="s">
        <v>466</v>
      </c>
      <c r="W20" s="415" t="s">
        <v>141</v>
      </c>
      <c r="X20" s="415" t="s">
        <v>34</v>
      </c>
      <c r="Y20" s="442" t="s">
        <v>24</v>
      </c>
      <c r="Z20" s="392"/>
      <c r="AA20" s="392"/>
      <c r="AB20" s="392"/>
      <c r="AC20" s="392"/>
      <c r="AD20" s="392"/>
      <c r="AE20" s="392"/>
      <c r="AF20" s="392"/>
      <c r="AG20" s="246"/>
      <c r="AH20" s="246"/>
      <c r="AI20" s="246"/>
      <c r="AJ20" s="246"/>
      <c r="AK20" s="246"/>
      <c r="AL20" s="246"/>
      <c r="AM20" s="246"/>
    </row>
    <row r="21" spans="2:39" ht="20.100000000000001" customHeight="1" x14ac:dyDescent="0.2">
      <c r="U21" s="246"/>
      <c r="V21" s="415">
        <v>40</v>
      </c>
      <c r="W21" s="415">
        <v>12</v>
      </c>
      <c r="X21" s="415">
        <v>4</v>
      </c>
      <c r="Y21" s="417">
        <v>1</v>
      </c>
      <c r="Z21" s="418">
        <f>SUM(V21:Y21)</f>
        <v>57</v>
      </c>
      <c r="AA21" s="246"/>
      <c r="AB21" s="246"/>
      <c r="AC21" s="246"/>
      <c r="AD21" s="246"/>
      <c r="AE21" s="246"/>
      <c r="AF21" s="246"/>
      <c r="AG21" s="246"/>
      <c r="AH21" s="246"/>
      <c r="AI21" s="246"/>
      <c r="AJ21" s="246"/>
      <c r="AK21" s="246"/>
      <c r="AL21" s="246"/>
      <c r="AM21" s="246"/>
    </row>
    <row r="22" spans="2:39" ht="20.100000000000001" customHeight="1" x14ac:dyDescent="0.2">
      <c r="U22" s="246"/>
      <c r="V22" s="418"/>
      <c r="W22" s="418"/>
      <c r="X22" s="418"/>
      <c r="Y22" s="418"/>
      <c r="Z22" s="418"/>
      <c r="AA22" s="246"/>
      <c r="AB22" s="246"/>
      <c r="AC22" s="246"/>
      <c r="AD22" s="246"/>
      <c r="AE22" s="246"/>
      <c r="AF22" s="246"/>
      <c r="AG22" s="246"/>
      <c r="AH22" s="246"/>
      <c r="AI22" s="246"/>
      <c r="AJ22" s="246"/>
      <c r="AK22" s="246"/>
      <c r="AL22" s="246"/>
      <c r="AM22" s="246"/>
    </row>
    <row r="23" spans="2:39" ht="20.100000000000001" customHeight="1" x14ac:dyDescent="0.2">
      <c r="U23" s="246"/>
      <c r="V23" s="246"/>
      <c r="W23" s="246"/>
      <c r="X23" s="246"/>
      <c r="Y23" s="246"/>
      <c r="Z23" s="246"/>
      <c r="AA23" s="246"/>
      <c r="AB23" s="246"/>
      <c r="AC23" s="246"/>
      <c r="AD23" s="246"/>
      <c r="AE23" s="246"/>
      <c r="AF23" s="246"/>
      <c r="AG23" s="246"/>
      <c r="AH23" s="246"/>
      <c r="AI23" s="246"/>
      <c r="AJ23" s="246"/>
      <c r="AK23" s="246"/>
      <c r="AL23" s="246"/>
      <c r="AM23" s="246"/>
    </row>
    <row r="24" spans="2:39" ht="20.100000000000001" customHeight="1" x14ac:dyDescent="0.2">
      <c r="U24" s="246" t="s">
        <v>79</v>
      </c>
      <c r="V24" s="246"/>
      <c r="W24" s="246"/>
      <c r="X24" s="246"/>
      <c r="Y24" s="246"/>
      <c r="Z24" s="246"/>
      <c r="AA24" s="246"/>
      <c r="AB24" s="246"/>
      <c r="AC24" s="246"/>
      <c r="AD24" s="246"/>
      <c r="AE24" s="246"/>
      <c r="AF24" s="246"/>
      <c r="AG24" s="246"/>
      <c r="AH24" s="246"/>
      <c r="AI24" s="246"/>
      <c r="AJ24" s="246"/>
      <c r="AK24" s="246"/>
      <c r="AL24" s="246"/>
      <c r="AM24" s="246"/>
    </row>
    <row r="25" spans="2:39" ht="20.100000000000001" customHeight="1" x14ac:dyDescent="0.2">
      <c r="U25" s="246"/>
      <c r="V25" s="246"/>
      <c r="W25" s="246"/>
      <c r="X25" s="246"/>
      <c r="Y25" s="246"/>
      <c r="Z25" s="246"/>
      <c r="AA25" s="246"/>
      <c r="AB25" s="246"/>
      <c r="AC25" s="246"/>
      <c r="AD25" s="246"/>
      <c r="AE25" s="246"/>
      <c r="AF25" s="246"/>
      <c r="AG25" s="246"/>
      <c r="AH25" s="246"/>
      <c r="AI25" s="246"/>
      <c r="AJ25" s="246"/>
      <c r="AK25" s="246"/>
      <c r="AL25" s="246"/>
      <c r="AM25" s="246"/>
    </row>
    <row r="26" spans="2:39" ht="20.100000000000001" customHeight="1" x14ac:dyDescent="0.2">
      <c r="U26" s="246"/>
      <c r="V26" s="246"/>
      <c r="W26" s="246"/>
      <c r="X26" s="246"/>
      <c r="Y26" s="246"/>
      <c r="Z26" s="246"/>
      <c r="AA26" s="246"/>
      <c r="AB26" s="246"/>
      <c r="AC26" s="246"/>
      <c r="AD26" s="246"/>
      <c r="AE26" s="246"/>
      <c r="AF26" s="246"/>
      <c r="AG26" s="246"/>
      <c r="AH26" s="246"/>
      <c r="AI26" s="246"/>
      <c r="AJ26" s="246"/>
      <c r="AK26" s="246"/>
      <c r="AL26" s="246"/>
      <c r="AM26" s="246"/>
    </row>
    <row r="27" spans="2:39" ht="20.100000000000001" customHeight="1" x14ac:dyDescent="0.2">
      <c r="U27" s="246"/>
      <c r="V27" s="246"/>
      <c r="W27" s="246"/>
      <c r="X27" s="246"/>
      <c r="Y27" s="246"/>
      <c r="Z27" s="246"/>
      <c r="AA27" s="246"/>
      <c r="AB27" s="246"/>
      <c r="AC27" s="246"/>
      <c r="AD27" s="246"/>
      <c r="AE27" s="246"/>
      <c r="AF27" s="246"/>
      <c r="AG27" s="246"/>
      <c r="AH27" s="246"/>
      <c r="AI27" s="246"/>
      <c r="AJ27" s="246"/>
      <c r="AK27" s="246"/>
      <c r="AL27" s="246"/>
      <c r="AM27" s="246"/>
    </row>
    <row r="28" spans="2:39" ht="20.100000000000001" customHeight="1" x14ac:dyDescent="0.2">
      <c r="U28" s="246"/>
      <c r="V28" s="246"/>
      <c r="W28" s="246"/>
      <c r="X28" s="246"/>
      <c r="Y28" s="246"/>
      <c r="Z28" s="246"/>
      <c r="AA28" s="246"/>
      <c r="AB28" s="246"/>
      <c r="AC28" s="246"/>
      <c r="AD28" s="246"/>
      <c r="AE28" s="246"/>
      <c r="AF28" s="246"/>
      <c r="AG28" s="246"/>
      <c r="AH28" s="246"/>
      <c r="AI28" s="246"/>
      <c r="AJ28" s="246"/>
      <c r="AK28" s="246"/>
      <c r="AL28" s="246"/>
      <c r="AM28" s="246"/>
    </row>
    <row r="29" spans="2:39" ht="20.100000000000001" customHeight="1" x14ac:dyDescent="0.2">
      <c r="C29" s="37"/>
      <c r="D29" s="44"/>
      <c r="E29" s="44"/>
      <c r="F29" s="44"/>
      <c r="G29" s="44"/>
      <c r="H29" s="44"/>
      <c r="I29" s="44"/>
      <c r="J29" s="55"/>
      <c r="K29" s="55"/>
      <c r="L29" s="55"/>
      <c r="M29" s="55"/>
      <c r="N29" s="55"/>
      <c r="O29" s="55"/>
      <c r="P29" s="44"/>
      <c r="Q29" s="44"/>
      <c r="R29" s="44"/>
      <c r="S29" s="44"/>
      <c r="T29" s="44"/>
      <c r="U29" s="44"/>
      <c r="V29" s="44"/>
      <c r="W29" s="44"/>
    </row>
    <row r="30" spans="2:39" ht="20.100000000000001" customHeight="1" x14ac:dyDescent="0.2">
      <c r="C30" s="45"/>
      <c r="D30" s="45"/>
      <c r="E30" s="45"/>
    </row>
    <row r="31" spans="2:39" x14ac:dyDescent="0.2">
      <c r="C31" s="45"/>
      <c r="D31" s="45"/>
      <c r="E31" s="45"/>
    </row>
    <row r="32" spans="2:39" x14ac:dyDescent="0.2">
      <c r="C32" s="46"/>
      <c r="D32" s="46"/>
      <c r="E32" s="46"/>
    </row>
    <row r="35" spans="2:23" x14ac:dyDescent="0.2">
      <c r="B35" s="1558"/>
      <c r="C35" s="1558"/>
      <c r="D35" s="1558"/>
      <c r="E35" s="1558"/>
      <c r="F35" s="1558"/>
      <c r="G35" s="1558"/>
      <c r="H35" s="1558"/>
      <c r="I35" s="1558"/>
      <c r="J35" s="1558"/>
      <c r="K35" s="1558"/>
      <c r="L35" s="1558"/>
      <c r="M35" s="1558"/>
      <c r="N35" s="1558"/>
      <c r="O35" s="1558"/>
      <c r="P35" s="1558"/>
      <c r="Q35" s="1558"/>
      <c r="R35" s="1558"/>
      <c r="S35" s="1558"/>
    </row>
    <row r="37" spans="2:23" ht="21.75" customHeight="1" x14ac:dyDescent="0.2">
      <c r="B37" s="1556"/>
      <c r="C37" s="1556"/>
      <c r="D37" s="1556"/>
      <c r="E37" s="1556"/>
      <c r="F37" s="1556"/>
      <c r="G37" s="1556"/>
      <c r="H37" s="1556"/>
      <c r="I37" s="1556"/>
      <c r="J37" s="1556"/>
      <c r="K37" s="1556"/>
      <c r="L37" s="1556"/>
      <c r="M37" s="1556"/>
      <c r="N37" s="1556"/>
      <c r="O37" s="1556"/>
      <c r="P37" s="1556"/>
      <c r="Q37" s="1556"/>
      <c r="R37" s="1556"/>
      <c r="S37" s="1556"/>
      <c r="T37" s="4"/>
      <c r="U37" s="4"/>
      <c r="V37" s="4"/>
      <c r="W37" s="4"/>
    </row>
    <row r="38" spans="2:23" ht="19.5" customHeight="1" x14ac:dyDescent="0.2">
      <c r="B38" s="1559"/>
      <c r="C38" s="1559"/>
      <c r="D38" s="1559"/>
      <c r="E38" s="1559"/>
      <c r="F38" s="5"/>
      <c r="G38" s="5"/>
      <c r="H38" s="5"/>
      <c r="I38" s="5"/>
      <c r="J38" s="5"/>
      <c r="K38" s="5"/>
      <c r="L38" s="5"/>
      <c r="M38" s="5"/>
      <c r="N38" s="5"/>
      <c r="O38" s="5"/>
      <c r="P38" s="5"/>
      <c r="Q38" s="5"/>
      <c r="R38" s="5"/>
      <c r="S38" s="5"/>
      <c r="T38" s="3"/>
      <c r="U38" s="3"/>
      <c r="V38" s="3"/>
      <c r="W38" s="3"/>
    </row>
    <row r="39" spans="2:23" ht="15.75" x14ac:dyDescent="0.2">
      <c r="B39" s="1556"/>
      <c r="C39" s="1556"/>
      <c r="D39" s="1556"/>
      <c r="E39" s="1556"/>
      <c r="F39" s="1556"/>
      <c r="G39" s="1556"/>
      <c r="H39" s="1556"/>
      <c r="I39" s="1556"/>
      <c r="J39" s="1556"/>
      <c r="K39" s="1556"/>
      <c r="L39" s="1556"/>
      <c r="M39" s="1556"/>
      <c r="N39" s="1556"/>
      <c r="O39" s="1556"/>
      <c r="P39" s="1556"/>
      <c r="Q39" s="1556"/>
      <c r="R39" s="1556"/>
      <c r="S39" s="1556"/>
      <c r="T39" s="4"/>
      <c r="U39" s="4"/>
      <c r="V39" s="4"/>
      <c r="W39" s="4"/>
    </row>
    <row r="40" spans="2:23" ht="13.5" customHeight="1" x14ac:dyDescent="0.2">
      <c r="B40" s="1556"/>
      <c r="C40" s="1556"/>
      <c r="D40" s="1556"/>
      <c r="E40" s="1556"/>
      <c r="F40" s="1556"/>
      <c r="G40" s="1556"/>
      <c r="H40" s="1556"/>
      <c r="I40" s="1556"/>
      <c r="J40" s="1556"/>
      <c r="K40" s="1556"/>
      <c r="L40" s="1556"/>
      <c r="M40" s="1556"/>
      <c r="N40" s="1556"/>
      <c r="O40" s="1556"/>
      <c r="P40" s="1556"/>
      <c r="Q40" s="1556"/>
      <c r="R40" s="1556"/>
      <c r="S40" s="1556"/>
      <c r="T40" s="4"/>
      <c r="U40" s="4"/>
      <c r="V40" s="4"/>
      <c r="W40" s="4"/>
    </row>
    <row r="41" spans="2:23" s="574" customFormat="1" ht="18" customHeight="1" x14ac:dyDescent="0.25">
      <c r="C41" s="434" t="s">
        <v>1422</v>
      </c>
      <c r="H41" s="572"/>
      <c r="I41" s="572"/>
      <c r="J41" s="572"/>
      <c r="Q41" s="572"/>
    </row>
    <row r="42" spans="2:23" s="574" customFormat="1" ht="18" customHeight="1" x14ac:dyDescent="0.25">
      <c r="C42" s="552" t="s">
        <v>1445</v>
      </c>
      <c r="H42" s="572"/>
      <c r="I42" s="572"/>
      <c r="J42" s="572"/>
      <c r="Q42" s="572"/>
    </row>
    <row r="43" spans="2:23" s="574" customFormat="1" ht="18" customHeight="1" x14ac:dyDescent="0.25">
      <c r="C43" s="552" t="s">
        <v>1446</v>
      </c>
      <c r="H43" s="572"/>
      <c r="I43" s="572"/>
      <c r="J43" s="572"/>
      <c r="Q43" s="572"/>
    </row>
    <row r="44" spans="2:23" s="574" customFormat="1" ht="18" customHeight="1" x14ac:dyDescent="0.25">
      <c r="C44" s="512" t="s">
        <v>1428</v>
      </c>
      <c r="H44" s="572"/>
      <c r="I44" s="572"/>
      <c r="J44" s="572"/>
      <c r="Q44" s="572"/>
    </row>
    <row r="45" spans="2:23" ht="29.25" customHeight="1" x14ac:dyDescent="0.2">
      <c r="C45" s="1719"/>
      <c r="D45" s="1719"/>
      <c r="E45" s="1719"/>
      <c r="F45" s="1719"/>
      <c r="G45" s="1719"/>
      <c r="H45" s="11"/>
      <c r="I45" s="11"/>
      <c r="J45" s="11"/>
      <c r="K45" s="11"/>
      <c r="L45" s="11"/>
      <c r="M45" s="11"/>
      <c r="N45" s="11"/>
      <c r="O45" s="11"/>
      <c r="P45" s="11"/>
      <c r="Q45" s="26"/>
    </row>
    <row r="66" spans="3:19" x14ac:dyDescent="0.2">
      <c r="C66" s="122"/>
      <c r="D66" s="122"/>
      <c r="E66" s="122"/>
      <c r="F66" s="122"/>
      <c r="G66" s="122"/>
      <c r="H66" s="122"/>
      <c r="I66" s="122"/>
      <c r="J66" s="122"/>
      <c r="K66" s="122"/>
      <c r="L66" s="122"/>
      <c r="M66" s="122"/>
      <c r="N66" s="122"/>
      <c r="O66" s="122"/>
      <c r="P66" s="122"/>
      <c r="Q66" s="122"/>
      <c r="R66" s="122"/>
      <c r="S66" s="122"/>
    </row>
    <row r="67" spans="3:19" ht="23.25" x14ac:dyDescent="0.2">
      <c r="R67" s="1557"/>
      <c r="S67" s="1557"/>
    </row>
  </sheetData>
  <mergeCells count="23">
    <mergeCell ref="B1:S1"/>
    <mergeCell ref="B4:S4"/>
    <mergeCell ref="B5:C9"/>
    <mergeCell ref="R5:S9"/>
    <mergeCell ref="D6:E9"/>
    <mergeCell ref="F6:G9"/>
    <mergeCell ref="H6:I9"/>
    <mergeCell ref="J6:Q6"/>
    <mergeCell ref="J7:K9"/>
    <mergeCell ref="L7:M9"/>
    <mergeCell ref="B3:S3"/>
    <mergeCell ref="D5:O5"/>
    <mergeCell ref="B2:C2"/>
    <mergeCell ref="B39:S39"/>
    <mergeCell ref="B40:S40"/>
    <mergeCell ref="R67:S67"/>
    <mergeCell ref="N7:O9"/>
    <mergeCell ref="P7:Q9"/>
    <mergeCell ref="B18:C18"/>
    <mergeCell ref="B35:S35"/>
    <mergeCell ref="B37:S37"/>
    <mergeCell ref="B38:E38"/>
    <mergeCell ref="C45:G45"/>
  </mergeCells>
  <printOptions horizontalCentered="1" verticalCentered="1"/>
  <pageMargins left="0" right="0" top="0" bottom="0" header="0" footer="0"/>
  <pageSetup paperSize="9" scale="57" orientation="landscape" r:id="rId1"/>
  <drawing r:id="rId2"/>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3">
    <tabColor rgb="FF0070C0"/>
  </sheetPr>
  <dimension ref="B2:BN93"/>
  <sheetViews>
    <sheetView showGridLines="0" view="pageBreakPreview" zoomScale="68" zoomScaleNormal="58" zoomScaleSheetLayoutView="68" zoomScalePageLayoutView="58" workbookViewId="0">
      <selection activeCell="AD10" sqref="AD10"/>
    </sheetView>
  </sheetViews>
  <sheetFormatPr baseColWidth="10" defaultColWidth="11.42578125" defaultRowHeight="12.75" x14ac:dyDescent="0.2"/>
  <cols>
    <col min="1" max="1" width="7.85546875" style="179" customWidth="1"/>
    <col min="2" max="2" width="5.42578125" style="179" customWidth="1"/>
    <col min="3" max="3" width="53.42578125" style="179" customWidth="1"/>
    <col min="4" max="4" width="2.7109375" style="179" customWidth="1"/>
    <col min="5" max="5" width="13.7109375" style="179" customWidth="1"/>
    <col min="6" max="6" width="4.42578125" style="179" customWidth="1"/>
    <col min="7" max="7" width="7.28515625" style="179" customWidth="1"/>
    <col min="8" max="8" width="4.42578125" style="179" customWidth="1"/>
    <col min="9" max="9" width="11.7109375" style="179" customWidth="1"/>
    <col min="10" max="10" width="4.42578125" style="179" customWidth="1"/>
    <col min="11" max="11" width="17.42578125" style="179" customWidth="1"/>
    <col min="12" max="12" width="4.7109375" style="179" customWidth="1"/>
    <col min="13" max="13" width="12.7109375" style="179" customWidth="1"/>
    <col min="14" max="14" width="4.42578125" style="179" customWidth="1"/>
    <col min="15" max="15" width="13" style="179" customWidth="1"/>
    <col min="16" max="16" width="4.7109375" style="179" customWidth="1"/>
    <col min="17" max="17" width="14.42578125" style="179" customWidth="1"/>
    <col min="18" max="18" width="4.7109375" style="179" customWidth="1"/>
    <col min="19" max="19" width="12.85546875" style="179" customWidth="1"/>
    <col min="20" max="20" width="4.7109375" style="179" customWidth="1"/>
    <col min="21" max="21" width="16.85546875" style="179" customWidth="1"/>
    <col min="22" max="22" width="4.7109375" style="179" customWidth="1"/>
    <col min="23" max="23" width="15" style="179" customWidth="1"/>
    <col min="24" max="24" width="4.42578125" style="179" customWidth="1"/>
    <col min="25" max="25" width="15.7109375" style="179" customWidth="1"/>
    <col min="26" max="26" width="4.7109375" style="179" customWidth="1"/>
    <col min="27" max="27" width="15.42578125" style="179" customWidth="1"/>
    <col min="28" max="28" width="4.7109375" style="179" customWidth="1"/>
    <col min="29" max="29" width="12.85546875" style="179" customWidth="1"/>
    <col min="30" max="30" width="4.7109375" style="179" customWidth="1"/>
    <col min="31" max="31" width="14" style="179" customWidth="1"/>
    <col min="32" max="32" width="5.7109375" style="179" customWidth="1"/>
    <col min="33" max="33" width="15.85546875" style="179" customWidth="1"/>
    <col min="34" max="34" width="4.7109375" style="179" customWidth="1"/>
    <col min="35" max="35" width="14.7109375" style="179" customWidth="1"/>
    <col min="36" max="36" width="5.7109375" style="179" customWidth="1"/>
    <col min="37" max="37" width="3.42578125" style="179" customWidth="1"/>
    <col min="38" max="16384" width="11.42578125" style="179"/>
  </cols>
  <sheetData>
    <row r="2" spans="2:38" ht="23.25" x14ac:dyDescent="0.2">
      <c r="B2" s="1599" t="s">
        <v>1180</v>
      </c>
      <c r="C2" s="1599"/>
      <c r="D2" s="1599"/>
      <c r="E2" s="1599"/>
      <c r="F2" s="1599"/>
      <c r="G2" s="1599"/>
      <c r="H2" s="1599"/>
      <c r="I2" s="1599"/>
      <c r="J2" s="1599"/>
      <c r="K2" s="1599"/>
      <c r="L2" s="1599"/>
      <c r="M2" s="1599"/>
      <c r="N2" s="1599"/>
      <c r="O2" s="1599"/>
      <c r="P2" s="1599"/>
      <c r="Q2" s="1599"/>
      <c r="R2" s="1599"/>
      <c r="S2" s="1599"/>
      <c r="T2" s="1599"/>
      <c r="U2" s="1599"/>
      <c r="V2" s="1599"/>
      <c r="W2" s="1599"/>
      <c r="X2" s="1599"/>
      <c r="Y2" s="1599"/>
      <c r="Z2" s="1599"/>
      <c r="AA2" s="1599"/>
      <c r="AB2" s="1599"/>
      <c r="AC2" s="1599"/>
      <c r="AD2" s="1599"/>
      <c r="AE2" s="1599"/>
      <c r="AF2" s="1599"/>
      <c r="AG2" s="1599"/>
      <c r="AH2" s="1599"/>
      <c r="AI2" s="1599"/>
      <c r="AJ2" s="1599"/>
    </row>
    <row r="3" spans="2:38" s="99" customFormat="1" ht="23.25" x14ac:dyDescent="0.2">
      <c r="B3" s="1723" t="s">
        <v>336</v>
      </c>
      <c r="C3" s="1723"/>
      <c r="D3" s="1723"/>
      <c r="E3" s="1723"/>
      <c r="F3" s="1723"/>
      <c r="G3" s="1723"/>
      <c r="H3" s="1723"/>
      <c r="I3" s="1723"/>
      <c r="J3" s="1723"/>
      <c r="K3" s="1723"/>
      <c r="L3" s="1723"/>
      <c r="M3" s="1723"/>
      <c r="N3" s="1723"/>
      <c r="O3" s="1723"/>
      <c r="P3" s="1723"/>
      <c r="Q3" s="1723"/>
      <c r="R3" s="1723"/>
      <c r="S3" s="1723"/>
      <c r="T3" s="1723"/>
      <c r="U3" s="1723"/>
      <c r="V3" s="1723"/>
      <c r="W3" s="1723"/>
      <c r="X3" s="1723"/>
      <c r="Y3" s="1723"/>
      <c r="Z3" s="1723"/>
      <c r="AA3" s="1723"/>
      <c r="AB3" s="1723"/>
      <c r="AC3" s="1723"/>
      <c r="AD3" s="1723"/>
      <c r="AE3" s="1723"/>
      <c r="AF3" s="1723"/>
      <c r="AG3" s="1723"/>
      <c r="AH3" s="1723"/>
      <c r="AI3" s="1723"/>
      <c r="AJ3" s="1723"/>
    </row>
    <row r="4" spans="2:38" s="99" customFormat="1" ht="51.75" customHeight="1" x14ac:dyDescent="0.2">
      <c r="B4" s="1724" t="s">
        <v>1201</v>
      </c>
      <c r="C4" s="1724"/>
      <c r="D4" s="1724"/>
      <c r="E4" s="1724"/>
      <c r="F4" s="1724"/>
      <c r="G4" s="1724"/>
      <c r="H4" s="1724"/>
      <c r="I4" s="1724"/>
      <c r="J4" s="1724"/>
      <c r="K4" s="1724"/>
      <c r="L4" s="1724"/>
      <c r="M4" s="1724"/>
      <c r="N4" s="1724"/>
      <c r="O4" s="1724"/>
      <c r="P4" s="1724"/>
      <c r="Q4" s="1724"/>
      <c r="R4" s="1724"/>
      <c r="S4" s="1724"/>
      <c r="T4" s="1724"/>
      <c r="U4" s="1724"/>
      <c r="V4" s="1724"/>
      <c r="W4" s="1724"/>
      <c r="X4" s="1724"/>
      <c r="Y4" s="1724"/>
      <c r="Z4" s="1724"/>
      <c r="AA4" s="1724"/>
      <c r="AB4" s="1724"/>
      <c r="AC4" s="1724"/>
      <c r="AD4" s="1724"/>
      <c r="AE4" s="1724"/>
      <c r="AF4" s="1724"/>
      <c r="AG4" s="1724"/>
      <c r="AH4" s="1724"/>
      <c r="AI4" s="1724"/>
      <c r="AJ4" s="1724"/>
    </row>
    <row r="5" spans="2:38" s="99" customFormat="1" ht="44.25" customHeight="1" thickBot="1" x14ac:dyDescent="0.25">
      <c r="B5" s="1599">
        <v>2019</v>
      </c>
      <c r="C5" s="1599"/>
      <c r="D5" s="1599"/>
      <c r="E5" s="1599"/>
      <c r="F5" s="1599"/>
      <c r="G5" s="1599"/>
      <c r="H5" s="1599"/>
      <c r="I5" s="1599"/>
      <c r="J5" s="1599"/>
      <c r="K5" s="1599"/>
      <c r="L5" s="1599"/>
      <c r="M5" s="1599"/>
      <c r="N5" s="1599"/>
      <c r="O5" s="1599"/>
      <c r="P5" s="1599"/>
      <c r="Q5" s="1599"/>
      <c r="R5" s="1599"/>
      <c r="S5" s="1599"/>
      <c r="T5" s="1599"/>
      <c r="U5" s="1599"/>
      <c r="V5" s="1599"/>
      <c r="W5" s="1599"/>
      <c r="X5" s="1599"/>
      <c r="Y5" s="1599"/>
      <c r="Z5" s="1599"/>
      <c r="AA5" s="1599"/>
      <c r="AB5" s="1599"/>
      <c r="AC5" s="1599"/>
      <c r="AD5" s="1599"/>
      <c r="AE5" s="1599"/>
      <c r="AF5" s="1599"/>
      <c r="AG5" s="1599"/>
      <c r="AH5" s="1599"/>
      <c r="AI5" s="1599"/>
      <c r="AJ5" s="1599"/>
    </row>
    <row r="6" spans="2:38" s="99" customFormat="1" ht="48" customHeight="1" thickBot="1" x14ac:dyDescent="0.25">
      <c r="B6" s="1725" t="s">
        <v>417</v>
      </c>
      <c r="C6" s="1725"/>
      <c r="D6" s="1725"/>
      <c r="E6" s="1576" t="s">
        <v>302</v>
      </c>
      <c r="F6" s="1576"/>
      <c r="G6" s="1576"/>
      <c r="H6" s="1576"/>
      <c r="I6" s="1576"/>
      <c r="J6" s="1576"/>
      <c r="K6" s="1576"/>
      <c r="L6" s="1576"/>
      <c r="M6" s="1576"/>
      <c r="N6" s="1576"/>
      <c r="O6" s="1576"/>
      <c r="P6" s="1576"/>
      <c r="Q6" s="1576"/>
      <c r="R6" s="1576"/>
      <c r="S6" s="1576"/>
      <c r="T6" s="1576"/>
      <c r="U6" s="1576"/>
      <c r="V6" s="1576"/>
      <c r="W6" s="1576"/>
      <c r="X6" s="1576"/>
      <c r="Y6" s="1576"/>
      <c r="Z6" s="1576"/>
      <c r="AA6" s="1576"/>
      <c r="AB6" s="1576"/>
      <c r="AC6" s="1576"/>
      <c r="AD6" s="1576"/>
      <c r="AE6" s="1576"/>
      <c r="AF6" s="1576"/>
      <c r="AG6" s="1576"/>
      <c r="AH6" s="1576"/>
      <c r="AI6" s="1699" t="s">
        <v>409</v>
      </c>
      <c r="AJ6" s="1699"/>
    </row>
    <row r="7" spans="2:38" s="12" customFormat="1" ht="87.75" customHeight="1" thickBot="1" x14ac:dyDescent="0.25">
      <c r="B7" s="1725"/>
      <c r="C7" s="1725"/>
      <c r="D7" s="1725"/>
      <c r="E7" s="1565" t="s">
        <v>245</v>
      </c>
      <c r="F7" s="1565"/>
      <c r="G7" s="1565" t="s">
        <v>294</v>
      </c>
      <c r="H7" s="1565"/>
      <c r="I7" s="1565" t="s">
        <v>402</v>
      </c>
      <c r="J7" s="1565"/>
      <c r="K7" s="1565" t="s">
        <v>403</v>
      </c>
      <c r="L7" s="1565"/>
      <c r="M7" s="1565" t="s">
        <v>404</v>
      </c>
      <c r="N7" s="1565"/>
      <c r="O7" s="1565" t="s">
        <v>109</v>
      </c>
      <c r="P7" s="1565"/>
      <c r="Q7" s="1565" t="s">
        <v>405</v>
      </c>
      <c r="R7" s="1565"/>
      <c r="S7" s="1565" t="s">
        <v>406</v>
      </c>
      <c r="T7" s="1565"/>
      <c r="U7" s="1565" t="s">
        <v>110</v>
      </c>
      <c r="V7" s="1565"/>
      <c r="W7" s="1565" t="s">
        <v>407</v>
      </c>
      <c r="X7" s="1565"/>
      <c r="Y7" s="1565" t="s">
        <v>343</v>
      </c>
      <c r="Z7" s="1565"/>
      <c r="AA7" s="1565" t="s">
        <v>418</v>
      </c>
      <c r="AB7" s="1565"/>
      <c r="AC7" s="1565" t="s">
        <v>72</v>
      </c>
      <c r="AD7" s="1565"/>
      <c r="AE7" s="1565" t="s">
        <v>421</v>
      </c>
      <c r="AF7" s="1565"/>
      <c r="AG7" s="1565" t="s">
        <v>408</v>
      </c>
      <c r="AH7" s="1565"/>
      <c r="AI7" s="1699"/>
      <c r="AJ7" s="1699"/>
    </row>
    <row r="8" spans="2:38" s="7" customFormat="1" ht="30" customHeight="1" x14ac:dyDescent="0.2">
      <c r="B8" s="1721" t="s">
        <v>40</v>
      </c>
      <c r="C8" s="1721" t="s">
        <v>40</v>
      </c>
      <c r="D8" s="1721"/>
      <c r="E8" s="1030"/>
      <c r="F8" s="1031"/>
      <c r="G8" s="1031"/>
      <c r="H8" s="1031"/>
      <c r="I8" s="1031"/>
      <c r="J8" s="1031"/>
      <c r="K8" s="1031"/>
      <c r="L8" s="1031"/>
      <c r="M8" s="1031"/>
      <c r="N8" s="1031"/>
      <c r="O8" s="1031"/>
      <c r="P8" s="1031"/>
      <c r="Q8" s="1031"/>
      <c r="R8" s="1031"/>
      <c r="S8" s="1031"/>
      <c r="T8" s="1031"/>
      <c r="U8" s="1031"/>
      <c r="V8" s="1031"/>
      <c r="W8" s="1031"/>
      <c r="X8" s="1031"/>
      <c r="Y8" s="1031"/>
      <c r="Z8" s="1031"/>
      <c r="AA8" s="1031"/>
      <c r="AB8" s="1031"/>
      <c r="AC8" s="1031"/>
      <c r="AD8" s="1031"/>
      <c r="AE8" s="1031"/>
      <c r="AF8" s="1031"/>
      <c r="AG8" s="1031"/>
      <c r="AH8" s="1037"/>
      <c r="AI8" s="1043"/>
      <c r="AJ8" s="1044"/>
    </row>
    <row r="9" spans="2:38" s="182" customFormat="1" ht="30" customHeight="1" x14ac:dyDescent="0.2">
      <c r="B9" s="1721" t="s">
        <v>410</v>
      </c>
      <c r="C9" s="1721"/>
      <c r="D9" s="1721"/>
      <c r="E9" s="1032">
        <f>SUM(E10:E13)</f>
        <v>0</v>
      </c>
      <c r="F9" s="697"/>
      <c r="G9" s="697">
        <f>SUM(G10:G13)</f>
        <v>0</v>
      </c>
      <c r="H9" s="697"/>
      <c r="I9" s="697">
        <f>SUM(I10:I13)</f>
        <v>0</v>
      </c>
      <c r="J9" s="697"/>
      <c r="K9" s="697">
        <f>SUM(K10:K13)</f>
        <v>0</v>
      </c>
      <c r="L9" s="697"/>
      <c r="M9" s="697">
        <f>SUM(M10:M13)</f>
        <v>1</v>
      </c>
      <c r="N9" s="697"/>
      <c r="O9" s="697">
        <f>SUM(O10:O13)</f>
        <v>0</v>
      </c>
      <c r="P9" s="697"/>
      <c r="Q9" s="697">
        <f>SUM(Q10:Q13)</f>
        <v>0</v>
      </c>
      <c r="R9" s="697"/>
      <c r="S9" s="697">
        <f>SUM(S10:S13)</f>
        <v>0</v>
      </c>
      <c r="T9" s="697"/>
      <c r="U9" s="697">
        <f>SUM(U10:U13)</f>
        <v>0</v>
      </c>
      <c r="V9" s="697"/>
      <c r="W9" s="697">
        <f>SUM(W10:W13)</f>
        <v>0</v>
      </c>
      <c r="X9" s="697"/>
      <c r="Y9" s="697">
        <f>SUM(Y10:Y13)</f>
        <v>0</v>
      </c>
      <c r="Z9" s="697"/>
      <c r="AA9" s="697">
        <f>SUM(AA10:AA13)</f>
        <v>0</v>
      </c>
      <c r="AB9" s="697"/>
      <c r="AC9" s="697">
        <f>SUM(AC10:AC13)</f>
        <v>0</v>
      </c>
      <c r="AD9" s="697"/>
      <c r="AE9" s="697">
        <f>SUM(AE10:AE13)</f>
        <v>0</v>
      </c>
      <c r="AF9" s="697"/>
      <c r="AG9" s="697">
        <f>SUM(AG10:AG13)</f>
        <v>0</v>
      </c>
      <c r="AH9" s="1038"/>
      <c r="AI9" s="1032">
        <f>SUM(AI10:AI13)</f>
        <v>1</v>
      </c>
      <c r="AJ9" s="1045"/>
    </row>
    <row r="10" spans="2:38" s="7" customFormat="1" ht="30" customHeight="1" x14ac:dyDescent="0.2">
      <c r="B10" s="667"/>
      <c r="C10" s="794" t="s">
        <v>413</v>
      </c>
      <c r="D10" s="795"/>
      <c r="E10" s="1033">
        <v>0</v>
      </c>
      <c r="F10" s="699"/>
      <c r="G10" s="699">
        <v>0</v>
      </c>
      <c r="H10" s="699"/>
      <c r="I10" s="699">
        <v>0</v>
      </c>
      <c r="J10" s="699"/>
      <c r="K10" s="699">
        <v>0</v>
      </c>
      <c r="L10" s="699"/>
      <c r="M10" s="699">
        <v>1</v>
      </c>
      <c r="N10" s="699"/>
      <c r="O10" s="699">
        <v>0</v>
      </c>
      <c r="P10" s="699"/>
      <c r="Q10" s="699">
        <v>0</v>
      </c>
      <c r="R10" s="699"/>
      <c r="S10" s="699">
        <v>0</v>
      </c>
      <c r="T10" s="699"/>
      <c r="U10" s="699">
        <v>0</v>
      </c>
      <c r="V10" s="699"/>
      <c r="W10" s="699">
        <v>0</v>
      </c>
      <c r="X10" s="699"/>
      <c r="Y10" s="699">
        <v>0</v>
      </c>
      <c r="Z10" s="699"/>
      <c r="AA10" s="699">
        <v>0</v>
      </c>
      <c r="AB10" s="699"/>
      <c r="AC10" s="699">
        <v>0</v>
      </c>
      <c r="AD10" s="699"/>
      <c r="AE10" s="699">
        <v>0</v>
      </c>
      <c r="AF10" s="699"/>
      <c r="AG10" s="699">
        <v>0</v>
      </c>
      <c r="AH10" s="1039"/>
      <c r="AI10" s="1046">
        <f>SUM(D10:AH10)</f>
        <v>1</v>
      </c>
      <c r="AJ10" s="1047"/>
      <c r="AL10" s="185"/>
    </row>
    <row r="11" spans="2:38" s="7" customFormat="1" ht="30" customHeight="1" x14ac:dyDescent="0.2">
      <c r="B11" s="667"/>
      <c r="C11" s="794" t="s">
        <v>414</v>
      </c>
      <c r="D11" s="795"/>
      <c r="E11" s="1033">
        <v>0</v>
      </c>
      <c r="F11" s="699"/>
      <c r="G11" s="699">
        <v>0</v>
      </c>
      <c r="H11" s="699"/>
      <c r="I11" s="699">
        <v>0</v>
      </c>
      <c r="J11" s="699"/>
      <c r="K11" s="699">
        <v>0</v>
      </c>
      <c r="L11" s="699"/>
      <c r="M11" s="699">
        <v>0</v>
      </c>
      <c r="N11" s="699"/>
      <c r="O11" s="699">
        <v>0</v>
      </c>
      <c r="P11" s="699"/>
      <c r="Q11" s="699">
        <v>0</v>
      </c>
      <c r="R11" s="699"/>
      <c r="S11" s="699">
        <v>0</v>
      </c>
      <c r="T11" s="699"/>
      <c r="U11" s="699">
        <v>0</v>
      </c>
      <c r="V11" s="699"/>
      <c r="W11" s="699">
        <v>0</v>
      </c>
      <c r="X11" s="699"/>
      <c r="Y11" s="699">
        <v>0</v>
      </c>
      <c r="Z11" s="699"/>
      <c r="AA11" s="699">
        <v>0</v>
      </c>
      <c r="AB11" s="699"/>
      <c r="AC11" s="699">
        <v>0</v>
      </c>
      <c r="AD11" s="699"/>
      <c r="AE11" s="699">
        <v>0</v>
      </c>
      <c r="AF11" s="699"/>
      <c r="AG11" s="699">
        <v>0</v>
      </c>
      <c r="AH11" s="1039"/>
      <c r="AI11" s="1046">
        <f>SUM(D11:AH11)</f>
        <v>0</v>
      </c>
      <c r="AJ11" s="1047"/>
      <c r="AL11" s="185"/>
    </row>
    <row r="12" spans="2:38" s="7" customFormat="1" ht="30" customHeight="1" x14ac:dyDescent="0.2">
      <c r="B12" s="667"/>
      <c r="C12" s="794" t="s">
        <v>415</v>
      </c>
      <c r="D12" s="795"/>
      <c r="E12" s="1033">
        <v>0</v>
      </c>
      <c r="F12" s="699"/>
      <c r="G12" s="699">
        <v>0</v>
      </c>
      <c r="H12" s="699"/>
      <c r="I12" s="699">
        <v>0</v>
      </c>
      <c r="J12" s="699"/>
      <c r="K12" s="699">
        <v>0</v>
      </c>
      <c r="L12" s="699"/>
      <c r="M12" s="699">
        <v>0</v>
      </c>
      <c r="N12" s="699"/>
      <c r="O12" s="699">
        <v>0</v>
      </c>
      <c r="P12" s="699"/>
      <c r="Q12" s="699">
        <v>0</v>
      </c>
      <c r="R12" s="699"/>
      <c r="S12" s="699">
        <v>0</v>
      </c>
      <c r="T12" s="699"/>
      <c r="U12" s="699">
        <v>0</v>
      </c>
      <c r="V12" s="699"/>
      <c r="W12" s="699">
        <v>0</v>
      </c>
      <c r="X12" s="699"/>
      <c r="Y12" s="699">
        <v>0</v>
      </c>
      <c r="Z12" s="699"/>
      <c r="AA12" s="699">
        <v>0</v>
      </c>
      <c r="AB12" s="699"/>
      <c r="AC12" s="699">
        <v>0</v>
      </c>
      <c r="AD12" s="699"/>
      <c r="AE12" s="699">
        <v>0</v>
      </c>
      <c r="AF12" s="699"/>
      <c r="AG12" s="699">
        <v>0</v>
      </c>
      <c r="AH12" s="1039"/>
      <c r="AI12" s="1046">
        <f>SUM(D12:AH12)</f>
        <v>0</v>
      </c>
      <c r="AJ12" s="1047"/>
      <c r="AL12" s="185"/>
    </row>
    <row r="13" spans="2:38" s="7" customFormat="1" ht="30" customHeight="1" x14ac:dyDescent="0.2">
      <c r="B13" s="667"/>
      <c r="C13" s="794" t="s">
        <v>416</v>
      </c>
      <c r="D13" s="795"/>
      <c r="E13" s="1033">
        <v>0</v>
      </c>
      <c r="F13" s="699"/>
      <c r="G13" s="699">
        <v>0</v>
      </c>
      <c r="H13" s="699"/>
      <c r="I13" s="699">
        <v>0</v>
      </c>
      <c r="J13" s="699"/>
      <c r="K13" s="699">
        <v>0</v>
      </c>
      <c r="L13" s="699"/>
      <c r="M13" s="699">
        <v>0</v>
      </c>
      <c r="N13" s="699"/>
      <c r="O13" s="699">
        <v>0</v>
      </c>
      <c r="P13" s="699"/>
      <c r="Q13" s="699">
        <v>0</v>
      </c>
      <c r="R13" s="699"/>
      <c r="S13" s="699">
        <v>0</v>
      </c>
      <c r="T13" s="699"/>
      <c r="U13" s="699">
        <v>0</v>
      </c>
      <c r="V13" s="699"/>
      <c r="W13" s="699">
        <v>0</v>
      </c>
      <c r="X13" s="699"/>
      <c r="Y13" s="699">
        <v>0</v>
      </c>
      <c r="Z13" s="699"/>
      <c r="AA13" s="699">
        <v>0</v>
      </c>
      <c r="AB13" s="699"/>
      <c r="AC13" s="699">
        <v>0</v>
      </c>
      <c r="AD13" s="699"/>
      <c r="AE13" s="699">
        <v>0</v>
      </c>
      <c r="AF13" s="699"/>
      <c r="AG13" s="699">
        <v>0</v>
      </c>
      <c r="AH13" s="1039"/>
      <c r="AI13" s="1046">
        <f>SUM(D13:AH13)</f>
        <v>0</v>
      </c>
      <c r="AJ13" s="1047"/>
      <c r="AL13" s="185"/>
    </row>
    <row r="14" spans="2:38" s="7" customFormat="1" ht="30" customHeight="1" x14ac:dyDescent="0.2">
      <c r="B14" s="1721" t="s">
        <v>93</v>
      </c>
      <c r="C14" s="1721" t="s">
        <v>93</v>
      </c>
      <c r="D14" s="1721"/>
      <c r="E14" s="773"/>
      <c r="F14" s="518"/>
      <c r="G14" s="518"/>
      <c r="H14" s="518"/>
      <c r="I14" s="518"/>
      <c r="J14" s="518"/>
      <c r="K14" s="518"/>
      <c r="L14" s="518"/>
      <c r="M14" s="518"/>
      <c r="N14" s="518"/>
      <c r="O14" s="518"/>
      <c r="P14" s="518"/>
      <c r="Q14" s="518"/>
      <c r="R14" s="518"/>
      <c r="S14" s="518"/>
      <c r="T14" s="518"/>
      <c r="U14" s="518"/>
      <c r="V14" s="518"/>
      <c r="W14" s="518"/>
      <c r="X14" s="518"/>
      <c r="Y14" s="518"/>
      <c r="Z14" s="518"/>
      <c r="AA14" s="518"/>
      <c r="AB14" s="518"/>
      <c r="AC14" s="518"/>
      <c r="AD14" s="518"/>
      <c r="AE14" s="518"/>
      <c r="AF14" s="518"/>
      <c r="AG14" s="518"/>
      <c r="AH14" s="1040"/>
      <c r="AI14" s="771"/>
      <c r="AJ14" s="1047"/>
    </row>
    <row r="15" spans="2:38" s="182" customFormat="1" ht="30" customHeight="1" x14ac:dyDescent="0.2">
      <c r="B15" s="1721" t="s">
        <v>410</v>
      </c>
      <c r="C15" s="1721"/>
      <c r="D15" s="1721"/>
      <c r="E15" s="1032">
        <f>SUM(E16:E19)</f>
        <v>0</v>
      </c>
      <c r="F15" s="697"/>
      <c r="G15" s="697">
        <f>SUM(G16:G19)</f>
        <v>0</v>
      </c>
      <c r="H15" s="697"/>
      <c r="I15" s="697">
        <f>SUM(I16:I19)</f>
        <v>0</v>
      </c>
      <c r="J15" s="697"/>
      <c r="K15" s="697">
        <f>SUM(K16:K19)</f>
        <v>0</v>
      </c>
      <c r="L15" s="697"/>
      <c r="M15" s="697">
        <f>SUM(M16:M19)</f>
        <v>0</v>
      </c>
      <c r="N15" s="697"/>
      <c r="O15" s="697">
        <f>SUM(O16:O19)</f>
        <v>0</v>
      </c>
      <c r="P15" s="697"/>
      <c r="Q15" s="697">
        <f>SUM(Q16:Q19)</f>
        <v>0</v>
      </c>
      <c r="R15" s="697"/>
      <c r="S15" s="697">
        <f>SUM(S16:S19)</f>
        <v>0</v>
      </c>
      <c r="T15" s="697"/>
      <c r="U15" s="697">
        <f>SUM(U16:U19)</f>
        <v>2</v>
      </c>
      <c r="V15" s="697"/>
      <c r="W15" s="697">
        <f>SUM(W16:W19)</f>
        <v>0</v>
      </c>
      <c r="X15" s="697"/>
      <c r="Y15" s="697">
        <f>SUM(Y16:Y19)</f>
        <v>0</v>
      </c>
      <c r="Z15" s="697"/>
      <c r="AA15" s="697">
        <f>SUM(AA16:AA19)</f>
        <v>0</v>
      </c>
      <c r="AB15" s="697"/>
      <c r="AC15" s="697">
        <f>SUM(AC16:AC19)</f>
        <v>1</v>
      </c>
      <c r="AD15" s="697"/>
      <c r="AE15" s="697">
        <f>SUM(AE16:AE19)</f>
        <v>0</v>
      </c>
      <c r="AF15" s="697"/>
      <c r="AG15" s="697">
        <f>SUM(AG16:AG19)</f>
        <v>0</v>
      </c>
      <c r="AH15" s="1038"/>
      <c r="AI15" s="1032">
        <f>SUM(AI16:AI19)</f>
        <v>3</v>
      </c>
      <c r="AJ15" s="1045"/>
    </row>
    <row r="16" spans="2:38" s="7" customFormat="1" ht="30" customHeight="1" x14ac:dyDescent="0.2">
      <c r="B16" s="667"/>
      <c r="C16" s="794" t="s">
        <v>413</v>
      </c>
      <c r="D16" s="795"/>
      <c r="E16" s="1033">
        <v>0</v>
      </c>
      <c r="F16" s="699"/>
      <c r="G16" s="699">
        <v>0</v>
      </c>
      <c r="H16" s="699"/>
      <c r="I16" s="699">
        <v>0</v>
      </c>
      <c r="J16" s="699"/>
      <c r="K16" s="699">
        <v>0</v>
      </c>
      <c r="L16" s="699"/>
      <c r="M16" s="699">
        <v>0</v>
      </c>
      <c r="N16" s="699"/>
      <c r="O16" s="699">
        <v>0</v>
      </c>
      <c r="P16" s="699"/>
      <c r="Q16" s="699">
        <v>0</v>
      </c>
      <c r="R16" s="699"/>
      <c r="S16" s="699">
        <v>0</v>
      </c>
      <c r="T16" s="699"/>
      <c r="U16" s="699">
        <v>2</v>
      </c>
      <c r="V16" s="699"/>
      <c r="W16" s="699">
        <v>0</v>
      </c>
      <c r="X16" s="699"/>
      <c r="Y16" s="699">
        <v>0</v>
      </c>
      <c r="Z16" s="699"/>
      <c r="AA16" s="699">
        <v>0</v>
      </c>
      <c r="AB16" s="699"/>
      <c r="AC16" s="699">
        <v>1</v>
      </c>
      <c r="AD16" s="699"/>
      <c r="AE16" s="699">
        <v>0</v>
      </c>
      <c r="AF16" s="699"/>
      <c r="AG16" s="699">
        <v>0</v>
      </c>
      <c r="AH16" s="1039"/>
      <c r="AI16" s="1046">
        <f>SUM(D16:AH16)</f>
        <v>3</v>
      </c>
      <c r="AJ16" s="1047"/>
      <c r="AL16" s="185"/>
    </row>
    <row r="17" spans="2:38" s="7" customFormat="1" ht="30" customHeight="1" x14ac:dyDescent="0.2">
      <c r="B17" s="667"/>
      <c r="C17" s="794" t="s">
        <v>414</v>
      </c>
      <c r="D17" s="795"/>
      <c r="E17" s="1033">
        <v>0</v>
      </c>
      <c r="F17" s="699"/>
      <c r="G17" s="699">
        <v>0</v>
      </c>
      <c r="H17" s="699"/>
      <c r="I17" s="699">
        <v>0</v>
      </c>
      <c r="J17" s="699"/>
      <c r="K17" s="699">
        <v>0</v>
      </c>
      <c r="L17" s="699"/>
      <c r="M17" s="699">
        <v>0</v>
      </c>
      <c r="N17" s="699"/>
      <c r="O17" s="699">
        <v>0</v>
      </c>
      <c r="P17" s="699"/>
      <c r="Q17" s="699">
        <v>0</v>
      </c>
      <c r="R17" s="699"/>
      <c r="S17" s="699">
        <v>0</v>
      </c>
      <c r="T17" s="699"/>
      <c r="U17" s="699">
        <v>0</v>
      </c>
      <c r="V17" s="699"/>
      <c r="W17" s="699">
        <v>0</v>
      </c>
      <c r="X17" s="699"/>
      <c r="Y17" s="699">
        <v>0</v>
      </c>
      <c r="Z17" s="699"/>
      <c r="AA17" s="699">
        <v>0</v>
      </c>
      <c r="AB17" s="699"/>
      <c r="AC17" s="699">
        <v>0</v>
      </c>
      <c r="AD17" s="699"/>
      <c r="AE17" s="699">
        <v>0</v>
      </c>
      <c r="AF17" s="699"/>
      <c r="AG17" s="699">
        <v>0</v>
      </c>
      <c r="AH17" s="1039"/>
      <c r="AI17" s="1046">
        <f>SUM(D17:AH17)</f>
        <v>0</v>
      </c>
      <c r="AJ17" s="1047"/>
      <c r="AL17" s="185"/>
    </row>
    <row r="18" spans="2:38" s="7" customFormat="1" ht="30" customHeight="1" x14ac:dyDescent="0.2">
      <c r="B18" s="667"/>
      <c r="C18" s="794" t="s">
        <v>415</v>
      </c>
      <c r="D18" s="795"/>
      <c r="E18" s="1033">
        <v>0</v>
      </c>
      <c r="F18" s="699"/>
      <c r="G18" s="699">
        <v>0</v>
      </c>
      <c r="H18" s="699"/>
      <c r="I18" s="699">
        <v>0</v>
      </c>
      <c r="J18" s="699"/>
      <c r="K18" s="699">
        <v>0</v>
      </c>
      <c r="L18" s="699"/>
      <c r="M18" s="699">
        <v>0</v>
      </c>
      <c r="N18" s="699"/>
      <c r="O18" s="699">
        <v>0</v>
      </c>
      <c r="P18" s="699"/>
      <c r="Q18" s="699">
        <v>0</v>
      </c>
      <c r="R18" s="699"/>
      <c r="S18" s="699">
        <v>0</v>
      </c>
      <c r="T18" s="699"/>
      <c r="U18" s="699">
        <v>0</v>
      </c>
      <c r="V18" s="699"/>
      <c r="W18" s="699">
        <v>0</v>
      </c>
      <c r="X18" s="699"/>
      <c r="Y18" s="699">
        <v>0</v>
      </c>
      <c r="Z18" s="699"/>
      <c r="AA18" s="699">
        <v>0</v>
      </c>
      <c r="AB18" s="699"/>
      <c r="AC18" s="699">
        <v>0</v>
      </c>
      <c r="AD18" s="699"/>
      <c r="AE18" s="699">
        <v>0</v>
      </c>
      <c r="AF18" s="699"/>
      <c r="AG18" s="699">
        <v>0</v>
      </c>
      <c r="AH18" s="1039"/>
      <c r="AI18" s="1046">
        <f>SUM(D18:AH18)</f>
        <v>0</v>
      </c>
      <c r="AJ18" s="1047"/>
      <c r="AL18" s="185"/>
    </row>
    <row r="19" spans="2:38" s="7" customFormat="1" ht="30" customHeight="1" x14ac:dyDescent="0.2">
      <c r="B19" s="667"/>
      <c r="C19" s="794" t="s">
        <v>416</v>
      </c>
      <c r="D19" s="795"/>
      <c r="E19" s="1033">
        <v>0</v>
      </c>
      <c r="F19" s="699"/>
      <c r="G19" s="699">
        <v>0</v>
      </c>
      <c r="H19" s="699"/>
      <c r="I19" s="699">
        <v>0</v>
      </c>
      <c r="J19" s="699"/>
      <c r="K19" s="699">
        <v>0</v>
      </c>
      <c r="L19" s="699"/>
      <c r="M19" s="699">
        <v>0</v>
      </c>
      <c r="N19" s="699"/>
      <c r="O19" s="699">
        <v>0</v>
      </c>
      <c r="P19" s="699"/>
      <c r="Q19" s="699">
        <v>0</v>
      </c>
      <c r="R19" s="699"/>
      <c r="S19" s="699">
        <v>0</v>
      </c>
      <c r="T19" s="699"/>
      <c r="U19" s="699">
        <v>0</v>
      </c>
      <c r="V19" s="699"/>
      <c r="W19" s="699">
        <v>0</v>
      </c>
      <c r="X19" s="699"/>
      <c r="Y19" s="699">
        <v>0</v>
      </c>
      <c r="Z19" s="699"/>
      <c r="AA19" s="699">
        <v>0</v>
      </c>
      <c r="AB19" s="699"/>
      <c r="AC19" s="699">
        <v>0</v>
      </c>
      <c r="AD19" s="699"/>
      <c r="AE19" s="699">
        <v>0</v>
      </c>
      <c r="AF19" s="699"/>
      <c r="AG19" s="699">
        <v>0</v>
      </c>
      <c r="AH19" s="1039"/>
      <c r="AI19" s="1046">
        <f>SUM(D19:AH19)</f>
        <v>0</v>
      </c>
      <c r="AJ19" s="1047"/>
      <c r="AL19" s="185"/>
    </row>
    <row r="20" spans="2:38" s="7" customFormat="1" ht="30" customHeight="1" x14ac:dyDescent="0.2">
      <c r="B20" s="1721" t="s">
        <v>94</v>
      </c>
      <c r="C20" s="1721" t="s">
        <v>94</v>
      </c>
      <c r="D20" s="1721"/>
      <c r="E20" s="773"/>
      <c r="F20" s="518"/>
      <c r="G20" s="518"/>
      <c r="H20" s="518"/>
      <c r="I20" s="518"/>
      <c r="J20" s="518"/>
      <c r="K20" s="518"/>
      <c r="L20" s="518"/>
      <c r="M20" s="518"/>
      <c r="N20" s="518"/>
      <c r="O20" s="518"/>
      <c r="P20" s="518"/>
      <c r="Q20" s="518"/>
      <c r="R20" s="518"/>
      <c r="S20" s="518"/>
      <c r="T20" s="518"/>
      <c r="U20" s="518"/>
      <c r="V20" s="518"/>
      <c r="W20" s="518"/>
      <c r="X20" s="518"/>
      <c r="Y20" s="518"/>
      <c r="Z20" s="518"/>
      <c r="AA20" s="518"/>
      <c r="AB20" s="518"/>
      <c r="AC20" s="518"/>
      <c r="AD20" s="518"/>
      <c r="AE20" s="518"/>
      <c r="AF20" s="518"/>
      <c r="AG20" s="518"/>
      <c r="AH20" s="1040"/>
      <c r="AI20" s="771"/>
      <c r="AJ20" s="1047"/>
    </row>
    <row r="21" spans="2:38" s="182" customFormat="1" ht="30" customHeight="1" x14ac:dyDescent="0.2">
      <c r="B21" s="1721" t="s">
        <v>410</v>
      </c>
      <c r="C21" s="1721"/>
      <c r="D21" s="1721"/>
      <c r="E21" s="1032">
        <f>SUM(E22:E25)</f>
        <v>0</v>
      </c>
      <c r="F21" s="697"/>
      <c r="G21" s="697">
        <f>SUM(G22:G25)</f>
        <v>0</v>
      </c>
      <c r="H21" s="697"/>
      <c r="I21" s="697">
        <f>SUM(I22:I25)</f>
        <v>0</v>
      </c>
      <c r="J21" s="697"/>
      <c r="K21" s="697">
        <f>SUM(K22:K25)</f>
        <v>0</v>
      </c>
      <c r="L21" s="697"/>
      <c r="M21" s="697">
        <f>SUM(M22:M25)</f>
        <v>0</v>
      </c>
      <c r="N21" s="697"/>
      <c r="O21" s="697">
        <f>SUM(O22:O25)</f>
        <v>0</v>
      </c>
      <c r="P21" s="697"/>
      <c r="Q21" s="697">
        <f>SUM(Q22:Q25)</f>
        <v>0</v>
      </c>
      <c r="R21" s="697"/>
      <c r="S21" s="697">
        <f>SUM(S22:S25)</f>
        <v>0</v>
      </c>
      <c r="T21" s="697"/>
      <c r="U21" s="697">
        <f>SUM(U22:U25)</f>
        <v>1</v>
      </c>
      <c r="V21" s="697"/>
      <c r="W21" s="697">
        <f>SUM(W22:W25)</f>
        <v>0</v>
      </c>
      <c r="X21" s="697"/>
      <c r="Y21" s="697">
        <f>SUM(Y22:Y25)</f>
        <v>0</v>
      </c>
      <c r="Z21" s="697"/>
      <c r="AA21" s="697">
        <f>SUM(AA22:AA25)</f>
        <v>0</v>
      </c>
      <c r="AB21" s="697"/>
      <c r="AC21" s="697">
        <f>SUM(AC22:AC25)</f>
        <v>0</v>
      </c>
      <c r="AD21" s="697"/>
      <c r="AE21" s="697">
        <f>SUM(AE22:AE25)</f>
        <v>0</v>
      </c>
      <c r="AF21" s="697"/>
      <c r="AG21" s="697">
        <f>SUM(AG22:AG25)</f>
        <v>0</v>
      </c>
      <c r="AH21" s="1038"/>
      <c r="AI21" s="1032">
        <f>SUM(AI22:AI25)</f>
        <v>1</v>
      </c>
      <c r="AJ21" s="1045"/>
    </row>
    <row r="22" spans="2:38" s="7" customFormat="1" ht="30" customHeight="1" x14ac:dyDescent="0.2">
      <c r="B22" s="667"/>
      <c r="C22" s="794" t="s">
        <v>413</v>
      </c>
      <c r="D22" s="795"/>
      <c r="E22" s="1033">
        <v>0</v>
      </c>
      <c r="F22" s="699"/>
      <c r="G22" s="699">
        <v>0</v>
      </c>
      <c r="H22" s="699"/>
      <c r="I22" s="699">
        <v>0</v>
      </c>
      <c r="J22" s="699"/>
      <c r="K22" s="699">
        <v>0</v>
      </c>
      <c r="L22" s="699"/>
      <c r="M22" s="699">
        <v>0</v>
      </c>
      <c r="N22" s="699"/>
      <c r="O22" s="699">
        <v>0</v>
      </c>
      <c r="P22" s="699"/>
      <c r="Q22" s="699">
        <v>0</v>
      </c>
      <c r="R22" s="699"/>
      <c r="S22" s="699">
        <v>0</v>
      </c>
      <c r="T22" s="699"/>
      <c r="U22" s="699">
        <v>1</v>
      </c>
      <c r="V22" s="699"/>
      <c r="W22" s="699">
        <v>0</v>
      </c>
      <c r="X22" s="699"/>
      <c r="Y22" s="699">
        <v>0</v>
      </c>
      <c r="Z22" s="699"/>
      <c r="AA22" s="699">
        <v>0</v>
      </c>
      <c r="AB22" s="699"/>
      <c r="AC22" s="699">
        <v>0</v>
      </c>
      <c r="AD22" s="699"/>
      <c r="AE22" s="699">
        <v>0</v>
      </c>
      <c r="AF22" s="699"/>
      <c r="AG22" s="699">
        <v>0</v>
      </c>
      <c r="AH22" s="1039"/>
      <c r="AI22" s="1046">
        <f>SUM(D22:AH22)</f>
        <v>1</v>
      </c>
      <c r="AJ22" s="1047"/>
      <c r="AL22" s="185"/>
    </row>
    <row r="23" spans="2:38" s="7" customFormat="1" ht="30" customHeight="1" x14ac:dyDescent="0.2">
      <c r="B23" s="667"/>
      <c r="C23" s="794" t="s">
        <v>414</v>
      </c>
      <c r="D23" s="795"/>
      <c r="E23" s="1033">
        <v>0</v>
      </c>
      <c r="F23" s="699"/>
      <c r="G23" s="699">
        <v>0</v>
      </c>
      <c r="H23" s="699"/>
      <c r="I23" s="699">
        <v>0</v>
      </c>
      <c r="J23" s="699"/>
      <c r="K23" s="699">
        <v>0</v>
      </c>
      <c r="L23" s="699"/>
      <c r="M23" s="699">
        <v>0</v>
      </c>
      <c r="N23" s="699"/>
      <c r="O23" s="699">
        <v>0</v>
      </c>
      <c r="P23" s="699"/>
      <c r="Q23" s="699">
        <v>0</v>
      </c>
      <c r="R23" s="699"/>
      <c r="S23" s="699">
        <v>0</v>
      </c>
      <c r="T23" s="699"/>
      <c r="U23" s="699">
        <v>0</v>
      </c>
      <c r="V23" s="699"/>
      <c r="W23" s="699">
        <v>0</v>
      </c>
      <c r="X23" s="699"/>
      <c r="Y23" s="699">
        <v>0</v>
      </c>
      <c r="Z23" s="699"/>
      <c r="AA23" s="699">
        <v>0</v>
      </c>
      <c r="AB23" s="699"/>
      <c r="AC23" s="699">
        <v>0</v>
      </c>
      <c r="AD23" s="699"/>
      <c r="AE23" s="699">
        <v>0</v>
      </c>
      <c r="AF23" s="699"/>
      <c r="AG23" s="699">
        <v>0</v>
      </c>
      <c r="AH23" s="1039"/>
      <c r="AI23" s="1046">
        <f>SUM(D23:AH23)</f>
        <v>0</v>
      </c>
      <c r="AJ23" s="1047"/>
      <c r="AL23" s="185"/>
    </row>
    <row r="24" spans="2:38" s="7" customFormat="1" ht="30" customHeight="1" x14ac:dyDescent="0.2">
      <c r="B24" s="667"/>
      <c r="C24" s="794" t="s">
        <v>415</v>
      </c>
      <c r="D24" s="795"/>
      <c r="E24" s="1033">
        <v>0</v>
      </c>
      <c r="F24" s="699"/>
      <c r="G24" s="699">
        <v>0</v>
      </c>
      <c r="H24" s="699"/>
      <c r="I24" s="699">
        <v>0</v>
      </c>
      <c r="J24" s="699"/>
      <c r="K24" s="699">
        <v>0</v>
      </c>
      <c r="L24" s="699"/>
      <c r="M24" s="699">
        <v>0</v>
      </c>
      <c r="N24" s="699"/>
      <c r="O24" s="699">
        <v>0</v>
      </c>
      <c r="P24" s="699"/>
      <c r="Q24" s="699">
        <v>0</v>
      </c>
      <c r="R24" s="699"/>
      <c r="S24" s="699">
        <v>0</v>
      </c>
      <c r="T24" s="699"/>
      <c r="U24" s="699">
        <v>0</v>
      </c>
      <c r="V24" s="699"/>
      <c r="W24" s="699">
        <v>0</v>
      </c>
      <c r="X24" s="699"/>
      <c r="Y24" s="699">
        <v>0</v>
      </c>
      <c r="Z24" s="699"/>
      <c r="AA24" s="699">
        <v>0</v>
      </c>
      <c r="AB24" s="699"/>
      <c r="AC24" s="699">
        <v>0</v>
      </c>
      <c r="AD24" s="699"/>
      <c r="AE24" s="699">
        <v>0</v>
      </c>
      <c r="AF24" s="699"/>
      <c r="AG24" s="699">
        <v>0</v>
      </c>
      <c r="AH24" s="1039"/>
      <c r="AI24" s="1046">
        <f>SUM(D24:AH24)</f>
        <v>0</v>
      </c>
      <c r="AJ24" s="1047"/>
      <c r="AL24" s="185"/>
    </row>
    <row r="25" spans="2:38" s="7" customFormat="1" ht="30" customHeight="1" x14ac:dyDescent="0.2">
      <c r="B25" s="667"/>
      <c r="C25" s="794" t="s">
        <v>416</v>
      </c>
      <c r="D25" s="795"/>
      <c r="E25" s="1033">
        <v>0</v>
      </c>
      <c r="F25" s="699"/>
      <c r="G25" s="699">
        <v>0</v>
      </c>
      <c r="H25" s="699"/>
      <c r="I25" s="699">
        <v>0</v>
      </c>
      <c r="J25" s="699"/>
      <c r="K25" s="699">
        <v>0</v>
      </c>
      <c r="L25" s="699"/>
      <c r="M25" s="699">
        <v>0</v>
      </c>
      <c r="N25" s="699"/>
      <c r="O25" s="699">
        <v>0</v>
      </c>
      <c r="P25" s="699"/>
      <c r="Q25" s="699">
        <v>0</v>
      </c>
      <c r="R25" s="699"/>
      <c r="S25" s="699">
        <v>0</v>
      </c>
      <c r="T25" s="699"/>
      <c r="U25" s="699">
        <v>0</v>
      </c>
      <c r="V25" s="699"/>
      <c r="W25" s="699">
        <v>0</v>
      </c>
      <c r="X25" s="699"/>
      <c r="Y25" s="699">
        <v>0</v>
      </c>
      <c r="Z25" s="699"/>
      <c r="AA25" s="699">
        <v>0</v>
      </c>
      <c r="AB25" s="699"/>
      <c r="AC25" s="699">
        <v>0</v>
      </c>
      <c r="AD25" s="699"/>
      <c r="AE25" s="699">
        <v>0</v>
      </c>
      <c r="AF25" s="699"/>
      <c r="AG25" s="699">
        <v>0</v>
      </c>
      <c r="AH25" s="1039"/>
      <c r="AI25" s="1046">
        <f>SUM(D25:AH25)</f>
        <v>0</v>
      </c>
      <c r="AJ25" s="1047"/>
      <c r="AL25" s="185"/>
    </row>
    <row r="26" spans="2:38" s="7" customFormat="1" ht="30" customHeight="1" x14ac:dyDescent="0.2">
      <c r="B26" s="1721" t="s">
        <v>95</v>
      </c>
      <c r="C26" s="1721" t="s">
        <v>95</v>
      </c>
      <c r="D26" s="1721"/>
      <c r="E26" s="773"/>
      <c r="F26" s="518"/>
      <c r="G26" s="518"/>
      <c r="H26" s="518"/>
      <c r="I26" s="518"/>
      <c r="J26" s="518"/>
      <c r="K26" s="518"/>
      <c r="L26" s="518"/>
      <c r="M26" s="518"/>
      <c r="N26" s="518"/>
      <c r="O26" s="518"/>
      <c r="P26" s="518"/>
      <c r="Q26" s="518"/>
      <c r="R26" s="518"/>
      <c r="S26" s="518"/>
      <c r="T26" s="518"/>
      <c r="U26" s="518"/>
      <c r="V26" s="518"/>
      <c r="W26" s="518"/>
      <c r="X26" s="518"/>
      <c r="Y26" s="518"/>
      <c r="Z26" s="518"/>
      <c r="AA26" s="518"/>
      <c r="AB26" s="518"/>
      <c r="AC26" s="518"/>
      <c r="AD26" s="518"/>
      <c r="AE26" s="518"/>
      <c r="AF26" s="518"/>
      <c r="AG26" s="518"/>
      <c r="AH26" s="1040"/>
      <c r="AI26" s="1046"/>
      <c r="AJ26" s="1047"/>
    </row>
    <row r="27" spans="2:38" s="182" customFormat="1" ht="30" customHeight="1" x14ac:dyDescent="0.2">
      <c r="B27" s="1721" t="s">
        <v>410</v>
      </c>
      <c r="C27" s="1721"/>
      <c r="D27" s="1721"/>
      <c r="E27" s="1032">
        <f>SUM(E28:E31)</f>
        <v>0</v>
      </c>
      <c r="F27" s="697"/>
      <c r="G27" s="697">
        <f>SUM(G28:G31)</f>
        <v>0</v>
      </c>
      <c r="H27" s="697"/>
      <c r="I27" s="697">
        <f>SUM(I28:I31)</f>
        <v>0</v>
      </c>
      <c r="J27" s="697"/>
      <c r="K27" s="697">
        <f>SUM(K28:K31)</f>
        <v>0</v>
      </c>
      <c r="L27" s="697"/>
      <c r="M27" s="697">
        <f>SUM(M28:M31)</f>
        <v>0</v>
      </c>
      <c r="N27" s="697"/>
      <c r="O27" s="697">
        <f>SUM(O28:O31)</f>
        <v>0</v>
      </c>
      <c r="P27" s="697"/>
      <c r="Q27" s="697">
        <f>SUM(Q28:Q31)</f>
        <v>1</v>
      </c>
      <c r="R27" s="697"/>
      <c r="S27" s="697">
        <f>SUM(S28:S31)</f>
        <v>0</v>
      </c>
      <c r="T27" s="697"/>
      <c r="U27" s="697">
        <f>SUM(U28:U31)</f>
        <v>2</v>
      </c>
      <c r="V27" s="697"/>
      <c r="W27" s="697">
        <f>SUM(W28:W31)</f>
        <v>1</v>
      </c>
      <c r="X27" s="697"/>
      <c r="Y27" s="697">
        <f>SUM(Y28:Y31)</f>
        <v>1</v>
      </c>
      <c r="Z27" s="697"/>
      <c r="AA27" s="697">
        <f>SUM(AA28:AA31)</f>
        <v>0</v>
      </c>
      <c r="AB27" s="697"/>
      <c r="AC27" s="697">
        <f>SUM(AC28:AC31)</f>
        <v>0</v>
      </c>
      <c r="AD27" s="697"/>
      <c r="AE27" s="697">
        <f>SUM(AE28:AE31)</f>
        <v>0</v>
      </c>
      <c r="AF27" s="697"/>
      <c r="AG27" s="697">
        <f>SUM(AG28:AG31)</f>
        <v>1</v>
      </c>
      <c r="AH27" s="1038"/>
      <c r="AI27" s="1032">
        <f>SUM(AI28:AI31)</f>
        <v>6</v>
      </c>
      <c r="AJ27" s="1045"/>
    </row>
    <row r="28" spans="2:38" s="7" customFormat="1" ht="30" customHeight="1" x14ac:dyDescent="0.2">
      <c r="B28" s="667"/>
      <c r="C28" s="794" t="s">
        <v>413</v>
      </c>
      <c r="D28" s="795"/>
      <c r="E28" s="1033">
        <v>0</v>
      </c>
      <c r="F28" s="699"/>
      <c r="G28" s="699">
        <v>0</v>
      </c>
      <c r="H28" s="699"/>
      <c r="I28" s="699">
        <v>0</v>
      </c>
      <c r="J28" s="699"/>
      <c r="K28" s="699">
        <v>0</v>
      </c>
      <c r="L28" s="699"/>
      <c r="M28" s="699">
        <v>0</v>
      </c>
      <c r="N28" s="699"/>
      <c r="O28" s="699">
        <v>0</v>
      </c>
      <c r="P28" s="699"/>
      <c r="Q28" s="699">
        <v>1</v>
      </c>
      <c r="R28" s="699"/>
      <c r="S28" s="699">
        <v>0</v>
      </c>
      <c r="T28" s="699"/>
      <c r="U28" s="699">
        <v>2</v>
      </c>
      <c r="V28" s="699"/>
      <c r="W28" s="699">
        <v>1</v>
      </c>
      <c r="X28" s="699"/>
      <c r="Y28" s="699">
        <v>0</v>
      </c>
      <c r="Z28" s="699"/>
      <c r="AA28" s="699">
        <v>0</v>
      </c>
      <c r="AB28" s="699"/>
      <c r="AC28" s="699">
        <v>0</v>
      </c>
      <c r="AD28" s="699"/>
      <c r="AE28" s="699">
        <v>0</v>
      </c>
      <c r="AF28" s="699"/>
      <c r="AG28" s="699">
        <v>1</v>
      </c>
      <c r="AH28" s="1039"/>
      <c r="AI28" s="1046">
        <f>SUM(D28:AH28)</f>
        <v>5</v>
      </c>
      <c r="AJ28" s="1047"/>
      <c r="AL28" s="185"/>
    </row>
    <row r="29" spans="2:38" s="7" customFormat="1" ht="30" customHeight="1" x14ac:dyDescent="0.2">
      <c r="B29" s="667"/>
      <c r="C29" s="794" t="s">
        <v>414</v>
      </c>
      <c r="D29" s="795"/>
      <c r="E29" s="1033">
        <v>0</v>
      </c>
      <c r="F29" s="699"/>
      <c r="G29" s="699">
        <v>0</v>
      </c>
      <c r="H29" s="699"/>
      <c r="I29" s="699">
        <v>0</v>
      </c>
      <c r="J29" s="699"/>
      <c r="K29" s="699">
        <v>0</v>
      </c>
      <c r="L29" s="699"/>
      <c r="M29" s="699">
        <v>0</v>
      </c>
      <c r="N29" s="699"/>
      <c r="O29" s="699">
        <v>0</v>
      </c>
      <c r="P29" s="699"/>
      <c r="Q29" s="699">
        <v>0</v>
      </c>
      <c r="R29" s="699"/>
      <c r="S29" s="699">
        <v>0</v>
      </c>
      <c r="T29" s="699"/>
      <c r="U29" s="699">
        <v>0</v>
      </c>
      <c r="V29" s="699"/>
      <c r="W29" s="699">
        <v>0</v>
      </c>
      <c r="X29" s="699"/>
      <c r="Y29" s="699">
        <v>1</v>
      </c>
      <c r="Z29" s="699"/>
      <c r="AA29" s="699">
        <v>0</v>
      </c>
      <c r="AB29" s="699"/>
      <c r="AC29" s="699">
        <v>0</v>
      </c>
      <c r="AD29" s="699"/>
      <c r="AE29" s="699">
        <v>0</v>
      </c>
      <c r="AF29" s="699"/>
      <c r="AG29" s="699">
        <v>0</v>
      </c>
      <c r="AH29" s="1039"/>
      <c r="AI29" s="1046">
        <f>SUM(D29:AH29)</f>
        <v>1</v>
      </c>
      <c r="AJ29" s="1047"/>
      <c r="AL29" s="185"/>
    </row>
    <row r="30" spans="2:38" s="7" customFormat="1" ht="30" customHeight="1" x14ac:dyDescent="0.2">
      <c r="B30" s="667"/>
      <c r="C30" s="794" t="s">
        <v>415</v>
      </c>
      <c r="D30" s="795"/>
      <c r="E30" s="1033">
        <v>0</v>
      </c>
      <c r="F30" s="699"/>
      <c r="G30" s="699">
        <v>0</v>
      </c>
      <c r="H30" s="699"/>
      <c r="I30" s="699">
        <v>0</v>
      </c>
      <c r="J30" s="699"/>
      <c r="K30" s="699">
        <v>0</v>
      </c>
      <c r="L30" s="699"/>
      <c r="M30" s="699">
        <v>0</v>
      </c>
      <c r="N30" s="699"/>
      <c r="O30" s="699">
        <v>0</v>
      </c>
      <c r="P30" s="699"/>
      <c r="Q30" s="699">
        <v>0</v>
      </c>
      <c r="R30" s="699"/>
      <c r="S30" s="699">
        <v>0</v>
      </c>
      <c r="T30" s="699"/>
      <c r="U30" s="699">
        <v>0</v>
      </c>
      <c r="V30" s="699"/>
      <c r="W30" s="699">
        <v>0</v>
      </c>
      <c r="X30" s="699"/>
      <c r="Y30" s="699">
        <v>0</v>
      </c>
      <c r="Z30" s="699"/>
      <c r="AA30" s="699">
        <v>0</v>
      </c>
      <c r="AB30" s="699"/>
      <c r="AC30" s="699">
        <v>0</v>
      </c>
      <c r="AD30" s="699"/>
      <c r="AE30" s="699">
        <v>0</v>
      </c>
      <c r="AF30" s="699"/>
      <c r="AG30" s="699">
        <v>0</v>
      </c>
      <c r="AH30" s="1039"/>
      <c r="AI30" s="1046">
        <f>SUM(D30:AH30)</f>
        <v>0</v>
      </c>
      <c r="AJ30" s="1047"/>
      <c r="AL30" s="185"/>
    </row>
    <row r="31" spans="2:38" s="7" customFormat="1" ht="30" customHeight="1" x14ac:dyDescent="0.2">
      <c r="B31" s="667"/>
      <c r="C31" s="794" t="s">
        <v>416</v>
      </c>
      <c r="D31" s="795"/>
      <c r="E31" s="1033">
        <v>0</v>
      </c>
      <c r="F31" s="699"/>
      <c r="G31" s="699">
        <v>0</v>
      </c>
      <c r="H31" s="699"/>
      <c r="I31" s="699">
        <v>0</v>
      </c>
      <c r="J31" s="699"/>
      <c r="K31" s="699">
        <v>0</v>
      </c>
      <c r="L31" s="699"/>
      <c r="M31" s="699">
        <v>0</v>
      </c>
      <c r="N31" s="699"/>
      <c r="O31" s="699">
        <v>0</v>
      </c>
      <c r="P31" s="699"/>
      <c r="Q31" s="699">
        <v>0</v>
      </c>
      <c r="R31" s="699"/>
      <c r="S31" s="699">
        <v>0</v>
      </c>
      <c r="T31" s="699"/>
      <c r="U31" s="699">
        <v>0</v>
      </c>
      <c r="V31" s="699"/>
      <c r="W31" s="699">
        <v>0</v>
      </c>
      <c r="X31" s="699"/>
      <c r="Y31" s="699">
        <v>0</v>
      </c>
      <c r="Z31" s="699"/>
      <c r="AA31" s="699">
        <v>0</v>
      </c>
      <c r="AB31" s="699"/>
      <c r="AC31" s="699">
        <v>0</v>
      </c>
      <c r="AD31" s="699"/>
      <c r="AE31" s="699">
        <v>0</v>
      </c>
      <c r="AF31" s="699"/>
      <c r="AG31" s="699">
        <v>0</v>
      </c>
      <c r="AH31" s="1039"/>
      <c r="AI31" s="1046">
        <f>SUM(D31:AH31)</f>
        <v>0</v>
      </c>
      <c r="AJ31" s="1047"/>
      <c r="AL31" s="185"/>
    </row>
    <row r="32" spans="2:38" s="7" customFormat="1" ht="30" customHeight="1" x14ac:dyDescent="0.2">
      <c r="B32" s="1721" t="s">
        <v>96</v>
      </c>
      <c r="C32" s="1721"/>
      <c r="D32" s="1721"/>
      <c r="E32" s="773"/>
      <c r="F32" s="518"/>
      <c r="G32" s="518"/>
      <c r="H32" s="518"/>
      <c r="I32" s="518"/>
      <c r="J32" s="518"/>
      <c r="K32" s="518"/>
      <c r="L32" s="518"/>
      <c r="M32" s="518"/>
      <c r="N32" s="518"/>
      <c r="O32" s="518"/>
      <c r="P32" s="518"/>
      <c r="Q32" s="518"/>
      <c r="R32" s="518"/>
      <c r="S32" s="518"/>
      <c r="T32" s="518"/>
      <c r="U32" s="518"/>
      <c r="V32" s="518"/>
      <c r="W32" s="518"/>
      <c r="X32" s="518"/>
      <c r="Y32" s="518"/>
      <c r="Z32" s="518"/>
      <c r="AA32" s="518"/>
      <c r="AB32" s="518"/>
      <c r="AC32" s="518"/>
      <c r="AD32" s="518"/>
      <c r="AE32" s="518"/>
      <c r="AF32" s="518"/>
      <c r="AG32" s="518"/>
      <c r="AH32" s="1040"/>
      <c r="AI32" s="1046"/>
      <c r="AJ32" s="1047"/>
    </row>
    <row r="33" spans="2:38" s="182" customFormat="1" ht="30" customHeight="1" x14ac:dyDescent="0.2">
      <c r="B33" s="1721" t="s">
        <v>410</v>
      </c>
      <c r="C33" s="1721"/>
      <c r="D33" s="1721"/>
      <c r="E33" s="1032">
        <f>SUM(E34:E37)</f>
        <v>0</v>
      </c>
      <c r="F33" s="697"/>
      <c r="G33" s="697">
        <f>SUM(G34:G37)</f>
        <v>0</v>
      </c>
      <c r="H33" s="697"/>
      <c r="I33" s="697">
        <f>SUM(I34:I37)</f>
        <v>0</v>
      </c>
      <c r="J33" s="697"/>
      <c r="K33" s="697">
        <f>SUM(K34:K37)</f>
        <v>0</v>
      </c>
      <c r="L33" s="697"/>
      <c r="M33" s="697">
        <f>SUM(M34:M37)</f>
        <v>0</v>
      </c>
      <c r="N33" s="697"/>
      <c r="O33" s="697">
        <f>SUM(O34:O37)</f>
        <v>0</v>
      </c>
      <c r="P33" s="697"/>
      <c r="Q33" s="697">
        <f>SUM(Q34:Q37)</f>
        <v>0</v>
      </c>
      <c r="R33" s="697"/>
      <c r="S33" s="697">
        <f>SUM(S34:S37)</f>
        <v>0</v>
      </c>
      <c r="T33" s="697"/>
      <c r="U33" s="697">
        <f>SUM(U34:U37)</f>
        <v>0</v>
      </c>
      <c r="V33" s="697"/>
      <c r="W33" s="697">
        <f>SUM(W34:W37)</f>
        <v>0</v>
      </c>
      <c r="X33" s="697"/>
      <c r="Y33" s="697">
        <f>SUM(Y34:Y37)</f>
        <v>0</v>
      </c>
      <c r="Z33" s="697"/>
      <c r="AA33" s="697">
        <f>SUM(AA34:AA37)</f>
        <v>0</v>
      </c>
      <c r="AB33" s="697"/>
      <c r="AC33" s="697">
        <f>SUM(AC34:AC37)</f>
        <v>0</v>
      </c>
      <c r="AD33" s="697"/>
      <c r="AE33" s="697">
        <f>SUM(AE34:AE37)</f>
        <v>0</v>
      </c>
      <c r="AF33" s="697"/>
      <c r="AG33" s="697">
        <f>SUM(AG34:AG37)</f>
        <v>0</v>
      </c>
      <c r="AH33" s="1038"/>
      <c r="AI33" s="1032">
        <f>SUM(AI34:AI37)</f>
        <v>0</v>
      </c>
      <c r="AJ33" s="1045"/>
    </row>
    <row r="34" spans="2:38" s="7" customFormat="1" ht="30" customHeight="1" x14ac:dyDescent="0.2">
      <c r="B34" s="667"/>
      <c r="C34" s="794" t="s">
        <v>413</v>
      </c>
      <c r="D34" s="795"/>
      <c r="E34" s="1033">
        <v>0</v>
      </c>
      <c r="F34" s="699"/>
      <c r="G34" s="699">
        <v>0</v>
      </c>
      <c r="H34" s="699"/>
      <c r="I34" s="699">
        <v>0</v>
      </c>
      <c r="J34" s="699"/>
      <c r="K34" s="699">
        <v>0</v>
      </c>
      <c r="L34" s="699"/>
      <c r="M34" s="699">
        <v>0</v>
      </c>
      <c r="N34" s="699"/>
      <c r="O34" s="699">
        <v>0</v>
      </c>
      <c r="P34" s="699"/>
      <c r="Q34" s="699">
        <v>0</v>
      </c>
      <c r="R34" s="699"/>
      <c r="S34" s="699">
        <v>0</v>
      </c>
      <c r="T34" s="699"/>
      <c r="U34" s="699">
        <v>0</v>
      </c>
      <c r="V34" s="699"/>
      <c r="W34" s="699">
        <v>0</v>
      </c>
      <c r="X34" s="699"/>
      <c r="Y34" s="699">
        <v>0</v>
      </c>
      <c r="Z34" s="699"/>
      <c r="AA34" s="699">
        <v>0</v>
      </c>
      <c r="AB34" s="699"/>
      <c r="AC34" s="699">
        <v>0</v>
      </c>
      <c r="AD34" s="699"/>
      <c r="AE34" s="699">
        <v>0</v>
      </c>
      <c r="AF34" s="699"/>
      <c r="AG34" s="699">
        <v>0</v>
      </c>
      <c r="AH34" s="1039"/>
      <c r="AI34" s="1046">
        <f>SUM(D34:AH34)</f>
        <v>0</v>
      </c>
      <c r="AJ34" s="1047"/>
      <c r="AL34" s="185"/>
    </row>
    <row r="35" spans="2:38" s="7" customFormat="1" ht="30" customHeight="1" x14ac:dyDescent="0.2">
      <c r="B35" s="667"/>
      <c r="C35" s="794" t="s">
        <v>414</v>
      </c>
      <c r="D35" s="795"/>
      <c r="E35" s="1033">
        <v>0</v>
      </c>
      <c r="F35" s="699"/>
      <c r="G35" s="699">
        <v>0</v>
      </c>
      <c r="H35" s="699"/>
      <c r="I35" s="699">
        <v>0</v>
      </c>
      <c r="J35" s="699"/>
      <c r="K35" s="699">
        <v>0</v>
      </c>
      <c r="L35" s="699"/>
      <c r="M35" s="699">
        <v>0</v>
      </c>
      <c r="N35" s="699"/>
      <c r="O35" s="699">
        <v>0</v>
      </c>
      <c r="P35" s="699"/>
      <c r="Q35" s="699">
        <v>0</v>
      </c>
      <c r="R35" s="699"/>
      <c r="S35" s="699">
        <v>0</v>
      </c>
      <c r="T35" s="699"/>
      <c r="U35" s="699">
        <v>0</v>
      </c>
      <c r="V35" s="699"/>
      <c r="W35" s="699">
        <v>0</v>
      </c>
      <c r="X35" s="699"/>
      <c r="Y35" s="699">
        <v>0</v>
      </c>
      <c r="Z35" s="699"/>
      <c r="AA35" s="699">
        <v>0</v>
      </c>
      <c r="AB35" s="699"/>
      <c r="AC35" s="699">
        <v>0</v>
      </c>
      <c r="AD35" s="699"/>
      <c r="AE35" s="699">
        <v>0</v>
      </c>
      <c r="AF35" s="699"/>
      <c r="AG35" s="699">
        <v>0</v>
      </c>
      <c r="AH35" s="1039"/>
      <c r="AI35" s="1046">
        <f>SUM(D35:AH35)</f>
        <v>0</v>
      </c>
      <c r="AJ35" s="1047"/>
      <c r="AL35" s="185"/>
    </row>
    <row r="36" spans="2:38" s="7" customFormat="1" ht="30" customHeight="1" x14ac:dyDescent="0.2">
      <c r="B36" s="667"/>
      <c r="C36" s="794" t="s">
        <v>415</v>
      </c>
      <c r="D36" s="795"/>
      <c r="E36" s="1033">
        <v>0</v>
      </c>
      <c r="F36" s="699"/>
      <c r="G36" s="699">
        <v>0</v>
      </c>
      <c r="H36" s="699"/>
      <c r="I36" s="699">
        <v>0</v>
      </c>
      <c r="J36" s="699"/>
      <c r="K36" s="699">
        <v>0</v>
      </c>
      <c r="L36" s="699"/>
      <c r="M36" s="699">
        <v>0</v>
      </c>
      <c r="N36" s="699"/>
      <c r="O36" s="699">
        <v>0</v>
      </c>
      <c r="P36" s="699"/>
      <c r="Q36" s="699">
        <v>0</v>
      </c>
      <c r="R36" s="699"/>
      <c r="S36" s="699">
        <v>0</v>
      </c>
      <c r="T36" s="699"/>
      <c r="U36" s="699">
        <v>0</v>
      </c>
      <c r="V36" s="699"/>
      <c r="W36" s="699">
        <v>0</v>
      </c>
      <c r="X36" s="699"/>
      <c r="Y36" s="699">
        <v>0</v>
      </c>
      <c r="Z36" s="699"/>
      <c r="AA36" s="699">
        <v>0</v>
      </c>
      <c r="AB36" s="699"/>
      <c r="AC36" s="699">
        <v>0</v>
      </c>
      <c r="AD36" s="699"/>
      <c r="AE36" s="699">
        <v>0</v>
      </c>
      <c r="AF36" s="699"/>
      <c r="AG36" s="699">
        <v>0</v>
      </c>
      <c r="AH36" s="1039"/>
      <c r="AI36" s="1046">
        <f>SUM(D36:AH36)</f>
        <v>0</v>
      </c>
      <c r="AJ36" s="1047"/>
      <c r="AL36" s="185"/>
    </row>
    <row r="37" spans="2:38" s="7" customFormat="1" ht="30" customHeight="1" x14ac:dyDescent="0.2">
      <c r="B37" s="667"/>
      <c r="C37" s="794" t="s">
        <v>416</v>
      </c>
      <c r="D37" s="795"/>
      <c r="E37" s="1033">
        <v>0</v>
      </c>
      <c r="F37" s="699"/>
      <c r="G37" s="699">
        <v>0</v>
      </c>
      <c r="H37" s="699"/>
      <c r="I37" s="699">
        <v>0</v>
      </c>
      <c r="J37" s="699"/>
      <c r="K37" s="699">
        <v>0</v>
      </c>
      <c r="L37" s="699"/>
      <c r="M37" s="699">
        <v>0</v>
      </c>
      <c r="N37" s="699"/>
      <c r="O37" s="699">
        <v>0</v>
      </c>
      <c r="P37" s="699"/>
      <c r="Q37" s="699">
        <v>0</v>
      </c>
      <c r="R37" s="699"/>
      <c r="S37" s="699">
        <v>0</v>
      </c>
      <c r="T37" s="699"/>
      <c r="U37" s="699">
        <v>0</v>
      </c>
      <c r="V37" s="699"/>
      <c r="W37" s="699">
        <v>0</v>
      </c>
      <c r="X37" s="699"/>
      <c r="Y37" s="699">
        <v>0</v>
      </c>
      <c r="Z37" s="699"/>
      <c r="AA37" s="699">
        <v>0</v>
      </c>
      <c r="AB37" s="699"/>
      <c r="AC37" s="699">
        <v>0</v>
      </c>
      <c r="AD37" s="699"/>
      <c r="AE37" s="699">
        <v>0</v>
      </c>
      <c r="AF37" s="699"/>
      <c r="AG37" s="699">
        <v>0</v>
      </c>
      <c r="AH37" s="1039"/>
      <c r="AI37" s="1046">
        <f>SUM(D37:AH37)</f>
        <v>0</v>
      </c>
      <c r="AJ37" s="1047"/>
      <c r="AL37" s="185"/>
    </row>
    <row r="38" spans="2:38" s="7" customFormat="1" ht="30" customHeight="1" x14ac:dyDescent="0.2">
      <c r="B38" s="1721" t="s">
        <v>97</v>
      </c>
      <c r="C38" s="1721"/>
      <c r="D38" s="1721"/>
      <c r="E38" s="773"/>
      <c r="F38" s="518"/>
      <c r="G38" s="518"/>
      <c r="H38" s="518"/>
      <c r="I38" s="518"/>
      <c r="J38" s="518"/>
      <c r="K38" s="518"/>
      <c r="L38" s="518"/>
      <c r="M38" s="518"/>
      <c r="N38" s="518"/>
      <c r="O38" s="518"/>
      <c r="P38" s="518"/>
      <c r="Q38" s="518"/>
      <c r="R38" s="518"/>
      <c r="S38" s="518"/>
      <c r="T38" s="518"/>
      <c r="U38" s="518"/>
      <c r="V38" s="518"/>
      <c r="W38" s="518"/>
      <c r="X38" s="518"/>
      <c r="Y38" s="518"/>
      <c r="Z38" s="518"/>
      <c r="AA38" s="518"/>
      <c r="AB38" s="518"/>
      <c r="AC38" s="518"/>
      <c r="AD38" s="518"/>
      <c r="AE38" s="518"/>
      <c r="AF38" s="518"/>
      <c r="AG38" s="518"/>
      <c r="AH38" s="1040"/>
      <c r="AI38" s="1046"/>
      <c r="AJ38" s="1047"/>
    </row>
    <row r="39" spans="2:38" s="182" customFormat="1" ht="30" customHeight="1" x14ac:dyDescent="0.2">
      <c r="B39" s="1721" t="s">
        <v>410</v>
      </c>
      <c r="C39" s="1721"/>
      <c r="D39" s="1721"/>
      <c r="E39" s="1032">
        <f>SUM(E40:E43)</f>
        <v>0</v>
      </c>
      <c r="F39" s="697"/>
      <c r="G39" s="697">
        <f>SUM(G40:G43)</f>
        <v>0</v>
      </c>
      <c r="H39" s="697"/>
      <c r="I39" s="697">
        <f>SUM(I40:I43)</f>
        <v>0</v>
      </c>
      <c r="J39" s="697"/>
      <c r="K39" s="697">
        <f>SUM(K40:K43)</f>
        <v>0</v>
      </c>
      <c r="L39" s="697"/>
      <c r="M39" s="697">
        <f>SUM(M40:M43)</f>
        <v>0</v>
      </c>
      <c r="N39" s="697"/>
      <c r="O39" s="697">
        <f>SUM(O40:O43)</f>
        <v>0</v>
      </c>
      <c r="P39" s="697"/>
      <c r="Q39" s="697">
        <f>SUM(Q40:Q43)</f>
        <v>0</v>
      </c>
      <c r="R39" s="697"/>
      <c r="S39" s="697">
        <f>SUM(S40:S43)</f>
        <v>0</v>
      </c>
      <c r="T39" s="697"/>
      <c r="U39" s="697">
        <f>SUM(U40:U43)</f>
        <v>2</v>
      </c>
      <c r="V39" s="697"/>
      <c r="W39" s="697">
        <f>SUM(W40:W43)</f>
        <v>0</v>
      </c>
      <c r="X39" s="697"/>
      <c r="Y39" s="697">
        <f>SUM(Y40:Y43)</f>
        <v>0</v>
      </c>
      <c r="Z39" s="697"/>
      <c r="AA39" s="697">
        <f>SUM(AA40:AA43)</f>
        <v>0</v>
      </c>
      <c r="AB39" s="697"/>
      <c r="AC39" s="697">
        <f>SUM(AC40:AC43)</f>
        <v>1</v>
      </c>
      <c r="AD39" s="697"/>
      <c r="AE39" s="697">
        <f>SUM(AE40:AE43)</f>
        <v>0</v>
      </c>
      <c r="AF39" s="697"/>
      <c r="AG39" s="697">
        <f>SUM(AG40:AG43)</f>
        <v>0</v>
      </c>
      <c r="AH39" s="1038"/>
      <c r="AI39" s="1032">
        <f>SUM(AI40:AI43)</f>
        <v>3</v>
      </c>
      <c r="AJ39" s="1045"/>
    </row>
    <row r="40" spans="2:38" s="7" customFormat="1" ht="30" customHeight="1" x14ac:dyDescent="0.2">
      <c r="B40" s="667"/>
      <c r="C40" s="794" t="s">
        <v>413</v>
      </c>
      <c r="D40" s="795"/>
      <c r="E40" s="1033">
        <v>0</v>
      </c>
      <c r="F40" s="699"/>
      <c r="G40" s="699">
        <v>0</v>
      </c>
      <c r="H40" s="699"/>
      <c r="I40" s="699">
        <v>0</v>
      </c>
      <c r="J40" s="699"/>
      <c r="K40" s="699">
        <v>0</v>
      </c>
      <c r="L40" s="699"/>
      <c r="M40" s="699">
        <v>0</v>
      </c>
      <c r="N40" s="699"/>
      <c r="O40" s="699">
        <v>0</v>
      </c>
      <c r="P40" s="699"/>
      <c r="Q40" s="699">
        <v>0</v>
      </c>
      <c r="R40" s="699"/>
      <c r="S40" s="699">
        <v>0</v>
      </c>
      <c r="T40" s="699"/>
      <c r="U40" s="699">
        <v>2</v>
      </c>
      <c r="V40" s="699"/>
      <c r="W40" s="699">
        <v>0</v>
      </c>
      <c r="X40" s="699"/>
      <c r="Y40" s="699">
        <v>0</v>
      </c>
      <c r="Z40" s="699"/>
      <c r="AA40" s="699">
        <v>0</v>
      </c>
      <c r="AB40" s="699"/>
      <c r="AC40" s="699">
        <v>1</v>
      </c>
      <c r="AD40" s="699"/>
      <c r="AE40" s="699">
        <v>0</v>
      </c>
      <c r="AF40" s="699"/>
      <c r="AG40" s="699">
        <v>0</v>
      </c>
      <c r="AH40" s="1039"/>
      <c r="AI40" s="1046">
        <f>SUM(D40:AH40)</f>
        <v>3</v>
      </c>
      <c r="AJ40" s="1047"/>
      <c r="AL40" s="185"/>
    </row>
    <row r="41" spans="2:38" s="7" customFormat="1" ht="30" customHeight="1" x14ac:dyDescent="0.2">
      <c r="B41" s="667"/>
      <c r="C41" s="794" t="s">
        <v>414</v>
      </c>
      <c r="D41" s="795"/>
      <c r="E41" s="1033">
        <v>0</v>
      </c>
      <c r="F41" s="699"/>
      <c r="G41" s="699">
        <v>0</v>
      </c>
      <c r="H41" s="699"/>
      <c r="I41" s="699">
        <v>0</v>
      </c>
      <c r="J41" s="699"/>
      <c r="K41" s="699">
        <v>0</v>
      </c>
      <c r="L41" s="699"/>
      <c r="M41" s="699">
        <v>0</v>
      </c>
      <c r="N41" s="699"/>
      <c r="O41" s="699">
        <v>0</v>
      </c>
      <c r="P41" s="699"/>
      <c r="Q41" s="699">
        <v>0</v>
      </c>
      <c r="R41" s="699"/>
      <c r="S41" s="699">
        <v>0</v>
      </c>
      <c r="T41" s="699"/>
      <c r="U41" s="699">
        <v>0</v>
      </c>
      <c r="V41" s="699"/>
      <c r="W41" s="699">
        <v>0</v>
      </c>
      <c r="X41" s="699"/>
      <c r="Y41" s="699">
        <v>0</v>
      </c>
      <c r="Z41" s="699"/>
      <c r="AA41" s="699">
        <v>0</v>
      </c>
      <c r="AB41" s="699"/>
      <c r="AC41" s="699">
        <v>0</v>
      </c>
      <c r="AD41" s="699"/>
      <c r="AE41" s="699">
        <v>0</v>
      </c>
      <c r="AF41" s="699"/>
      <c r="AG41" s="699">
        <v>0</v>
      </c>
      <c r="AH41" s="1039"/>
      <c r="AI41" s="1046">
        <f>SUM(D41:AH41)</f>
        <v>0</v>
      </c>
      <c r="AJ41" s="1047"/>
      <c r="AL41" s="185"/>
    </row>
    <row r="42" spans="2:38" s="7" customFormat="1" ht="30" customHeight="1" x14ac:dyDescent="0.2">
      <c r="B42" s="667"/>
      <c r="C42" s="794" t="s">
        <v>415</v>
      </c>
      <c r="D42" s="795"/>
      <c r="E42" s="1033">
        <v>0</v>
      </c>
      <c r="F42" s="699"/>
      <c r="G42" s="699">
        <v>0</v>
      </c>
      <c r="H42" s="699"/>
      <c r="I42" s="699">
        <v>0</v>
      </c>
      <c r="J42" s="699"/>
      <c r="K42" s="699">
        <v>0</v>
      </c>
      <c r="L42" s="699"/>
      <c r="M42" s="699">
        <v>0</v>
      </c>
      <c r="N42" s="699"/>
      <c r="O42" s="699">
        <v>0</v>
      </c>
      <c r="P42" s="699"/>
      <c r="Q42" s="699">
        <v>0</v>
      </c>
      <c r="R42" s="699"/>
      <c r="S42" s="699">
        <v>0</v>
      </c>
      <c r="T42" s="699"/>
      <c r="U42" s="699">
        <v>0</v>
      </c>
      <c r="V42" s="699"/>
      <c r="W42" s="699">
        <v>0</v>
      </c>
      <c r="X42" s="699"/>
      <c r="Y42" s="699">
        <v>0</v>
      </c>
      <c r="Z42" s="699"/>
      <c r="AA42" s="699">
        <v>0</v>
      </c>
      <c r="AB42" s="699"/>
      <c r="AC42" s="699">
        <v>0</v>
      </c>
      <c r="AD42" s="699"/>
      <c r="AE42" s="699">
        <v>0</v>
      </c>
      <c r="AF42" s="699"/>
      <c r="AG42" s="699">
        <v>0</v>
      </c>
      <c r="AH42" s="1039"/>
      <c r="AI42" s="1046">
        <f>SUM(D42:AH42)</f>
        <v>0</v>
      </c>
      <c r="AJ42" s="1047"/>
      <c r="AL42" s="185"/>
    </row>
    <row r="43" spans="2:38" s="7" customFormat="1" ht="30" customHeight="1" x14ac:dyDescent="0.2">
      <c r="B43" s="667"/>
      <c r="C43" s="794" t="s">
        <v>416</v>
      </c>
      <c r="D43" s="795"/>
      <c r="E43" s="1033">
        <v>0</v>
      </c>
      <c r="F43" s="699"/>
      <c r="G43" s="699">
        <v>0</v>
      </c>
      <c r="H43" s="699"/>
      <c r="I43" s="699">
        <v>0</v>
      </c>
      <c r="J43" s="699"/>
      <c r="K43" s="699">
        <v>0</v>
      </c>
      <c r="L43" s="699"/>
      <c r="M43" s="699">
        <v>0</v>
      </c>
      <c r="N43" s="699"/>
      <c r="O43" s="699">
        <v>0</v>
      </c>
      <c r="P43" s="699"/>
      <c r="Q43" s="699">
        <v>0</v>
      </c>
      <c r="R43" s="699"/>
      <c r="S43" s="699">
        <v>0</v>
      </c>
      <c r="T43" s="699"/>
      <c r="U43" s="699">
        <v>0</v>
      </c>
      <c r="V43" s="699"/>
      <c r="W43" s="699">
        <v>0</v>
      </c>
      <c r="X43" s="699"/>
      <c r="Y43" s="699">
        <v>0</v>
      </c>
      <c r="Z43" s="699"/>
      <c r="AA43" s="699">
        <v>0</v>
      </c>
      <c r="AB43" s="699"/>
      <c r="AC43" s="699">
        <v>0</v>
      </c>
      <c r="AD43" s="699"/>
      <c r="AE43" s="699">
        <v>0</v>
      </c>
      <c r="AF43" s="699"/>
      <c r="AG43" s="699">
        <v>0</v>
      </c>
      <c r="AH43" s="1039"/>
      <c r="AI43" s="1046">
        <f>SUM(D43:AH43)</f>
        <v>0</v>
      </c>
      <c r="AJ43" s="1047"/>
      <c r="AL43" s="185"/>
    </row>
    <row r="44" spans="2:38" s="7" customFormat="1" ht="30" customHeight="1" x14ac:dyDescent="0.2">
      <c r="B44" s="1721" t="s">
        <v>65</v>
      </c>
      <c r="C44" s="1721"/>
      <c r="D44" s="1721"/>
      <c r="E44" s="773"/>
      <c r="F44" s="518"/>
      <c r="G44" s="518"/>
      <c r="H44" s="518"/>
      <c r="I44" s="518"/>
      <c r="J44" s="518"/>
      <c r="K44" s="518"/>
      <c r="L44" s="518"/>
      <c r="M44" s="518"/>
      <c r="N44" s="518"/>
      <c r="O44" s="518"/>
      <c r="P44" s="518"/>
      <c r="Q44" s="518"/>
      <c r="R44" s="518"/>
      <c r="S44" s="518"/>
      <c r="T44" s="518"/>
      <c r="U44" s="518"/>
      <c r="V44" s="518"/>
      <c r="W44" s="518"/>
      <c r="X44" s="518"/>
      <c r="Y44" s="518"/>
      <c r="Z44" s="518"/>
      <c r="AA44" s="518"/>
      <c r="AB44" s="518"/>
      <c r="AC44" s="518"/>
      <c r="AD44" s="518"/>
      <c r="AE44" s="518"/>
      <c r="AF44" s="518"/>
      <c r="AG44" s="518"/>
      <c r="AH44" s="1040"/>
      <c r="AI44" s="1046"/>
      <c r="AJ44" s="1047"/>
    </row>
    <row r="45" spans="2:38" s="182" customFormat="1" ht="30" customHeight="1" x14ac:dyDescent="0.2">
      <c r="B45" s="1721" t="s">
        <v>410</v>
      </c>
      <c r="C45" s="1721"/>
      <c r="D45" s="1721"/>
      <c r="E45" s="1032">
        <f>SUM(E46:E49)</f>
        <v>0</v>
      </c>
      <c r="F45" s="697"/>
      <c r="G45" s="697">
        <f>SUM(G46:G49)</f>
        <v>0</v>
      </c>
      <c r="H45" s="697"/>
      <c r="I45" s="697">
        <f>SUM(I46:I49)</f>
        <v>2</v>
      </c>
      <c r="J45" s="697"/>
      <c r="K45" s="697">
        <f>SUM(K46:K49)</f>
        <v>0</v>
      </c>
      <c r="L45" s="697"/>
      <c r="M45" s="697">
        <f>SUM(M46:M49)</f>
        <v>0</v>
      </c>
      <c r="N45" s="697"/>
      <c r="O45" s="697">
        <f>SUM(O46:O49)</f>
        <v>1</v>
      </c>
      <c r="P45" s="697"/>
      <c r="Q45" s="697">
        <f>SUM(Q46:Q49)</f>
        <v>0</v>
      </c>
      <c r="R45" s="697"/>
      <c r="S45" s="697">
        <f>SUM(S46:S49)</f>
        <v>0</v>
      </c>
      <c r="T45" s="697"/>
      <c r="U45" s="697">
        <f>SUM(U46:U49)</f>
        <v>0</v>
      </c>
      <c r="V45" s="697"/>
      <c r="W45" s="697">
        <f>SUM(W46:W49)</f>
        <v>0</v>
      </c>
      <c r="X45" s="697"/>
      <c r="Y45" s="697">
        <f>SUM(Y46:Y49)</f>
        <v>1</v>
      </c>
      <c r="Z45" s="697"/>
      <c r="AA45" s="697">
        <f>SUM(AA46:AA49)</f>
        <v>0</v>
      </c>
      <c r="AB45" s="697"/>
      <c r="AC45" s="697">
        <f>SUM(AC46:AC49)</f>
        <v>0</v>
      </c>
      <c r="AD45" s="697"/>
      <c r="AE45" s="697">
        <f>SUM(AE46:AE49)</f>
        <v>0</v>
      </c>
      <c r="AF45" s="697"/>
      <c r="AG45" s="697">
        <f>SUM(AG46:AG49)</f>
        <v>0</v>
      </c>
      <c r="AH45" s="1038"/>
      <c r="AI45" s="1032">
        <f>SUM(AI46:AI49)</f>
        <v>4</v>
      </c>
      <c r="AJ45" s="1045"/>
    </row>
    <row r="46" spans="2:38" s="7" customFormat="1" ht="30" customHeight="1" x14ac:dyDescent="0.2">
      <c r="B46" s="667"/>
      <c r="C46" s="794" t="s">
        <v>413</v>
      </c>
      <c r="D46" s="795"/>
      <c r="E46" s="1033">
        <v>0</v>
      </c>
      <c r="F46" s="699"/>
      <c r="G46" s="699">
        <v>0</v>
      </c>
      <c r="H46" s="699"/>
      <c r="I46" s="699">
        <v>2</v>
      </c>
      <c r="J46" s="699"/>
      <c r="K46" s="699">
        <v>0</v>
      </c>
      <c r="L46" s="699"/>
      <c r="M46" s="699">
        <v>0</v>
      </c>
      <c r="N46" s="699"/>
      <c r="O46" s="699">
        <v>1</v>
      </c>
      <c r="P46" s="699"/>
      <c r="Q46" s="699">
        <v>0</v>
      </c>
      <c r="R46" s="699"/>
      <c r="S46" s="699">
        <v>0</v>
      </c>
      <c r="T46" s="699"/>
      <c r="U46" s="699">
        <v>0</v>
      </c>
      <c r="V46" s="699"/>
      <c r="W46" s="699">
        <v>0</v>
      </c>
      <c r="X46" s="699"/>
      <c r="Y46" s="699">
        <v>1</v>
      </c>
      <c r="Z46" s="699"/>
      <c r="AA46" s="699">
        <v>0</v>
      </c>
      <c r="AB46" s="699"/>
      <c r="AC46" s="699">
        <v>0</v>
      </c>
      <c r="AD46" s="699"/>
      <c r="AE46" s="699">
        <v>0</v>
      </c>
      <c r="AF46" s="699"/>
      <c r="AG46" s="699">
        <v>0</v>
      </c>
      <c r="AH46" s="1039"/>
      <c r="AI46" s="1046">
        <f>SUM(D46:AH46)</f>
        <v>4</v>
      </c>
      <c r="AJ46" s="1047"/>
      <c r="AL46" s="185"/>
    </row>
    <row r="47" spans="2:38" s="7" customFormat="1" ht="30" customHeight="1" x14ac:dyDescent="0.2">
      <c r="B47" s="667"/>
      <c r="C47" s="794" t="s">
        <v>414</v>
      </c>
      <c r="D47" s="795"/>
      <c r="E47" s="1033">
        <v>0</v>
      </c>
      <c r="F47" s="699"/>
      <c r="G47" s="699">
        <v>0</v>
      </c>
      <c r="H47" s="699"/>
      <c r="I47" s="699">
        <v>0</v>
      </c>
      <c r="J47" s="699"/>
      <c r="K47" s="699">
        <v>0</v>
      </c>
      <c r="L47" s="699"/>
      <c r="M47" s="699">
        <v>0</v>
      </c>
      <c r="N47" s="699"/>
      <c r="O47" s="699">
        <v>0</v>
      </c>
      <c r="P47" s="699"/>
      <c r="Q47" s="699">
        <v>0</v>
      </c>
      <c r="R47" s="699"/>
      <c r="S47" s="699">
        <v>0</v>
      </c>
      <c r="T47" s="699"/>
      <c r="U47" s="699">
        <v>0</v>
      </c>
      <c r="V47" s="699"/>
      <c r="W47" s="699">
        <v>0</v>
      </c>
      <c r="X47" s="699"/>
      <c r="Y47" s="699">
        <v>0</v>
      </c>
      <c r="Z47" s="699"/>
      <c r="AA47" s="699">
        <v>0</v>
      </c>
      <c r="AB47" s="699"/>
      <c r="AC47" s="699">
        <v>0</v>
      </c>
      <c r="AD47" s="699"/>
      <c r="AE47" s="699">
        <v>0</v>
      </c>
      <c r="AF47" s="699"/>
      <c r="AG47" s="699">
        <v>0</v>
      </c>
      <c r="AH47" s="1039"/>
      <c r="AI47" s="1046">
        <f>SUM(D47:AH47)</f>
        <v>0</v>
      </c>
      <c r="AJ47" s="1047"/>
      <c r="AL47" s="185"/>
    </row>
    <row r="48" spans="2:38" s="7" customFormat="1" ht="30" customHeight="1" x14ac:dyDescent="0.2">
      <c r="B48" s="667"/>
      <c r="C48" s="794" t="s">
        <v>415</v>
      </c>
      <c r="D48" s="795"/>
      <c r="E48" s="1033">
        <v>0</v>
      </c>
      <c r="F48" s="699"/>
      <c r="G48" s="699">
        <v>0</v>
      </c>
      <c r="H48" s="699"/>
      <c r="I48" s="699">
        <v>0</v>
      </c>
      <c r="J48" s="699"/>
      <c r="K48" s="699">
        <v>0</v>
      </c>
      <c r="L48" s="699"/>
      <c r="M48" s="699">
        <v>0</v>
      </c>
      <c r="N48" s="699"/>
      <c r="O48" s="699">
        <v>0</v>
      </c>
      <c r="P48" s="699"/>
      <c r="Q48" s="699">
        <v>0</v>
      </c>
      <c r="R48" s="699"/>
      <c r="S48" s="699">
        <v>0</v>
      </c>
      <c r="T48" s="699"/>
      <c r="U48" s="699">
        <v>0</v>
      </c>
      <c r="V48" s="699"/>
      <c r="W48" s="699">
        <v>0</v>
      </c>
      <c r="X48" s="699"/>
      <c r="Y48" s="699">
        <v>0</v>
      </c>
      <c r="Z48" s="699"/>
      <c r="AA48" s="699">
        <v>0</v>
      </c>
      <c r="AB48" s="699"/>
      <c r="AC48" s="699">
        <v>0</v>
      </c>
      <c r="AD48" s="699"/>
      <c r="AE48" s="699">
        <v>0</v>
      </c>
      <c r="AF48" s="699"/>
      <c r="AG48" s="699">
        <v>0</v>
      </c>
      <c r="AH48" s="1039"/>
      <c r="AI48" s="1046">
        <f>SUM(D48:AH48)</f>
        <v>0</v>
      </c>
      <c r="AJ48" s="1047"/>
      <c r="AL48" s="185"/>
    </row>
    <row r="49" spans="2:66" s="7" customFormat="1" ht="30" customHeight="1" x14ac:dyDescent="0.2">
      <c r="B49" s="667"/>
      <c r="C49" s="794" t="s">
        <v>416</v>
      </c>
      <c r="D49" s="795"/>
      <c r="E49" s="1033">
        <v>0</v>
      </c>
      <c r="F49" s="699"/>
      <c r="G49" s="699">
        <v>0</v>
      </c>
      <c r="H49" s="699"/>
      <c r="I49" s="699">
        <v>0</v>
      </c>
      <c r="J49" s="699"/>
      <c r="K49" s="699">
        <v>0</v>
      </c>
      <c r="L49" s="699"/>
      <c r="M49" s="699">
        <v>0</v>
      </c>
      <c r="N49" s="699"/>
      <c r="O49" s="699">
        <v>0</v>
      </c>
      <c r="P49" s="699"/>
      <c r="Q49" s="699">
        <v>0</v>
      </c>
      <c r="R49" s="699"/>
      <c r="S49" s="699">
        <v>0</v>
      </c>
      <c r="T49" s="699"/>
      <c r="U49" s="699">
        <v>0</v>
      </c>
      <c r="V49" s="699"/>
      <c r="W49" s="699">
        <v>0</v>
      </c>
      <c r="X49" s="699"/>
      <c r="Y49" s="699">
        <v>0</v>
      </c>
      <c r="Z49" s="699"/>
      <c r="AA49" s="699">
        <v>0</v>
      </c>
      <c r="AB49" s="699"/>
      <c r="AC49" s="699">
        <v>0</v>
      </c>
      <c r="AD49" s="699"/>
      <c r="AE49" s="699">
        <v>0</v>
      </c>
      <c r="AF49" s="699"/>
      <c r="AG49" s="699">
        <v>0</v>
      </c>
      <c r="AH49" s="1039"/>
      <c r="AI49" s="1046">
        <f>SUM(D49:AH49)</f>
        <v>0</v>
      </c>
      <c r="AJ49" s="1047"/>
      <c r="AL49" s="185"/>
    </row>
    <row r="50" spans="2:66" s="7" customFormat="1" ht="30" customHeight="1" x14ac:dyDescent="0.2">
      <c r="B50" s="1721" t="s">
        <v>99</v>
      </c>
      <c r="C50" s="1721"/>
      <c r="D50" s="1721"/>
      <c r="E50" s="1034"/>
      <c r="F50" s="702"/>
      <c r="G50" s="702"/>
      <c r="H50" s="702"/>
      <c r="I50" s="702"/>
      <c r="J50" s="702"/>
      <c r="K50" s="702"/>
      <c r="L50" s="702"/>
      <c r="M50" s="702"/>
      <c r="N50" s="702"/>
      <c r="O50" s="702"/>
      <c r="P50" s="702"/>
      <c r="Q50" s="702"/>
      <c r="R50" s="702"/>
      <c r="S50" s="702"/>
      <c r="T50" s="702"/>
      <c r="U50" s="702"/>
      <c r="V50" s="702"/>
      <c r="W50" s="702"/>
      <c r="X50" s="702"/>
      <c r="Y50" s="702"/>
      <c r="Z50" s="702"/>
      <c r="AA50" s="702"/>
      <c r="AB50" s="702"/>
      <c r="AC50" s="702"/>
      <c r="AD50" s="702"/>
      <c r="AE50" s="702"/>
      <c r="AF50" s="702"/>
      <c r="AG50" s="702"/>
      <c r="AH50" s="1041"/>
      <c r="AI50" s="1046"/>
      <c r="AJ50" s="1047"/>
      <c r="AL50" s="193"/>
      <c r="AM50" s="194"/>
      <c r="AN50" s="195"/>
      <c r="AO50" s="195"/>
      <c r="AP50" s="195"/>
      <c r="AQ50" s="195"/>
      <c r="AR50" s="195"/>
      <c r="AS50" s="195"/>
      <c r="AT50" s="195"/>
      <c r="AU50" s="195"/>
      <c r="AV50" s="195"/>
      <c r="AW50" s="195"/>
      <c r="AX50" s="195"/>
      <c r="AY50" s="195"/>
      <c r="AZ50" s="195"/>
      <c r="BA50" s="195"/>
      <c r="BB50" s="195"/>
      <c r="BC50" s="193"/>
      <c r="BD50" s="193"/>
      <c r="BE50" s="193"/>
      <c r="BF50" s="193"/>
      <c r="BG50" s="193"/>
      <c r="BH50" s="193"/>
      <c r="BI50" s="193"/>
      <c r="BJ50" s="193"/>
      <c r="BK50" s="193"/>
      <c r="BL50" s="193"/>
      <c r="BM50" s="193"/>
      <c r="BN50" s="193"/>
    </row>
    <row r="51" spans="2:66" s="182" customFormat="1" ht="30" customHeight="1" x14ac:dyDescent="0.2">
      <c r="B51" s="1721" t="s">
        <v>410</v>
      </c>
      <c r="C51" s="1721"/>
      <c r="D51" s="1721"/>
      <c r="E51" s="1032">
        <f>SUM(E52:E55)</f>
        <v>0</v>
      </c>
      <c r="F51" s="697"/>
      <c r="G51" s="697">
        <f>SUM(G52:G55)</f>
        <v>0</v>
      </c>
      <c r="H51" s="697"/>
      <c r="I51" s="697">
        <f>SUM(I52:I55)</f>
        <v>2</v>
      </c>
      <c r="J51" s="697"/>
      <c r="K51" s="697">
        <f>SUM(K52:K55)</f>
        <v>3</v>
      </c>
      <c r="L51" s="697"/>
      <c r="M51" s="697">
        <f>SUM(M52:M55)</f>
        <v>0</v>
      </c>
      <c r="N51" s="697"/>
      <c r="O51" s="697">
        <f>SUM(O52:O55)</f>
        <v>0</v>
      </c>
      <c r="P51" s="697"/>
      <c r="Q51" s="697">
        <f>SUM(Q52:Q55)</f>
        <v>0</v>
      </c>
      <c r="R51" s="697"/>
      <c r="S51" s="697">
        <f>SUM(S52:S55)</f>
        <v>0</v>
      </c>
      <c r="T51" s="697"/>
      <c r="U51" s="697">
        <f>SUM(U52:U55)</f>
        <v>0</v>
      </c>
      <c r="V51" s="697"/>
      <c r="W51" s="697">
        <f>SUM(W52:W55)</f>
        <v>0</v>
      </c>
      <c r="X51" s="697"/>
      <c r="Y51" s="697">
        <f>SUM(Y52:Y55)</f>
        <v>0</v>
      </c>
      <c r="Z51" s="697"/>
      <c r="AA51" s="697">
        <f>SUM(AA52:AA55)</f>
        <v>0</v>
      </c>
      <c r="AB51" s="697"/>
      <c r="AC51" s="697">
        <f>SUM(AC52:AC55)</f>
        <v>0</v>
      </c>
      <c r="AD51" s="697"/>
      <c r="AE51" s="697">
        <f>SUM(AE52:AE55)</f>
        <v>0</v>
      </c>
      <c r="AF51" s="697"/>
      <c r="AG51" s="697">
        <f>SUM(AG52:AG55)</f>
        <v>0</v>
      </c>
      <c r="AH51" s="1038"/>
      <c r="AI51" s="1032">
        <f>SUM(AI52:AI55)</f>
        <v>5</v>
      </c>
      <c r="AJ51" s="1045"/>
      <c r="AL51" s="195"/>
      <c r="AM51" s="196"/>
      <c r="AN51" s="196"/>
      <c r="AO51" s="196"/>
      <c r="AP51" s="195"/>
      <c r="AQ51" s="195"/>
      <c r="AR51" s="196"/>
      <c r="AS51" s="196"/>
      <c r="AT51" s="196"/>
      <c r="AU51" s="195"/>
      <c r="AV51" s="196"/>
      <c r="AW51" s="196"/>
      <c r="AX51" s="195"/>
      <c r="AY51" s="195"/>
      <c r="AZ51" s="196"/>
      <c r="BA51" s="195"/>
      <c r="BB51" s="195"/>
      <c r="BC51" s="194"/>
      <c r="BD51" s="194"/>
      <c r="BE51" s="194"/>
      <c r="BF51" s="194"/>
      <c r="BG51" s="194"/>
      <c r="BH51" s="194"/>
      <c r="BI51" s="194"/>
      <c r="BJ51" s="194"/>
      <c r="BK51" s="194"/>
      <c r="BL51" s="194"/>
      <c r="BM51" s="194"/>
      <c r="BN51" s="194"/>
    </row>
    <row r="52" spans="2:66" s="7" customFormat="1" ht="30" customHeight="1" x14ac:dyDescent="0.2">
      <c r="B52" s="667"/>
      <c r="C52" s="794" t="s">
        <v>413</v>
      </c>
      <c r="D52" s="795"/>
      <c r="E52" s="1033">
        <v>0</v>
      </c>
      <c r="F52" s="699"/>
      <c r="G52" s="699">
        <v>0</v>
      </c>
      <c r="H52" s="699"/>
      <c r="I52" s="699">
        <v>0</v>
      </c>
      <c r="J52" s="699"/>
      <c r="K52" s="699">
        <v>1</v>
      </c>
      <c r="L52" s="699"/>
      <c r="M52" s="699">
        <v>0</v>
      </c>
      <c r="N52" s="699"/>
      <c r="O52" s="699">
        <v>0</v>
      </c>
      <c r="P52" s="699"/>
      <c r="Q52" s="699">
        <v>0</v>
      </c>
      <c r="R52" s="699"/>
      <c r="S52" s="699">
        <v>0</v>
      </c>
      <c r="T52" s="699"/>
      <c r="U52" s="699">
        <v>0</v>
      </c>
      <c r="V52" s="699"/>
      <c r="W52" s="699">
        <v>0</v>
      </c>
      <c r="X52" s="699"/>
      <c r="Y52" s="699">
        <v>0</v>
      </c>
      <c r="Z52" s="699"/>
      <c r="AA52" s="699">
        <v>0</v>
      </c>
      <c r="AB52" s="699"/>
      <c r="AC52" s="699">
        <v>0</v>
      </c>
      <c r="AD52" s="699"/>
      <c r="AE52" s="699">
        <v>0</v>
      </c>
      <c r="AF52" s="699"/>
      <c r="AG52" s="699">
        <v>0</v>
      </c>
      <c r="AH52" s="1039"/>
      <c r="AI52" s="1046">
        <f>SUM(D52:AH52)</f>
        <v>1</v>
      </c>
      <c r="AJ52" s="1047"/>
      <c r="AL52" s="185"/>
    </row>
    <row r="53" spans="2:66" s="7" customFormat="1" ht="30" customHeight="1" x14ac:dyDescent="0.2">
      <c r="B53" s="667"/>
      <c r="C53" s="794" t="s">
        <v>414</v>
      </c>
      <c r="D53" s="795"/>
      <c r="E53" s="1033">
        <v>0</v>
      </c>
      <c r="F53" s="699"/>
      <c r="G53" s="699">
        <v>0</v>
      </c>
      <c r="H53" s="699"/>
      <c r="I53" s="699">
        <v>2</v>
      </c>
      <c r="J53" s="699"/>
      <c r="K53" s="699">
        <v>1</v>
      </c>
      <c r="L53" s="699"/>
      <c r="M53" s="699">
        <v>0</v>
      </c>
      <c r="N53" s="699"/>
      <c r="O53" s="699">
        <v>0</v>
      </c>
      <c r="P53" s="699"/>
      <c r="Q53" s="699">
        <v>0</v>
      </c>
      <c r="R53" s="699"/>
      <c r="S53" s="699">
        <v>0</v>
      </c>
      <c r="T53" s="699"/>
      <c r="U53" s="699">
        <v>0</v>
      </c>
      <c r="V53" s="699"/>
      <c r="W53" s="699">
        <v>0</v>
      </c>
      <c r="X53" s="699"/>
      <c r="Y53" s="699">
        <v>0</v>
      </c>
      <c r="Z53" s="699"/>
      <c r="AA53" s="699">
        <v>0</v>
      </c>
      <c r="AB53" s="699"/>
      <c r="AC53" s="699">
        <v>0</v>
      </c>
      <c r="AD53" s="699"/>
      <c r="AE53" s="699">
        <v>0</v>
      </c>
      <c r="AF53" s="699"/>
      <c r="AG53" s="699">
        <v>0</v>
      </c>
      <c r="AH53" s="1039"/>
      <c r="AI53" s="1046">
        <f>SUM(D53:AH53)</f>
        <v>3</v>
      </c>
      <c r="AJ53" s="1047"/>
      <c r="AL53" s="185"/>
    </row>
    <row r="54" spans="2:66" s="7" customFormat="1" ht="30" customHeight="1" x14ac:dyDescent="0.2">
      <c r="B54" s="667"/>
      <c r="C54" s="794" t="s">
        <v>415</v>
      </c>
      <c r="D54" s="795"/>
      <c r="E54" s="1033">
        <v>0</v>
      </c>
      <c r="F54" s="699"/>
      <c r="G54" s="699">
        <v>0</v>
      </c>
      <c r="H54" s="699"/>
      <c r="I54" s="699">
        <v>0</v>
      </c>
      <c r="J54" s="699"/>
      <c r="K54" s="699">
        <v>1</v>
      </c>
      <c r="L54" s="699"/>
      <c r="M54" s="699">
        <v>0</v>
      </c>
      <c r="N54" s="699"/>
      <c r="O54" s="699">
        <v>0</v>
      </c>
      <c r="P54" s="699"/>
      <c r="Q54" s="699">
        <v>0</v>
      </c>
      <c r="R54" s="699"/>
      <c r="S54" s="699">
        <v>0</v>
      </c>
      <c r="T54" s="699"/>
      <c r="U54" s="699">
        <v>0</v>
      </c>
      <c r="V54" s="699"/>
      <c r="W54" s="699">
        <v>0</v>
      </c>
      <c r="X54" s="699"/>
      <c r="Y54" s="699">
        <v>0</v>
      </c>
      <c r="Z54" s="699"/>
      <c r="AA54" s="699">
        <v>0</v>
      </c>
      <c r="AB54" s="699"/>
      <c r="AC54" s="699">
        <v>0</v>
      </c>
      <c r="AD54" s="699"/>
      <c r="AE54" s="699">
        <v>0</v>
      </c>
      <c r="AF54" s="699"/>
      <c r="AG54" s="699">
        <v>0</v>
      </c>
      <c r="AH54" s="1039"/>
      <c r="AI54" s="1046">
        <f>SUM(D54:AH54)</f>
        <v>1</v>
      </c>
      <c r="AJ54" s="1047"/>
      <c r="AL54" s="185"/>
    </row>
    <row r="55" spans="2:66" s="7" customFormat="1" ht="30" customHeight="1" x14ac:dyDescent="0.2">
      <c r="B55" s="667"/>
      <c r="C55" s="794" t="s">
        <v>416</v>
      </c>
      <c r="D55" s="795"/>
      <c r="E55" s="1033">
        <v>0</v>
      </c>
      <c r="F55" s="699"/>
      <c r="G55" s="699">
        <v>0</v>
      </c>
      <c r="H55" s="699"/>
      <c r="I55" s="699">
        <v>0</v>
      </c>
      <c r="J55" s="699"/>
      <c r="K55" s="699">
        <v>0</v>
      </c>
      <c r="L55" s="699"/>
      <c r="M55" s="699">
        <v>0</v>
      </c>
      <c r="N55" s="699"/>
      <c r="O55" s="699">
        <v>0</v>
      </c>
      <c r="P55" s="699"/>
      <c r="Q55" s="699">
        <v>0</v>
      </c>
      <c r="R55" s="699"/>
      <c r="S55" s="699">
        <v>0</v>
      </c>
      <c r="T55" s="699"/>
      <c r="U55" s="699">
        <v>0</v>
      </c>
      <c r="V55" s="699"/>
      <c r="W55" s="699">
        <v>0</v>
      </c>
      <c r="X55" s="699"/>
      <c r="Y55" s="699">
        <v>0</v>
      </c>
      <c r="Z55" s="699"/>
      <c r="AA55" s="699">
        <v>0</v>
      </c>
      <c r="AB55" s="699"/>
      <c r="AC55" s="699">
        <v>0</v>
      </c>
      <c r="AD55" s="699"/>
      <c r="AE55" s="699">
        <v>0</v>
      </c>
      <c r="AF55" s="699"/>
      <c r="AG55" s="699">
        <v>0</v>
      </c>
      <c r="AH55" s="1039"/>
      <c r="AI55" s="1046">
        <f>SUM(D55:AH55)</f>
        <v>0</v>
      </c>
      <c r="AJ55" s="1047"/>
      <c r="AL55" s="185"/>
    </row>
    <row r="56" spans="2:66" s="7" customFormat="1" ht="30" customHeight="1" x14ac:dyDescent="0.2">
      <c r="B56" s="1721" t="s">
        <v>100</v>
      </c>
      <c r="C56" s="1721" t="s">
        <v>100</v>
      </c>
      <c r="D56" s="1721"/>
      <c r="E56" s="1034"/>
      <c r="F56" s="702"/>
      <c r="G56" s="702"/>
      <c r="H56" s="702"/>
      <c r="I56" s="702"/>
      <c r="J56" s="702"/>
      <c r="K56" s="702"/>
      <c r="L56" s="702"/>
      <c r="M56" s="702"/>
      <c r="N56" s="702"/>
      <c r="O56" s="702"/>
      <c r="P56" s="702"/>
      <c r="Q56" s="702"/>
      <c r="R56" s="702"/>
      <c r="S56" s="702"/>
      <c r="T56" s="702"/>
      <c r="U56" s="702"/>
      <c r="V56" s="702"/>
      <c r="W56" s="702"/>
      <c r="X56" s="702"/>
      <c r="Y56" s="702"/>
      <c r="Z56" s="702"/>
      <c r="AA56" s="702"/>
      <c r="AB56" s="702"/>
      <c r="AC56" s="702"/>
      <c r="AD56" s="702"/>
      <c r="AE56" s="702"/>
      <c r="AF56" s="702"/>
      <c r="AG56" s="702"/>
      <c r="AH56" s="1041"/>
      <c r="AI56" s="1046"/>
      <c r="AJ56" s="1047"/>
      <c r="AM56" s="81"/>
    </row>
    <row r="57" spans="2:66" s="182" customFormat="1" ht="30" customHeight="1" x14ac:dyDescent="0.2">
      <c r="B57" s="1721" t="s">
        <v>410</v>
      </c>
      <c r="C57" s="1721"/>
      <c r="D57" s="1721"/>
      <c r="E57" s="1032">
        <f>SUM(E58:E61)</f>
        <v>0</v>
      </c>
      <c r="F57" s="697"/>
      <c r="G57" s="697">
        <f>SUM(G58:G61)</f>
        <v>1</v>
      </c>
      <c r="H57" s="697"/>
      <c r="I57" s="697">
        <f>SUM(I58:I61)</f>
        <v>0</v>
      </c>
      <c r="J57" s="697"/>
      <c r="K57" s="697">
        <f>SUM(K58:K61)</f>
        <v>3</v>
      </c>
      <c r="L57" s="697"/>
      <c r="M57" s="697">
        <f>SUM(M58:M61)</f>
        <v>1</v>
      </c>
      <c r="N57" s="697"/>
      <c r="O57" s="697">
        <f>SUM(O58:O61)</f>
        <v>0</v>
      </c>
      <c r="P57" s="697"/>
      <c r="Q57" s="697">
        <f>SUM(Q58:Q61)</f>
        <v>0</v>
      </c>
      <c r="R57" s="697"/>
      <c r="S57" s="697">
        <f>SUM(S58:S61)</f>
        <v>0</v>
      </c>
      <c r="T57" s="697"/>
      <c r="U57" s="697">
        <f>SUM(U58:U61)</f>
        <v>0</v>
      </c>
      <c r="V57" s="697"/>
      <c r="W57" s="697">
        <f>SUM(W58:W61)</f>
        <v>0</v>
      </c>
      <c r="X57" s="697"/>
      <c r="Y57" s="697">
        <f>SUM(Y58:Y61)</f>
        <v>0</v>
      </c>
      <c r="Z57" s="697"/>
      <c r="AA57" s="697">
        <f>SUM(AA58:AA61)</f>
        <v>2</v>
      </c>
      <c r="AB57" s="697"/>
      <c r="AC57" s="697">
        <f>SUM(AC58:AC61)</f>
        <v>0</v>
      </c>
      <c r="AD57" s="697"/>
      <c r="AE57" s="697">
        <f>SUM(AE58:AE61)</f>
        <v>0</v>
      </c>
      <c r="AF57" s="697"/>
      <c r="AG57" s="697">
        <f>SUM(AG58:AG61)</f>
        <v>0</v>
      </c>
      <c r="AH57" s="1038"/>
      <c r="AI57" s="1032">
        <f>SUM(AI58:AI61)</f>
        <v>7</v>
      </c>
      <c r="AJ57" s="1045"/>
      <c r="AM57" s="81"/>
    </row>
    <row r="58" spans="2:66" s="7" customFormat="1" ht="30" customHeight="1" x14ac:dyDescent="0.2">
      <c r="B58" s="667"/>
      <c r="C58" s="794" t="s">
        <v>413</v>
      </c>
      <c r="D58" s="795"/>
      <c r="E58" s="1033">
        <v>0</v>
      </c>
      <c r="F58" s="699"/>
      <c r="G58" s="699">
        <v>1</v>
      </c>
      <c r="H58" s="699"/>
      <c r="I58" s="699">
        <v>0</v>
      </c>
      <c r="J58" s="699"/>
      <c r="K58" s="699">
        <v>3</v>
      </c>
      <c r="L58" s="699"/>
      <c r="M58" s="699">
        <v>1</v>
      </c>
      <c r="N58" s="699"/>
      <c r="O58" s="699">
        <v>0</v>
      </c>
      <c r="P58" s="699"/>
      <c r="Q58" s="699">
        <v>0</v>
      </c>
      <c r="R58" s="699"/>
      <c r="S58" s="699">
        <v>0</v>
      </c>
      <c r="T58" s="699"/>
      <c r="U58" s="699">
        <v>0</v>
      </c>
      <c r="V58" s="699"/>
      <c r="W58" s="699">
        <v>0</v>
      </c>
      <c r="X58" s="699"/>
      <c r="Y58" s="699">
        <v>0</v>
      </c>
      <c r="Z58" s="699"/>
      <c r="AA58" s="699">
        <v>1</v>
      </c>
      <c r="AB58" s="699"/>
      <c r="AC58" s="699">
        <v>0</v>
      </c>
      <c r="AD58" s="699"/>
      <c r="AE58" s="699">
        <v>0</v>
      </c>
      <c r="AF58" s="699"/>
      <c r="AG58" s="699">
        <v>0</v>
      </c>
      <c r="AH58" s="1039"/>
      <c r="AI58" s="1046">
        <f>SUM(D58:AH58)</f>
        <v>6</v>
      </c>
      <c r="AJ58" s="1047"/>
      <c r="AL58" s="185"/>
    </row>
    <row r="59" spans="2:66" s="7" customFormat="1" ht="30" customHeight="1" x14ac:dyDescent="0.2">
      <c r="B59" s="667"/>
      <c r="C59" s="794" t="s">
        <v>414</v>
      </c>
      <c r="D59" s="795"/>
      <c r="E59" s="1033">
        <v>0</v>
      </c>
      <c r="F59" s="699"/>
      <c r="G59" s="699">
        <v>0</v>
      </c>
      <c r="H59" s="699"/>
      <c r="I59" s="699">
        <v>0</v>
      </c>
      <c r="J59" s="699"/>
      <c r="K59" s="699">
        <v>0</v>
      </c>
      <c r="L59" s="699"/>
      <c r="M59" s="699">
        <v>0</v>
      </c>
      <c r="N59" s="699"/>
      <c r="O59" s="699">
        <v>0</v>
      </c>
      <c r="P59" s="699"/>
      <c r="Q59" s="699">
        <v>0</v>
      </c>
      <c r="R59" s="699"/>
      <c r="S59" s="699">
        <v>0</v>
      </c>
      <c r="T59" s="699"/>
      <c r="U59" s="699">
        <v>0</v>
      </c>
      <c r="V59" s="699"/>
      <c r="W59" s="699">
        <v>0</v>
      </c>
      <c r="X59" s="699"/>
      <c r="Y59" s="699">
        <v>0</v>
      </c>
      <c r="Z59" s="699"/>
      <c r="AA59" s="699">
        <v>1</v>
      </c>
      <c r="AB59" s="699"/>
      <c r="AC59" s="699">
        <v>0</v>
      </c>
      <c r="AD59" s="699"/>
      <c r="AE59" s="699">
        <v>0</v>
      </c>
      <c r="AF59" s="699"/>
      <c r="AG59" s="699">
        <v>0</v>
      </c>
      <c r="AH59" s="1039"/>
      <c r="AI59" s="1046">
        <f>SUM(D59:AH59)</f>
        <v>1</v>
      </c>
      <c r="AJ59" s="1047"/>
      <c r="AL59" s="185"/>
    </row>
    <row r="60" spans="2:66" s="7" customFormat="1" ht="30" customHeight="1" x14ac:dyDescent="0.2">
      <c r="B60" s="667"/>
      <c r="C60" s="794" t="s">
        <v>415</v>
      </c>
      <c r="D60" s="795"/>
      <c r="E60" s="1033">
        <v>0</v>
      </c>
      <c r="F60" s="699"/>
      <c r="G60" s="699">
        <v>0</v>
      </c>
      <c r="H60" s="699"/>
      <c r="I60" s="699">
        <v>0</v>
      </c>
      <c r="J60" s="699"/>
      <c r="K60" s="699">
        <v>0</v>
      </c>
      <c r="L60" s="699"/>
      <c r="M60" s="699">
        <v>0</v>
      </c>
      <c r="N60" s="699"/>
      <c r="O60" s="699">
        <v>0</v>
      </c>
      <c r="P60" s="699"/>
      <c r="Q60" s="699">
        <v>0</v>
      </c>
      <c r="R60" s="699"/>
      <c r="S60" s="699">
        <v>0</v>
      </c>
      <c r="T60" s="699"/>
      <c r="U60" s="699">
        <v>0</v>
      </c>
      <c r="V60" s="699"/>
      <c r="W60" s="699">
        <v>0</v>
      </c>
      <c r="X60" s="699"/>
      <c r="Y60" s="699">
        <v>0</v>
      </c>
      <c r="Z60" s="699"/>
      <c r="AA60" s="699">
        <v>0</v>
      </c>
      <c r="AB60" s="699"/>
      <c r="AC60" s="699">
        <v>0</v>
      </c>
      <c r="AD60" s="699"/>
      <c r="AE60" s="699">
        <v>0</v>
      </c>
      <c r="AF60" s="699"/>
      <c r="AG60" s="699">
        <v>0</v>
      </c>
      <c r="AH60" s="1039"/>
      <c r="AI60" s="1046">
        <f>SUM(D60:AH60)</f>
        <v>0</v>
      </c>
      <c r="AJ60" s="1047"/>
      <c r="AL60" s="185"/>
    </row>
    <row r="61" spans="2:66" s="7" customFormat="1" ht="30" customHeight="1" x14ac:dyDescent="0.2">
      <c r="B61" s="667"/>
      <c r="C61" s="794" t="s">
        <v>416</v>
      </c>
      <c r="D61" s="795"/>
      <c r="E61" s="1033">
        <v>0</v>
      </c>
      <c r="F61" s="699"/>
      <c r="G61" s="699">
        <v>0</v>
      </c>
      <c r="H61" s="699"/>
      <c r="I61" s="699">
        <v>0</v>
      </c>
      <c r="J61" s="699"/>
      <c r="K61" s="699">
        <v>0</v>
      </c>
      <c r="L61" s="699"/>
      <c r="M61" s="699">
        <v>0</v>
      </c>
      <c r="N61" s="699"/>
      <c r="O61" s="699">
        <v>0</v>
      </c>
      <c r="P61" s="699"/>
      <c r="Q61" s="699">
        <v>0</v>
      </c>
      <c r="R61" s="699"/>
      <c r="S61" s="699">
        <v>0</v>
      </c>
      <c r="T61" s="699"/>
      <c r="U61" s="699">
        <v>0</v>
      </c>
      <c r="V61" s="699"/>
      <c r="W61" s="699">
        <v>0</v>
      </c>
      <c r="X61" s="699"/>
      <c r="Y61" s="699">
        <v>0</v>
      </c>
      <c r="Z61" s="699"/>
      <c r="AA61" s="699">
        <v>0</v>
      </c>
      <c r="AB61" s="699"/>
      <c r="AC61" s="699">
        <v>0</v>
      </c>
      <c r="AD61" s="699"/>
      <c r="AE61" s="699">
        <v>0</v>
      </c>
      <c r="AF61" s="699"/>
      <c r="AG61" s="699">
        <v>0</v>
      </c>
      <c r="AH61" s="1039"/>
      <c r="AI61" s="1046">
        <f>SUM(D61:AH61)</f>
        <v>0</v>
      </c>
      <c r="AJ61" s="1047"/>
      <c r="AL61" s="185"/>
    </row>
    <row r="62" spans="2:66" s="7" customFormat="1" ht="30" customHeight="1" x14ac:dyDescent="0.2">
      <c r="B62" s="1721" t="s">
        <v>101</v>
      </c>
      <c r="C62" s="1721"/>
      <c r="D62" s="1721"/>
      <c r="E62" s="1034"/>
      <c r="F62" s="702"/>
      <c r="G62" s="702"/>
      <c r="H62" s="702"/>
      <c r="I62" s="702"/>
      <c r="J62" s="702"/>
      <c r="K62" s="702"/>
      <c r="L62" s="702"/>
      <c r="M62" s="702"/>
      <c r="N62" s="702"/>
      <c r="O62" s="702"/>
      <c r="P62" s="702"/>
      <c r="Q62" s="702"/>
      <c r="R62" s="702"/>
      <c r="S62" s="702"/>
      <c r="T62" s="702"/>
      <c r="U62" s="702"/>
      <c r="V62" s="702"/>
      <c r="W62" s="702"/>
      <c r="X62" s="702"/>
      <c r="Y62" s="702"/>
      <c r="Z62" s="702"/>
      <c r="AA62" s="702"/>
      <c r="AB62" s="702"/>
      <c r="AC62" s="702"/>
      <c r="AD62" s="702"/>
      <c r="AE62" s="702"/>
      <c r="AF62" s="702"/>
      <c r="AG62" s="702"/>
      <c r="AH62" s="1041"/>
      <c r="AI62" s="1046"/>
      <c r="AJ62" s="1047"/>
      <c r="AM62" s="81"/>
    </row>
    <row r="63" spans="2:66" s="182" customFormat="1" ht="30" customHeight="1" x14ac:dyDescent="0.2">
      <c r="B63" s="1721" t="s">
        <v>410</v>
      </c>
      <c r="C63" s="1721"/>
      <c r="D63" s="1721"/>
      <c r="E63" s="1032">
        <f>SUM(E64:E67)</f>
        <v>0</v>
      </c>
      <c r="F63" s="697"/>
      <c r="G63" s="697">
        <f>SUM(G64:G67)</f>
        <v>0</v>
      </c>
      <c r="H63" s="697"/>
      <c r="I63" s="697">
        <f>SUM(I64:I67)</f>
        <v>0</v>
      </c>
      <c r="J63" s="697"/>
      <c r="K63" s="697">
        <f>SUM(K64:K67)</f>
        <v>4</v>
      </c>
      <c r="L63" s="697"/>
      <c r="M63" s="697">
        <f>SUM(M64:M67)</f>
        <v>2</v>
      </c>
      <c r="N63" s="697"/>
      <c r="O63" s="697">
        <f>SUM(O64:O67)</f>
        <v>0</v>
      </c>
      <c r="P63" s="697"/>
      <c r="Q63" s="697">
        <f>SUM(Q64:Q67)</f>
        <v>0</v>
      </c>
      <c r="R63" s="697"/>
      <c r="S63" s="697">
        <f>SUM(S64:S67)</f>
        <v>0</v>
      </c>
      <c r="T63" s="697"/>
      <c r="U63" s="697">
        <f>SUM(U64:U67)</f>
        <v>1</v>
      </c>
      <c r="V63" s="697"/>
      <c r="W63" s="697">
        <f>SUM(W64:W67)</f>
        <v>0</v>
      </c>
      <c r="X63" s="697"/>
      <c r="Y63" s="697">
        <f>SUM(Y64:Y67)</f>
        <v>1</v>
      </c>
      <c r="Z63" s="697"/>
      <c r="AA63" s="697">
        <f>SUM(AA64:AA67)</f>
        <v>0</v>
      </c>
      <c r="AB63" s="697"/>
      <c r="AC63" s="697">
        <f>SUM(AC64:AC67)</f>
        <v>0</v>
      </c>
      <c r="AD63" s="697"/>
      <c r="AE63" s="697">
        <f>SUM(AE64:AE67)</f>
        <v>0</v>
      </c>
      <c r="AF63" s="697"/>
      <c r="AG63" s="697">
        <f>SUM(AG64:AG67)</f>
        <v>2</v>
      </c>
      <c r="AH63" s="1038"/>
      <c r="AI63" s="1032">
        <f>SUM(AI64:AI67)</f>
        <v>10</v>
      </c>
      <c r="AJ63" s="1045"/>
      <c r="AM63" s="81"/>
    </row>
    <row r="64" spans="2:66" s="7" customFormat="1" ht="30" customHeight="1" x14ac:dyDescent="0.2">
      <c r="B64" s="667"/>
      <c r="C64" s="794" t="s">
        <v>413</v>
      </c>
      <c r="D64" s="795"/>
      <c r="E64" s="1033">
        <v>0</v>
      </c>
      <c r="F64" s="699"/>
      <c r="G64" s="699">
        <v>0</v>
      </c>
      <c r="H64" s="699"/>
      <c r="I64" s="699">
        <v>0</v>
      </c>
      <c r="J64" s="699"/>
      <c r="K64" s="699">
        <v>2</v>
      </c>
      <c r="L64" s="699"/>
      <c r="M64" s="699">
        <v>1</v>
      </c>
      <c r="N64" s="699"/>
      <c r="O64" s="699">
        <v>0</v>
      </c>
      <c r="P64" s="699"/>
      <c r="Q64" s="699">
        <v>0</v>
      </c>
      <c r="R64" s="699"/>
      <c r="S64" s="699">
        <v>0</v>
      </c>
      <c r="T64" s="699"/>
      <c r="U64" s="699">
        <v>1</v>
      </c>
      <c r="V64" s="699"/>
      <c r="W64" s="699">
        <v>0</v>
      </c>
      <c r="X64" s="699"/>
      <c r="Y64" s="699">
        <v>1</v>
      </c>
      <c r="Z64" s="699"/>
      <c r="AA64" s="699">
        <v>0</v>
      </c>
      <c r="AB64" s="699"/>
      <c r="AC64" s="699">
        <v>0</v>
      </c>
      <c r="AD64" s="699"/>
      <c r="AE64" s="699">
        <v>0</v>
      </c>
      <c r="AF64" s="699"/>
      <c r="AG64" s="699">
        <v>0</v>
      </c>
      <c r="AH64" s="1039"/>
      <c r="AI64" s="1046">
        <f>SUM(D64:AH64)</f>
        <v>5</v>
      </c>
      <c r="AJ64" s="1047"/>
      <c r="AL64" s="185"/>
    </row>
    <row r="65" spans="2:38" s="7" customFormat="1" ht="30" customHeight="1" x14ac:dyDescent="0.2">
      <c r="B65" s="667"/>
      <c r="C65" s="794" t="s">
        <v>414</v>
      </c>
      <c r="D65" s="795"/>
      <c r="E65" s="1033">
        <v>0</v>
      </c>
      <c r="F65" s="699"/>
      <c r="G65" s="699">
        <v>0</v>
      </c>
      <c r="H65" s="699"/>
      <c r="I65" s="699">
        <v>0</v>
      </c>
      <c r="J65" s="699"/>
      <c r="K65" s="699">
        <v>1</v>
      </c>
      <c r="L65" s="699"/>
      <c r="M65" s="699">
        <v>1</v>
      </c>
      <c r="N65" s="699"/>
      <c r="O65" s="699">
        <v>0</v>
      </c>
      <c r="P65" s="699"/>
      <c r="Q65" s="699">
        <v>0</v>
      </c>
      <c r="R65" s="699"/>
      <c r="S65" s="699">
        <v>0</v>
      </c>
      <c r="T65" s="699"/>
      <c r="U65" s="699">
        <v>0</v>
      </c>
      <c r="V65" s="699"/>
      <c r="W65" s="699">
        <v>0</v>
      </c>
      <c r="X65" s="699"/>
      <c r="Y65" s="699">
        <v>0</v>
      </c>
      <c r="Z65" s="699"/>
      <c r="AA65" s="699">
        <v>0</v>
      </c>
      <c r="AB65" s="699"/>
      <c r="AC65" s="699">
        <v>0</v>
      </c>
      <c r="AD65" s="699"/>
      <c r="AE65" s="699">
        <v>0</v>
      </c>
      <c r="AF65" s="699"/>
      <c r="AG65" s="699">
        <v>2</v>
      </c>
      <c r="AH65" s="1039"/>
      <c r="AI65" s="1046">
        <f>SUM(D65:AH65)</f>
        <v>4</v>
      </c>
      <c r="AJ65" s="1047"/>
      <c r="AL65" s="185"/>
    </row>
    <row r="66" spans="2:38" s="7" customFormat="1" ht="30" customHeight="1" x14ac:dyDescent="0.2">
      <c r="B66" s="667"/>
      <c r="C66" s="794" t="s">
        <v>415</v>
      </c>
      <c r="D66" s="795"/>
      <c r="E66" s="1033">
        <v>0</v>
      </c>
      <c r="F66" s="699"/>
      <c r="G66" s="699">
        <v>0</v>
      </c>
      <c r="H66" s="699"/>
      <c r="I66" s="699">
        <v>0</v>
      </c>
      <c r="J66" s="699"/>
      <c r="K66" s="699">
        <v>1</v>
      </c>
      <c r="L66" s="699"/>
      <c r="M66" s="699">
        <v>0</v>
      </c>
      <c r="N66" s="699"/>
      <c r="O66" s="699">
        <v>0</v>
      </c>
      <c r="P66" s="699"/>
      <c r="Q66" s="699">
        <v>0</v>
      </c>
      <c r="R66" s="699"/>
      <c r="S66" s="699">
        <v>0</v>
      </c>
      <c r="T66" s="699"/>
      <c r="U66" s="699">
        <v>0</v>
      </c>
      <c r="V66" s="699"/>
      <c r="W66" s="699">
        <v>0</v>
      </c>
      <c r="X66" s="699"/>
      <c r="Y66" s="699">
        <v>0</v>
      </c>
      <c r="Z66" s="699"/>
      <c r="AA66" s="699">
        <v>0</v>
      </c>
      <c r="AB66" s="699"/>
      <c r="AC66" s="699">
        <v>0</v>
      </c>
      <c r="AD66" s="699"/>
      <c r="AE66" s="699">
        <v>0</v>
      </c>
      <c r="AF66" s="699"/>
      <c r="AG66" s="699">
        <v>0</v>
      </c>
      <c r="AH66" s="1039"/>
      <c r="AI66" s="1046">
        <f>SUM(D66:AH66)</f>
        <v>1</v>
      </c>
      <c r="AJ66" s="1047"/>
      <c r="AL66" s="185"/>
    </row>
    <row r="67" spans="2:38" s="7" customFormat="1" ht="30" customHeight="1" x14ac:dyDescent="0.2">
      <c r="B67" s="667"/>
      <c r="C67" s="794" t="s">
        <v>416</v>
      </c>
      <c r="D67" s="795"/>
      <c r="E67" s="1033">
        <v>0</v>
      </c>
      <c r="F67" s="699"/>
      <c r="G67" s="699">
        <v>0</v>
      </c>
      <c r="H67" s="699"/>
      <c r="I67" s="699">
        <v>0</v>
      </c>
      <c r="J67" s="699"/>
      <c r="K67" s="699">
        <v>0</v>
      </c>
      <c r="L67" s="699"/>
      <c r="M67" s="699">
        <v>0</v>
      </c>
      <c r="N67" s="699"/>
      <c r="O67" s="699">
        <v>0</v>
      </c>
      <c r="P67" s="699"/>
      <c r="Q67" s="699">
        <v>0</v>
      </c>
      <c r="R67" s="699"/>
      <c r="S67" s="699">
        <v>0</v>
      </c>
      <c r="T67" s="699"/>
      <c r="U67" s="699">
        <v>0</v>
      </c>
      <c r="V67" s="699"/>
      <c r="W67" s="699">
        <v>0</v>
      </c>
      <c r="X67" s="699"/>
      <c r="Y67" s="699">
        <v>0</v>
      </c>
      <c r="Z67" s="699"/>
      <c r="AA67" s="699">
        <v>0</v>
      </c>
      <c r="AB67" s="699"/>
      <c r="AC67" s="699">
        <v>0</v>
      </c>
      <c r="AD67" s="699"/>
      <c r="AE67" s="699">
        <v>0</v>
      </c>
      <c r="AF67" s="699"/>
      <c r="AG67" s="699">
        <v>0</v>
      </c>
      <c r="AH67" s="1039"/>
      <c r="AI67" s="1046">
        <f>SUM(D67:AH67)</f>
        <v>0</v>
      </c>
      <c r="AJ67" s="1047"/>
      <c r="AL67" s="185"/>
    </row>
    <row r="68" spans="2:38" s="7" customFormat="1" ht="30" customHeight="1" x14ac:dyDescent="0.2">
      <c r="B68" s="1721" t="s">
        <v>102</v>
      </c>
      <c r="C68" s="1721"/>
      <c r="D68" s="1721"/>
      <c r="E68" s="1034"/>
      <c r="F68" s="702"/>
      <c r="G68" s="702"/>
      <c r="H68" s="702"/>
      <c r="I68" s="702"/>
      <c r="J68" s="702"/>
      <c r="K68" s="702"/>
      <c r="L68" s="702"/>
      <c r="M68" s="702"/>
      <c r="N68" s="702"/>
      <c r="O68" s="702"/>
      <c r="P68" s="702"/>
      <c r="Q68" s="702"/>
      <c r="R68" s="702"/>
      <c r="S68" s="702"/>
      <c r="T68" s="702"/>
      <c r="U68" s="702"/>
      <c r="V68" s="702"/>
      <c r="W68" s="702"/>
      <c r="X68" s="702"/>
      <c r="Y68" s="702"/>
      <c r="Z68" s="702"/>
      <c r="AA68" s="702"/>
      <c r="AB68" s="702"/>
      <c r="AC68" s="702"/>
      <c r="AD68" s="702"/>
      <c r="AE68" s="702"/>
      <c r="AF68" s="702"/>
      <c r="AG68" s="702"/>
      <c r="AH68" s="1041"/>
      <c r="AI68" s="1046"/>
      <c r="AJ68" s="1047"/>
    </row>
    <row r="69" spans="2:38" s="182" customFormat="1" ht="30" customHeight="1" x14ac:dyDescent="0.2">
      <c r="B69" s="1721" t="s">
        <v>410</v>
      </c>
      <c r="C69" s="1721"/>
      <c r="D69" s="1721"/>
      <c r="E69" s="1032">
        <f>SUM(E70:E73)</f>
        <v>0</v>
      </c>
      <c r="F69" s="697"/>
      <c r="G69" s="697">
        <f>SUM(G70:G73)</f>
        <v>0</v>
      </c>
      <c r="H69" s="697"/>
      <c r="I69" s="697">
        <f>SUM(I70:I73)</f>
        <v>1</v>
      </c>
      <c r="J69" s="697"/>
      <c r="K69" s="697">
        <f>SUM(K70:K73)</f>
        <v>2</v>
      </c>
      <c r="L69" s="697"/>
      <c r="M69" s="697">
        <f>SUM(M70:M73)</f>
        <v>0</v>
      </c>
      <c r="N69" s="697"/>
      <c r="O69" s="697">
        <f>SUM(O70:O73)</f>
        <v>1</v>
      </c>
      <c r="P69" s="697"/>
      <c r="Q69" s="697">
        <f>SUM(Q70:Q73)</f>
        <v>1</v>
      </c>
      <c r="R69" s="697"/>
      <c r="S69" s="697">
        <f>SUM(S70:S73)</f>
        <v>0</v>
      </c>
      <c r="T69" s="697"/>
      <c r="U69" s="697">
        <f>SUM(U70:U73)</f>
        <v>2</v>
      </c>
      <c r="V69" s="697"/>
      <c r="W69" s="697">
        <f>SUM(W70:W73)</f>
        <v>0</v>
      </c>
      <c r="X69" s="697"/>
      <c r="Y69" s="697">
        <f>SUM(Y70:Y73)</f>
        <v>1</v>
      </c>
      <c r="Z69" s="697"/>
      <c r="AA69" s="697">
        <f>SUM(AA70:AA73)</f>
        <v>0</v>
      </c>
      <c r="AB69" s="697"/>
      <c r="AC69" s="697">
        <f>SUM(AC70:AC73)</f>
        <v>0</v>
      </c>
      <c r="AD69" s="697"/>
      <c r="AE69" s="697">
        <f>SUM(AE70:AE73)</f>
        <v>0</v>
      </c>
      <c r="AF69" s="697"/>
      <c r="AG69" s="697">
        <f>SUM(AG70:AG73)</f>
        <v>0</v>
      </c>
      <c r="AH69" s="1038"/>
      <c r="AI69" s="1032">
        <f>SUM(AI70:AI73)</f>
        <v>8</v>
      </c>
      <c r="AJ69" s="1045"/>
    </row>
    <row r="70" spans="2:38" s="7" customFormat="1" ht="30" customHeight="1" x14ac:dyDescent="0.2">
      <c r="B70" s="667"/>
      <c r="C70" s="794" t="s">
        <v>413</v>
      </c>
      <c r="D70" s="795"/>
      <c r="E70" s="1033">
        <v>0</v>
      </c>
      <c r="F70" s="699"/>
      <c r="G70" s="699">
        <v>0</v>
      </c>
      <c r="H70" s="699"/>
      <c r="I70" s="699">
        <v>1</v>
      </c>
      <c r="J70" s="699"/>
      <c r="K70" s="699">
        <v>1</v>
      </c>
      <c r="L70" s="699"/>
      <c r="M70" s="699">
        <v>0</v>
      </c>
      <c r="N70" s="699"/>
      <c r="O70" s="699">
        <v>1</v>
      </c>
      <c r="P70" s="699"/>
      <c r="Q70" s="699">
        <v>1</v>
      </c>
      <c r="R70" s="699"/>
      <c r="S70" s="699">
        <v>0</v>
      </c>
      <c r="T70" s="699"/>
      <c r="U70" s="699">
        <v>2</v>
      </c>
      <c r="V70" s="699"/>
      <c r="W70" s="699">
        <v>0</v>
      </c>
      <c r="X70" s="699"/>
      <c r="Y70" s="699">
        <v>0</v>
      </c>
      <c r="Z70" s="699"/>
      <c r="AA70" s="699">
        <v>0</v>
      </c>
      <c r="AB70" s="699"/>
      <c r="AC70" s="699">
        <v>0</v>
      </c>
      <c r="AD70" s="699"/>
      <c r="AE70" s="699">
        <v>0</v>
      </c>
      <c r="AF70" s="699"/>
      <c r="AG70" s="699">
        <v>0</v>
      </c>
      <c r="AH70" s="1039"/>
      <c r="AI70" s="1046">
        <f>SUM(D70:AH70)</f>
        <v>6</v>
      </c>
      <c r="AJ70" s="1047"/>
      <c r="AL70" s="185"/>
    </row>
    <row r="71" spans="2:38" s="7" customFormat="1" ht="30" customHeight="1" x14ac:dyDescent="0.2">
      <c r="B71" s="667"/>
      <c r="C71" s="794" t="s">
        <v>414</v>
      </c>
      <c r="D71" s="795"/>
      <c r="E71" s="1033">
        <v>0</v>
      </c>
      <c r="F71" s="699"/>
      <c r="G71" s="699">
        <v>0</v>
      </c>
      <c r="H71" s="699"/>
      <c r="I71" s="699">
        <v>0</v>
      </c>
      <c r="J71" s="699"/>
      <c r="K71" s="699">
        <v>1</v>
      </c>
      <c r="L71" s="699"/>
      <c r="M71" s="699">
        <v>0</v>
      </c>
      <c r="N71" s="699"/>
      <c r="O71" s="699">
        <v>0</v>
      </c>
      <c r="P71" s="699"/>
      <c r="Q71" s="699">
        <v>0</v>
      </c>
      <c r="R71" s="699"/>
      <c r="S71" s="699">
        <v>0</v>
      </c>
      <c r="T71" s="699"/>
      <c r="U71" s="699">
        <v>0</v>
      </c>
      <c r="V71" s="699"/>
      <c r="W71" s="699">
        <v>0</v>
      </c>
      <c r="X71" s="699"/>
      <c r="Y71" s="699">
        <v>0</v>
      </c>
      <c r="Z71" s="699"/>
      <c r="AA71" s="699">
        <v>0</v>
      </c>
      <c r="AB71" s="699"/>
      <c r="AC71" s="699">
        <v>0</v>
      </c>
      <c r="AD71" s="699"/>
      <c r="AE71" s="699">
        <v>0</v>
      </c>
      <c r="AF71" s="699"/>
      <c r="AG71" s="699">
        <v>0</v>
      </c>
      <c r="AH71" s="1039"/>
      <c r="AI71" s="1046">
        <f>SUM(D71:AH71)</f>
        <v>1</v>
      </c>
      <c r="AJ71" s="1047"/>
      <c r="AL71" s="185"/>
    </row>
    <row r="72" spans="2:38" s="7" customFormat="1" ht="30" customHeight="1" x14ac:dyDescent="0.2">
      <c r="B72" s="667"/>
      <c r="C72" s="794" t="s">
        <v>415</v>
      </c>
      <c r="D72" s="795"/>
      <c r="E72" s="1033">
        <v>0</v>
      </c>
      <c r="F72" s="699"/>
      <c r="G72" s="699">
        <v>0</v>
      </c>
      <c r="H72" s="699"/>
      <c r="I72" s="699">
        <v>0</v>
      </c>
      <c r="J72" s="699"/>
      <c r="K72" s="699">
        <v>0</v>
      </c>
      <c r="L72" s="699"/>
      <c r="M72" s="699">
        <v>0</v>
      </c>
      <c r="N72" s="699"/>
      <c r="O72" s="699">
        <v>0</v>
      </c>
      <c r="P72" s="699"/>
      <c r="Q72" s="699">
        <v>0</v>
      </c>
      <c r="R72" s="699"/>
      <c r="S72" s="699">
        <v>0</v>
      </c>
      <c r="T72" s="699"/>
      <c r="U72" s="699">
        <v>0</v>
      </c>
      <c r="V72" s="699"/>
      <c r="W72" s="699">
        <v>0</v>
      </c>
      <c r="X72" s="699"/>
      <c r="Y72" s="699">
        <v>1</v>
      </c>
      <c r="Z72" s="699"/>
      <c r="AA72" s="699">
        <v>0</v>
      </c>
      <c r="AB72" s="699"/>
      <c r="AC72" s="699">
        <v>0</v>
      </c>
      <c r="AD72" s="699"/>
      <c r="AE72" s="699">
        <v>0</v>
      </c>
      <c r="AF72" s="699"/>
      <c r="AG72" s="699">
        <v>0</v>
      </c>
      <c r="AH72" s="1039"/>
      <c r="AI72" s="1046">
        <f>SUM(D72:AH72)</f>
        <v>1</v>
      </c>
      <c r="AJ72" s="1047"/>
      <c r="AL72" s="185"/>
    </row>
    <row r="73" spans="2:38" s="7" customFormat="1" ht="30" customHeight="1" x14ac:dyDescent="0.2">
      <c r="B73" s="667"/>
      <c r="C73" s="794" t="s">
        <v>416</v>
      </c>
      <c r="D73" s="795"/>
      <c r="E73" s="1033">
        <v>0</v>
      </c>
      <c r="F73" s="699"/>
      <c r="G73" s="699">
        <v>0</v>
      </c>
      <c r="H73" s="699"/>
      <c r="I73" s="699">
        <v>0</v>
      </c>
      <c r="J73" s="699"/>
      <c r="K73" s="699">
        <v>0</v>
      </c>
      <c r="L73" s="699"/>
      <c r="M73" s="699">
        <v>0</v>
      </c>
      <c r="N73" s="699"/>
      <c r="O73" s="699">
        <v>0</v>
      </c>
      <c r="P73" s="699"/>
      <c r="Q73" s="699">
        <v>0</v>
      </c>
      <c r="R73" s="699"/>
      <c r="S73" s="699">
        <v>0</v>
      </c>
      <c r="T73" s="699"/>
      <c r="U73" s="699">
        <v>0</v>
      </c>
      <c r="V73" s="699"/>
      <c r="W73" s="699">
        <v>0</v>
      </c>
      <c r="X73" s="699"/>
      <c r="Y73" s="699">
        <v>0</v>
      </c>
      <c r="Z73" s="699"/>
      <c r="AA73" s="699">
        <v>0</v>
      </c>
      <c r="AB73" s="699"/>
      <c r="AC73" s="699">
        <v>0</v>
      </c>
      <c r="AD73" s="699"/>
      <c r="AE73" s="699">
        <v>0</v>
      </c>
      <c r="AF73" s="699"/>
      <c r="AG73" s="699">
        <v>0</v>
      </c>
      <c r="AH73" s="1039"/>
      <c r="AI73" s="1046">
        <f>SUM(D73:AH73)</f>
        <v>0</v>
      </c>
      <c r="AJ73" s="1047"/>
      <c r="AL73" s="185"/>
    </row>
    <row r="74" spans="2:38" s="7" customFormat="1" ht="30" customHeight="1" x14ac:dyDescent="0.2">
      <c r="B74" s="1721" t="s">
        <v>69</v>
      </c>
      <c r="C74" s="1721"/>
      <c r="D74" s="1721"/>
      <c r="E74" s="1034"/>
      <c r="F74" s="702"/>
      <c r="G74" s="702"/>
      <c r="H74" s="702"/>
      <c r="I74" s="702"/>
      <c r="J74" s="702"/>
      <c r="K74" s="702"/>
      <c r="L74" s="702"/>
      <c r="M74" s="702"/>
      <c r="N74" s="702"/>
      <c r="O74" s="702"/>
      <c r="P74" s="702"/>
      <c r="Q74" s="702"/>
      <c r="R74" s="702"/>
      <c r="S74" s="702"/>
      <c r="T74" s="702"/>
      <c r="U74" s="702"/>
      <c r="V74" s="702"/>
      <c r="W74" s="702"/>
      <c r="X74" s="702"/>
      <c r="Y74" s="702"/>
      <c r="Z74" s="702"/>
      <c r="AA74" s="702"/>
      <c r="AB74" s="702"/>
      <c r="AC74" s="702"/>
      <c r="AD74" s="702"/>
      <c r="AE74" s="702"/>
      <c r="AF74" s="702"/>
      <c r="AG74" s="702"/>
      <c r="AH74" s="1041"/>
      <c r="AI74" s="1046"/>
      <c r="AJ74" s="1047"/>
    </row>
    <row r="75" spans="2:38" s="182" customFormat="1" ht="30" customHeight="1" x14ac:dyDescent="0.2">
      <c r="B75" s="1721" t="s">
        <v>410</v>
      </c>
      <c r="C75" s="1721"/>
      <c r="D75" s="1721"/>
      <c r="E75" s="1032">
        <f>SUM(E76:E79)</f>
        <v>1</v>
      </c>
      <c r="F75" s="697"/>
      <c r="G75" s="697">
        <f>SUM(G76:G79)</f>
        <v>2</v>
      </c>
      <c r="H75" s="697"/>
      <c r="I75" s="697">
        <f>SUM(I76:I79)</f>
        <v>1</v>
      </c>
      <c r="J75" s="697"/>
      <c r="K75" s="697">
        <f>SUM(K76:K79)</f>
        <v>1</v>
      </c>
      <c r="L75" s="697"/>
      <c r="M75" s="697">
        <f>SUM(M76:M79)</f>
        <v>2</v>
      </c>
      <c r="N75" s="697"/>
      <c r="O75" s="697">
        <f>SUM(O76:O79)</f>
        <v>0</v>
      </c>
      <c r="P75" s="697"/>
      <c r="Q75" s="697">
        <f>SUM(Q76:Q79)</f>
        <v>1</v>
      </c>
      <c r="R75" s="697"/>
      <c r="S75" s="697">
        <f>SUM(S76:S79)</f>
        <v>0</v>
      </c>
      <c r="T75" s="697"/>
      <c r="U75" s="697">
        <f>SUM(U76:U79)</f>
        <v>1</v>
      </c>
      <c r="V75" s="697"/>
      <c r="W75" s="697">
        <f>SUM(W76:W79)</f>
        <v>0</v>
      </c>
      <c r="X75" s="697"/>
      <c r="Y75" s="697">
        <f>SUM(Y76:Y79)</f>
        <v>0</v>
      </c>
      <c r="Z75" s="697"/>
      <c r="AA75" s="697">
        <f>SUM(AA76:AA79)</f>
        <v>0</v>
      </c>
      <c r="AB75" s="697"/>
      <c r="AC75" s="697">
        <f>SUM(AC76:AC79)</f>
        <v>0</v>
      </c>
      <c r="AD75" s="697"/>
      <c r="AE75" s="697">
        <f>SUM(AE76:AE79)</f>
        <v>0</v>
      </c>
      <c r="AF75" s="697"/>
      <c r="AG75" s="697">
        <f>SUM(AG76:AG79)</f>
        <v>0</v>
      </c>
      <c r="AH75" s="1038"/>
      <c r="AI75" s="1032">
        <f>SUM(AI76:AI79)</f>
        <v>9</v>
      </c>
      <c r="AJ75" s="1045"/>
    </row>
    <row r="76" spans="2:38" s="7" customFormat="1" ht="30" customHeight="1" x14ac:dyDescent="0.2">
      <c r="B76" s="667"/>
      <c r="C76" s="794" t="s">
        <v>413</v>
      </c>
      <c r="D76" s="795"/>
      <c r="E76" s="1033">
        <v>0</v>
      </c>
      <c r="F76" s="699"/>
      <c r="G76" s="699">
        <v>2</v>
      </c>
      <c r="H76" s="699"/>
      <c r="I76" s="699">
        <v>0</v>
      </c>
      <c r="J76" s="699"/>
      <c r="K76" s="699">
        <v>1</v>
      </c>
      <c r="L76" s="699"/>
      <c r="M76" s="699">
        <v>1</v>
      </c>
      <c r="N76" s="699"/>
      <c r="O76" s="699">
        <v>0</v>
      </c>
      <c r="P76" s="699"/>
      <c r="Q76" s="699">
        <v>0</v>
      </c>
      <c r="R76" s="699"/>
      <c r="S76" s="699">
        <v>0</v>
      </c>
      <c r="T76" s="699"/>
      <c r="U76" s="699">
        <v>1</v>
      </c>
      <c r="V76" s="699"/>
      <c r="W76" s="699">
        <v>0</v>
      </c>
      <c r="X76" s="699"/>
      <c r="Y76" s="699">
        <v>0</v>
      </c>
      <c r="Z76" s="699"/>
      <c r="AA76" s="699">
        <v>0</v>
      </c>
      <c r="AB76" s="699"/>
      <c r="AC76" s="699">
        <v>0</v>
      </c>
      <c r="AD76" s="699"/>
      <c r="AE76" s="699">
        <v>0</v>
      </c>
      <c r="AF76" s="699"/>
      <c r="AG76" s="699">
        <v>0</v>
      </c>
      <c r="AH76" s="1039"/>
      <c r="AI76" s="1046">
        <f>SUM(D76:AH76)</f>
        <v>5</v>
      </c>
      <c r="AJ76" s="1047"/>
      <c r="AL76" s="185"/>
    </row>
    <row r="77" spans="2:38" s="7" customFormat="1" ht="30" customHeight="1" x14ac:dyDescent="0.2">
      <c r="B77" s="667"/>
      <c r="C77" s="794" t="s">
        <v>414</v>
      </c>
      <c r="D77" s="795"/>
      <c r="E77" s="1033">
        <v>1</v>
      </c>
      <c r="F77" s="699"/>
      <c r="G77" s="699">
        <v>0</v>
      </c>
      <c r="H77" s="699"/>
      <c r="I77" s="699">
        <v>0</v>
      </c>
      <c r="J77" s="699"/>
      <c r="K77" s="699">
        <v>0</v>
      </c>
      <c r="L77" s="699"/>
      <c r="M77" s="699">
        <v>0</v>
      </c>
      <c r="N77" s="699"/>
      <c r="O77" s="699">
        <v>0</v>
      </c>
      <c r="P77" s="699"/>
      <c r="Q77" s="699">
        <v>1</v>
      </c>
      <c r="R77" s="699"/>
      <c r="S77" s="699">
        <v>0</v>
      </c>
      <c r="T77" s="699"/>
      <c r="U77" s="699">
        <v>0</v>
      </c>
      <c r="V77" s="699"/>
      <c r="W77" s="699">
        <v>0</v>
      </c>
      <c r="X77" s="699"/>
      <c r="Y77" s="699">
        <v>0</v>
      </c>
      <c r="Z77" s="699"/>
      <c r="AA77" s="699">
        <v>0</v>
      </c>
      <c r="AB77" s="699"/>
      <c r="AC77" s="699">
        <v>0</v>
      </c>
      <c r="AD77" s="699"/>
      <c r="AE77" s="699">
        <v>0</v>
      </c>
      <c r="AF77" s="699"/>
      <c r="AG77" s="699">
        <v>0</v>
      </c>
      <c r="AH77" s="1039"/>
      <c r="AI77" s="1046">
        <f>SUM(D77:AH77)</f>
        <v>2</v>
      </c>
      <c r="AJ77" s="1047"/>
      <c r="AL77" s="185"/>
    </row>
    <row r="78" spans="2:38" s="7" customFormat="1" ht="30" customHeight="1" x14ac:dyDescent="0.2">
      <c r="B78" s="667"/>
      <c r="C78" s="794" t="s">
        <v>415</v>
      </c>
      <c r="D78" s="795"/>
      <c r="E78" s="1033">
        <v>0</v>
      </c>
      <c r="F78" s="699"/>
      <c r="G78" s="699">
        <v>0</v>
      </c>
      <c r="H78" s="699"/>
      <c r="I78" s="699">
        <v>1</v>
      </c>
      <c r="J78" s="699"/>
      <c r="K78" s="699">
        <v>0</v>
      </c>
      <c r="L78" s="699"/>
      <c r="M78" s="699">
        <v>0</v>
      </c>
      <c r="N78" s="699"/>
      <c r="O78" s="699">
        <v>0</v>
      </c>
      <c r="P78" s="699"/>
      <c r="Q78" s="699">
        <v>0</v>
      </c>
      <c r="R78" s="699"/>
      <c r="S78" s="699">
        <v>0</v>
      </c>
      <c r="T78" s="699"/>
      <c r="U78" s="699">
        <v>0</v>
      </c>
      <c r="V78" s="699"/>
      <c r="W78" s="699">
        <v>0</v>
      </c>
      <c r="X78" s="699"/>
      <c r="Y78" s="699">
        <v>0</v>
      </c>
      <c r="Z78" s="699"/>
      <c r="AA78" s="699">
        <v>0</v>
      </c>
      <c r="AB78" s="699"/>
      <c r="AC78" s="699">
        <v>0</v>
      </c>
      <c r="AD78" s="699"/>
      <c r="AE78" s="699">
        <v>0</v>
      </c>
      <c r="AF78" s="699"/>
      <c r="AG78" s="699">
        <v>0</v>
      </c>
      <c r="AH78" s="1039"/>
      <c r="AI78" s="1046">
        <f>SUM(D78:AH78)</f>
        <v>1</v>
      </c>
      <c r="AJ78" s="1047"/>
      <c r="AL78" s="185"/>
    </row>
    <row r="79" spans="2:38" s="7" customFormat="1" ht="30" customHeight="1" x14ac:dyDescent="0.2">
      <c r="B79" s="667"/>
      <c r="C79" s="794" t="s">
        <v>416</v>
      </c>
      <c r="D79" s="795"/>
      <c r="E79" s="1033">
        <v>0</v>
      </c>
      <c r="F79" s="699"/>
      <c r="G79" s="699">
        <v>0</v>
      </c>
      <c r="H79" s="699"/>
      <c r="I79" s="699">
        <v>0</v>
      </c>
      <c r="J79" s="699"/>
      <c r="K79" s="699">
        <v>0</v>
      </c>
      <c r="L79" s="699"/>
      <c r="M79" s="699">
        <v>1</v>
      </c>
      <c r="N79" s="699"/>
      <c r="O79" s="699">
        <v>0</v>
      </c>
      <c r="P79" s="699"/>
      <c r="Q79" s="699">
        <v>0</v>
      </c>
      <c r="R79" s="699"/>
      <c r="S79" s="699">
        <v>0</v>
      </c>
      <c r="T79" s="699"/>
      <c r="U79" s="699">
        <v>0</v>
      </c>
      <c r="V79" s="699"/>
      <c r="W79" s="699">
        <v>0</v>
      </c>
      <c r="X79" s="699"/>
      <c r="Y79" s="699">
        <v>0</v>
      </c>
      <c r="Z79" s="699"/>
      <c r="AA79" s="699">
        <v>0</v>
      </c>
      <c r="AB79" s="699"/>
      <c r="AC79" s="699">
        <v>0</v>
      </c>
      <c r="AD79" s="699"/>
      <c r="AE79" s="699">
        <v>0</v>
      </c>
      <c r="AF79" s="699"/>
      <c r="AG79" s="699">
        <v>0</v>
      </c>
      <c r="AH79" s="1039"/>
      <c r="AI79" s="1046">
        <f>SUM(D79:AH79)</f>
        <v>1</v>
      </c>
      <c r="AJ79" s="1047"/>
      <c r="AL79" s="185"/>
    </row>
    <row r="80" spans="2:38" s="7" customFormat="1" ht="24.95" customHeight="1" thickBot="1" x14ac:dyDescent="0.25">
      <c r="B80" s="667"/>
      <c r="C80" s="797"/>
      <c r="D80" s="795"/>
      <c r="E80" s="1035"/>
      <c r="F80" s="1036"/>
      <c r="G80" s="1036"/>
      <c r="H80" s="1036"/>
      <c r="I80" s="1036"/>
      <c r="J80" s="1036"/>
      <c r="K80" s="1036"/>
      <c r="L80" s="1036"/>
      <c r="M80" s="1036"/>
      <c r="N80" s="1036"/>
      <c r="O80" s="1036"/>
      <c r="P80" s="1036"/>
      <c r="Q80" s="1036"/>
      <c r="R80" s="1036"/>
      <c r="S80" s="1036"/>
      <c r="T80" s="1036"/>
      <c r="U80" s="1036"/>
      <c r="V80" s="1036"/>
      <c r="W80" s="1036"/>
      <c r="X80" s="1036"/>
      <c r="Y80" s="1036"/>
      <c r="Z80" s="1036"/>
      <c r="AA80" s="1036"/>
      <c r="AB80" s="1036"/>
      <c r="AC80" s="1036"/>
      <c r="AD80" s="1036"/>
      <c r="AE80" s="1036"/>
      <c r="AF80" s="1036"/>
      <c r="AG80" s="1036"/>
      <c r="AH80" s="1042"/>
      <c r="AI80" s="1048"/>
      <c r="AJ80" s="1049"/>
    </row>
    <row r="81" spans="2:40" s="7" customFormat="1" ht="51" customHeight="1" x14ac:dyDescent="0.2">
      <c r="B81" s="1722" t="s">
        <v>411</v>
      </c>
      <c r="C81" s="1722"/>
      <c r="D81" s="1722"/>
      <c r="E81" s="1050"/>
      <c r="F81" s="1051"/>
      <c r="G81" s="1051"/>
      <c r="H81" s="1051"/>
      <c r="I81" s="1051"/>
      <c r="J81" s="1051"/>
      <c r="K81" s="1051"/>
      <c r="L81" s="1051"/>
      <c r="M81" s="1051"/>
      <c r="N81" s="1051"/>
      <c r="O81" s="1051"/>
      <c r="P81" s="1051"/>
      <c r="Q81" s="1051"/>
      <c r="R81" s="1051"/>
      <c r="S81" s="1051"/>
      <c r="T81" s="1051"/>
      <c r="U81" s="1051"/>
      <c r="V81" s="1051"/>
      <c r="W81" s="1051"/>
      <c r="X81" s="1051"/>
      <c r="Y81" s="1051"/>
      <c r="Z81" s="1051"/>
      <c r="AA81" s="1051"/>
      <c r="AB81" s="1051"/>
      <c r="AC81" s="1051"/>
      <c r="AD81" s="1051"/>
      <c r="AE81" s="1051"/>
      <c r="AF81" s="1051"/>
      <c r="AG81" s="1051"/>
      <c r="AH81" s="1052"/>
      <c r="AI81" s="1007"/>
      <c r="AJ81" s="1008"/>
    </row>
    <row r="82" spans="2:40" s="7" customFormat="1" ht="30" customHeight="1" x14ac:dyDescent="0.2">
      <c r="B82" s="1722" t="s">
        <v>410</v>
      </c>
      <c r="C82" s="1722"/>
      <c r="D82" s="1722"/>
      <c r="E82" s="1053">
        <f>SUM(E9+E15+E21+E27+E33+E39+E45+E51+E57+E63+E69+E75)</f>
        <v>1</v>
      </c>
      <c r="F82" s="1009"/>
      <c r="G82" s="1009">
        <f>SUM(G9+G15+G21+G27+G33+G39+G45+G51+G57+G63+G69+G75)</f>
        <v>3</v>
      </c>
      <c r="H82" s="1009"/>
      <c r="I82" s="1009">
        <f>SUM(I9+I15+I21+I27+I33+I39+I45+I51+I57+I63+I69+I75)</f>
        <v>6</v>
      </c>
      <c r="J82" s="1009"/>
      <c r="K82" s="1009">
        <f>SUM(K9+K15+K21+K27+K33+K39+K45+K51+K57+K63+K69+K75)</f>
        <v>13</v>
      </c>
      <c r="L82" s="1009"/>
      <c r="M82" s="1009">
        <f>SUM(M9+M15+M21+M27+M33+M39+M45+M51+M57+M63+M69+M75)</f>
        <v>6</v>
      </c>
      <c r="N82" s="1009"/>
      <c r="O82" s="1009">
        <f>SUM(O9+O15+O21+O27+O33+O39+O45+O51+O57+O63+O69+O75)</f>
        <v>2</v>
      </c>
      <c r="P82" s="1009"/>
      <c r="Q82" s="1009">
        <f>SUM(Q9+Q15+Q21+Q27+Q33+Q39+Q45+Q51+Q57+Q63+Q69+Q75)</f>
        <v>3</v>
      </c>
      <c r="R82" s="1009"/>
      <c r="S82" s="1009">
        <f>SUM(S9+S15+S21+S27+S33+S39+S45+S51+S57+S63+S69+S75)</f>
        <v>0</v>
      </c>
      <c r="T82" s="1009"/>
      <c r="U82" s="1009">
        <f>SUM(U9+U15+U21+U27+U33+U39+U45+U51+U57+U63+U69+U75)</f>
        <v>11</v>
      </c>
      <c r="V82" s="1009"/>
      <c r="W82" s="1009">
        <f>SUM(W9+W15+W21+W27+W33+W39+W45+W51+W57+W63+W69+W75)</f>
        <v>1</v>
      </c>
      <c r="X82" s="1009"/>
      <c r="Y82" s="1009">
        <f>SUM(Y9+Y15+Y21+Y27+Y33+Y39+Y45+Y51+Y57+Y63+Y69+Y75)</f>
        <v>4</v>
      </c>
      <c r="Z82" s="1009"/>
      <c r="AA82" s="1009">
        <f>SUM(AA9+AA15+AA21+AA27+AA33+AA39+AA45+AA51+AA57+AA63+AA69+AA75)</f>
        <v>2</v>
      </c>
      <c r="AB82" s="1009"/>
      <c r="AC82" s="1009">
        <f>SUM(AC9+AC15+AC21+AC27+AC33+AC39+AC45+AC51+AC57+AC63+AC69+AC75)</f>
        <v>2</v>
      </c>
      <c r="AD82" s="1009"/>
      <c r="AE82" s="1009">
        <f>SUM(AE9+AE15+AE21+AE27+AE33+AE39+AE45+AE51+AE57+AE63+AE69+AE75)</f>
        <v>0</v>
      </c>
      <c r="AF82" s="1009"/>
      <c r="AG82" s="1009">
        <f>SUM(AG9+AG15+AG21+AG27+AG33+AG39+AG45+AG51+AG57+AG63+AG69+AG75)</f>
        <v>3</v>
      </c>
      <c r="AH82" s="1054"/>
      <c r="AI82" s="1009">
        <f t="shared" ref="AI82" si="0">SUM(D82:AH82)</f>
        <v>57</v>
      </c>
      <c r="AJ82" s="1008"/>
      <c r="AL82" s="187" t="s">
        <v>79</v>
      </c>
    </row>
    <row r="83" spans="2:40" s="7" customFormat="1" ht="30" customHeight="1" x14ac:dyDescent="0.2">
      <c r="B83" s="1010"/>
      <c r="C83" s="1011" t="s">
        <v>413</v>
      </c>
      <c r="D83" s="1012"/>
      <c r="E83" s="1053">
        <f>SUM(E10+E16+E22+E28+E34+E40+E46+E52+E58+E64+E70+E76)</f>
        <v>0</v>
      </c>
      <c r="F83" s="1009"/>
      <c r="G83" s="1009">
        <f>SUM(G10+G16+G22+G28+G34+G40+G46+G52+G58+G64+G70+G76)</f>
        <v>3</v>
      </c>
      <c r="H83" s="1009"/>
      <c r="I83" s="1009">
        <f>SUM(I10+I16+I22+I28+I34+I40+I46+I52+I58+I64+I70+I76)</f>
        <v>3</v>
      </c>
      <c r="J83" s="1009"/>
      <c r="K83" s="1009">
        <f>SUM(K10+K16+K22+K28+K34+K40+K46+K52+K58+K64+K70+K76)</f>
        <v>8</v>
      </c>
      <c r="L83" s="1009"/>
      <c r="M83" s="1009">
        <f>SUM(M10+M16+M22+M28+M34+M40+M46+M52+M58+M64+M70+M76)</f>
        <v>4</v>
      </c>
      <c r="N83" s="1009"/>
      <c r="O83" s="1009">
        <f>SUM(O10+O16+O22+O28+O34+O40+O46+O52+O58+O64+O70+O76)</f>
        <v>2</v>
      </c>
      <c r="P83" s="1009"/>
      <c r="Q83" s="1009">
        <f>SUM(Q10+Q16+Q22+Q28+Q34+Q40+Q46+Q52+Q58+Q64+Q70+Q76)</f>
        <v>2</v>
      </c>
      <c r="R83" s="1009"/>
      <c r="S83" s="1009">
        <f>SUM(S10+S16+S22+S28+S34+S40+S46+S52+S58+S64+S70+S76)</f>
        <v>0</v>
      </c>
      <c r="T83" s="1009"/>
      <c r="U83" s="1009">
        <f>SUM(U10+U16+U22+U28+U34+U40+U46+U52+U58+U64+U70+U76)</f>
        <v>11</v>
      </c>
      <c r="V83" s="1009"/>
      <c r="W83" s="1009">
        <f>SUM(W10+W16+W22+W28+W34+W40+W46+W52+W58+W64+W70+W76)</f>
        <v>1</v>
      </c>
      <c r="X83" s="1009"/>
      <c r="Y83" s="1009">
        <f>SUM(Y10+Y16+Y22+Y28+Y34+Y40+Y46+Y52+Y58+Y64+Y70+Y76)</f>
        <v>2</v>
      </c>
      <c r="Z83" s="1009"/>
      <c r="AA83" s="1009">
        <f>SUM(AA10+AA16+AA22+AA28+AA34+AA40+AA46+AA52+AA58+AA64+AA70+AA76)</f>
        <v>1</v>
      </c>
      <c r="AB83" s="1009"/>
      <c r="AC83" s="1009">
        <f>SUM(AC10+AC16+AC22+AC28+AC34+AC40+AC46+AC52+AC58+AC64+AC70+AC76)</f>
        <v>2</v>
      </c>
      <c r="AD83" s="1009"/>
      <c r="AE83" s="1009">
        <f>SUM(AE10+AE16+AE22+AE28+AE34+AE40+AE46+AE52+AE58+AE64+AE70+AE76)</f>
        <v>0</v>
      </c>
      <c r="AF83" s="1009"/>
      <c r="AG83" s="1009">
        <f>SUM(AG10+AG16+AG22+AG28+AG34+AG40+AG46+AG52+AG58+AG64+AG70+AG76)</f>
        <v>1</v>
      </c>
      <c r="AH83" s="1054"/>
      <c r="AI83" s="1009">
        <f>SUM(D83:AH83)</f>
        <v>40</v>
      </c>
      <c r="AJ83" s="1008"/>
      <c r="AL83" s="187"/>
      <c r="AM83" s="185"/>
      <c r="AN83" s="185"/>
    </row>
    <row r="84" spans="2:40" s="7" customFormat="1" ht="30" customHeight="1" x14ac:dyDescent="0.2">
      <c r="B84" s="1010"/>
      <c r="C84" s="1011" t="s">
        <v>414</v>
      </c>
      <c r="D84" s="1012"/>
      <c r="E84" s="1053">
        <f>SUM(E11+E17+E23+E29+E35+E41+E47+E53+E59+E65+E71+E77)</f>
        <v>1</v>
      </c>
      <c r="F84" s="1009"/>
      <c r="G84" s="1009">
        <f>SUM(G11+G17+G23+G29+G35+G41+G47+G53+G59+G65+G71+G77)</f>
        <v>0</v>
      </c>
      <c r="H84" s="1009"/>
      <c r="I84" s="1009">
        <f>SUM(I11+I17+I23+I29+I35+I41+I47+I53+I59+I65+I71+I77)</f>
        <v>2</v>
      </c>
      <c r="J84" s="1009"/>
      <c r="K84" s="1009">
        <f>SUM(K11+K17+K23+K29+K35+K41+K47+K53+K59+K65+K71+K77)</f>
        <v>3</v>
      </c>
      <c r="L84" s="1009"/>
      <c r="M84" s="1009">
        <f>SUM(M11+M17+M23+M29+M35+M41+M47+M53+M59+M65+M71+M77)</f>
        <v>1</v>
      </c>
      <c r="N84" s="1009"/>
      <c r="O84" s="1009">
        <f>SUM(O11+O17+O23+O29+O35+O41+O47+O53+O59+O65+O71+O77)</f>
        <v>0</v>
      </c>
      <c r="P84" s="1009"/>
      <c r="Q84" s="1009">
        <f>SUM(Q11+Q17+Q23+Q29+Q35+Q41+Q47+Q53+Q59+Q65+Q71+Q77)</f>
        <v>1</v>
      </c>
      <c r="R84" s="1009"/>
      <c r="S84" s="1009">
        <f>SUM(S11+S17+S23+S29+S35+S41+S47+S53+S59+S65+S71+S77)</f>
        <v>0</v>
      </c>
      <c r="T84" s="1009"/>
      <c r="U84" s="1009">
        <f>SUM(U11+U17+U23+U29+U35+U41+U47+U53+U59+U65+U71+U77)</f>
        <v>0</v>
      </c>
      <c r="V84" s="1009"/>
      <c r="W84" s="1009">
        <f>SUM(W11+W17+W23+W29+W35+W41+W47+W53+W59+W65+W71+W77)</f>
        <v>0</v>
      </c>
      <c r="X84" s="1009"/>
      <c r="Y84" s="1009">
        <f>SUM(Y11+Y17+Y23+Y29+Y35+Y41+Y47+Y53+Y59+Y65+Y71+Y77)</f>
        <v>1</v>
      </c>
      <c r="Z84" s="1009"/>
      <c r="AA84" s="1009">
        <f>SUM(AA11+AA17+AA23+AA29+AA35+AA41+AA47+AA53+AA59+AA65+AA71+AA77)</f>
        <v>1</v>
      </c>
      <c r="AB84" s="1009"/>
      <c r="AC84" s="1009">
        <f>SUM(AC11+AC17+AC23+AC29+AC35+AC41+AC47+AC53+AC59+AC65+AC71+AC77)</f>
        <v>0</v>
      </c>
      <c r="AD84" s="1009"/>
      <c r="AE84" s="1009">
        <f>SUM(AE11+AE17+AE23+AE29+AE35+AE41+AE47+AE53+AE59+AE65+AE71+AE77)</f>
        <v>0</v>
      </c>
      <c r="AF84" s="1009"/>
      <c r="AG84" s="1009">
        <f>SUM(AG11+AG17+AG23+AG29+AG35+AG41+AG47+AG53+AG59+AG65+AG71+AG77)</f>
        <v>2</v>
      </c>
      <c r="AH84" s="1054"/>
      <c r="AI84" s="1009">
        <f t="shared" ref="AI84" si="1">SUM(D84:AH84)</f>
        <v>12</v>
      </c>
      <c r="AJ84" s="1008"/>
      <c r="AL84" s="187"/>
    </row>
    <row r="85" spans="2:40" s="7" customFormat="1" ht="30" customHeight="1" x14ac:dyDescent="0.2">
      <c r="B85" s="1010"/>
      <c r="C85" s="1011" t="s">
        <v>415</v>
      </c>
      <c r="D85" s="1012"/>
      <c r="E85" s="1053">
        <f>SUM(E12+E18+E24+E30+E36+E42+E48+E54+E60+E66+E72+E78)</f>
        <v>0</v>
      </c>
      <c r="F85" s="1009"/>
      <c r="G85" s="1009">
        <f>SUM(G12+G18+G24+G30+G36+G42+G48+G54+G60+G66+G72+G78)</f>
        <v>0</v>
      </c>
      <c r="H85" s="1009"/>
      <c r="I85" s="1009">
        <f>SUM(I12+I18+I24+I30+I36+I42+I48+I54+I60+I66+I72+I78)</f>
        <v>1</v>
      </c>
      <c r="J85" s="1009"/>
      <c r="K85" s="1009">
        <f>SUM(K12+K18+K24+K30+K36+K42+K48+K54+K60+K66+K72+K78)</f>
        <v>2</v>
      </c>
      <c r="L85" s="1009"/>
      <c r="M85" s="1009">
        <f>SUM(M12+M18+M24+M30+M36+M42+M48+M54+M60+M66+M72+M78)</f>
        <v>0</v>
      </c>
      <c r="N85" s="1009"/>
      <c r="O85" s="1009">
        <f>SUM(O12+O18+O24+O30+O36+O42+O48+O54+O60+O66+O72+O78)</f>
        <v>0</v>
      </c>
      <c r="P85" s="1009"/>
      <c r="Q85" s="1009">
        <f>SUM(Q12+Q18+Q24+Q30+Q36+Q42+Q48+Q54+Q60+Q66+Q72+Q78)</f>
        <v>0</v>
      </c>
      <c r="R85" s="1009"/>
      <c r="S85" s="1009">
        <f>SUM(S12+S18+S24+S30+S36+S42+S48+S54+S60+S66+S72+S78)</f>
        <v>0</v>
      </c>
      <c r="T85" s="1009"/>
      <c r="U85" s="1009">
        <f>SUM(U12+U18+U24+U30+U36+U42+U48+U54+U60+U66+U72+U78)</f>
        <v>0</v>
      </c>
      <c r="V85" s="1009"/>
      <c r="W85" s="1009">
        <f>SUM(W12+W18+W24+W30+W36+W42+W48+W54+W60+W66+W72+W78)</f>
        <v>0</v>
      </c>
      <c r="X85" s="1009"/>
      <c r="Y85" s="1009">
        <f>SUM(Y12+Y18+Y24+Y30+Y36+Y42+Y48+Y54+Y60+Y66+Y72+Y78)</f>
        <v>1</v>
      </c>
      <c r="Z85" s="1009"/>
      <c r="AA85" s="1009">
        <f>SUM(AA12+AA18+AA24+AA30+AA36+AA42+AA48+AA54+AA60+AA66+AA72+AA78)</f>
        <v>0</v>
      </c>
      <c r="AB85" s="1009"/>
      <c r="AC85" s="1009">
        <f>SUM(AC12+AC18+AC24+AC30+AC36+AC42+AC48+AC54+AC60+AC66+AC72+AC78)</f>
        <v>0</v>
      </c>
      <c r="AD85" s="1009"/>
      <c r="AE85" s="1009">
        <f>SUM(AE12+AE18+AE24+AE30+AE36+AE42+AE48+AE54+AE60+AE66+AE72+AE78)</f>
        <v>0</v>
      </c>
      <c r="AF85" s="1009"/>
      <c r="AG85" s="1009">
        <f>SUM(AG12+AG18+AG24+AG30+AG36+AG42+AG48+AG54+AG60+AG66+AG72+AG78)</f>
        <v>0</v>
      </c>
      <c r="AH85" s="1054"/>
      <c r="AI85" s="1009">
        <f>SUM(D85:AH85)</f>
        <v>4</v>
      </c>
      <c r="AJ85" s="1008"/>
      <c r="AL85" s="187"/>
      <c r="AM85" s="185"/>
      <c r="AN85" s="185"/>
    </row>
    <row r="86" spans="2:40" s="7" customFormat="1" ht="30" customHeight="1" x14ac:dyDescent="0.2">
      <c r="B86" s="1010"/>
      <c r="C86" s="1011" t="s">
        <v>416</v>
      </c>
      <c r="D86" s="1012"/>
      <c r="E86" s="1053">
        <f>SUM(E13+E19+E25+E31+E37+E43+E49+E55+E61+E67+E73+E79)</f>
        <v>0</v>
      </c>
      <c r="F86" s="1009"/>
      <c r="G86" s="1009">
        <f>SUM(G13+G19+G25+G31+G37+G43+G49+G55+G61+G67+G73+G79)</f>
        <v>0</v>
      </c>
      <c r="H86" s="1009"/>
      <c r="I86" s="1009">
        <f>SUM(I13+I19+I25+I31+I37+I43+I49+I55+I61+I67+I73+I79)</f>
        <v>0</v>
      </c>
      <c r="J86" s="1009"/>
      <c r="K86" s="1009">
        <f>SUM(K13+K19+K25+K31+K37+K43+K49+K55+K61+K67+K73+K79)</f>
        <v>0</v>
      </c>
      <c r="L86" s="1009"/>
      <c r="M86" s="1009">
        <f>SUM(M13+M19+M25+M31+M37+M43+M49+M55+M61+M67+M73+M79)</f>
        <v>1</v>
      </c>
      <c r="N86" s="1009"/>
      <c r="O86" s="1009">
        <f>SUM(O13+O19+O25+O31+O37+O43+O49+O55+O61+O67+O73+O79)</f>
        <v>0</v>
      </c>
      <c r="P86" s="1009"/>
      <c r="Q86" s="1009">
        <f>SUM(Q13+Q19+Q25+Q31+Q37+Q43+Q49+Q55+Q61+Q67+Q73+Q79)</f>
        <v>0</v>
      </c>
      <c r="R86" s="1009"/>
      <c r="S86" s="1009">
        <f>SUM(S13+S19+S25+S31+S37+S43+S49+S55+S61+S67+S73+S79)</f>
        <v>0</v>
      </c>
      <c r="T86" s="1009"/>
      <c r="U86" s="1009">
        <f>SUM(U13+U19+U25+U31+U37+U43+U49+U55+U61+U67+U73+U79)</f>
        <v>0</v>
      </c>
      <c r="V86" s="1009"/>
      <c r="W86" s="1009">
        <f>SUM(W13+W19+W25+W31+W37+W43+W49+W55+W61+W67+W73+W79)</f>
        <v>0</v>
      </c>
      <c r="X86" s="1009"/>
      <c r="Y86" s="1009">
        <f>SUM(Y13+Y19+Y25+Y31+Y37+Y43+Y49+Y55+Y61+Y67+Y73+Y79)</f>
        <v>0</v>
      </c>
      <c r="Z86" s="1009"/>
      <c r="AA86" s="1009">
        <f>SUM(AA13+AA19+AA25+AA31+AA37+AA43+AA49+AA55+AA61+AA67+AA73+AA79)</f>
        <v>0</v>
      </c>
      <c r="AB86" s="1009"/>
      <c r="AC86" s="1009">
        <f>SUM(AC13+AC19+AC25+AC31+AC37+AC43+AC49+AC55+AC61+AC67+AC73+AC79)</f>
        <v>0</v>
      </c>
      <c r="AD86" s="1009"/>
      <c r="AE86" s="1009">
        <f>SUM(AE13+AE19+AE25+AE31+AE37+AE43+AE49+AE55+AE61+AE67+AE73+AE79)</f>
        <v>0</v>
      </c>
      <c r="AF86" s="1009"/>
      <c r="AG86" s="1009">
        <f>SUM(AG13+AG19+AG25+AG31+AG37+AG43+AG49+AG55+AG61+AG67+AG73+AG79)</f>
        <v>0</v>
      </c>
      <c r="AH86" s="1054"/>
      <c r="AI86" s="1009">
        <f t="shared" ref="AI86" si="2">SUM(D86:AH86)</f>
        <v>1</v>
      </c>
      <c r="AJ86" s="1008"/>
      <c r="AL86" s="187"/>
    </row>
    <row r="87" spans="2:40" s="7" customFormat="1" ht="24.95" customHeight="1" x14ac:dyDescent="0.2">
      <c r="B87" s="1013"/>
      <c r="C87" s="1014"/>
      <c r="D87" s="1015"/>
      <c r="E87" s="1055"/>
      <c r="F87" s="1016"/>
      <c r="G87" s="1016"/>
      <c r="H87" s="1016"/>
      <c r="I87" s="1016"/>
      <c r="J87" s="1016"/>
      <c r="K87" s="1016"/>
      <c r="L87" s="1016"/>
      <c r="M87" s="1016"/>
      <c r="N87" s="1016"/>
      <c r="O87" s="1016"/>
      <c r="P87" s="1016"/>
      <c r="Q87" s="1016"/>
      <c r="R87" s="1016"/>
      <c r="S87" s="1016"/>
      <c r="T87" s="1016"/>
      <c r="U87" s="1016"/>
      <c r="V87" s="1016"/>
      <c r="W87" s="1016"/>
      <c r="X87" s="1016"/>
      <c r="Y87" s="1016"/>
      <c r="Z87" s="1016"/>
      <c r="AA87" s="1016"/>
      <c r="AB87" s="1016"/>
      <c r="AC87" s="1016"/>
      <c r="AD87" s="1016"/>
      <c r="AE87" s="1016"/>
      <c r="AF87" s="1016"/>
      <c r="AG87" s="1016"/>
      <c r="AH87" s="1056"/>
      <c r="AI87" s="1016"/>
      <c r="AJ87" s="1008"/>
    </row>
    <row r="88" spans="2:40" s="616" customFormat="1" ht="24.95" customHeight="1" thickBot="1" x14ac:dyDescent="0.25">
      <c r="B88" s="626"/>
      <c r="C88" s="627"/>
      <c r="D88" s="628"/>
      <c r="E88" s="612"/>
      <c r="F88" s="612"/>
      <c r="G88" s="612"/>
      <c r="H88" s="612"/>
      <c r="I88" s="612"/>
      <c r="J88" s="612"/>
      <c r="K88" s="612"/>
      <c r="L88" s="612"/>
      <c r="M88" s="612"/>
      <c r="N88" s="612"/>
      <c r="O88" s="612"/>
      <c r="P88" s="612"/>
      <c r="Q88" s="612"/>
      <c r="R88" s="612"/>
      <c r="S88" s="612"/>
      <c r="T88" s="612"/>
      <c r="U88" s="612"/>
      <c r="V88" s="612"/>
      <c r="W88" s="612"/>
      <c r="X88" s="612"/>
      <c r="Y88" s="612"/>
      <c r="Z88" s="612"/>
      <c r="AA88" s="612"/>
      <c r="AB88" s="612"/>
      <c r="AC88" s="612"/>
      <c r="AD88" s="612"/>
      <c r="AE88" s="612"/>
      <c r="AF88" s="612"/>
      <c r="AG88" s="612"/>
      <c r="AH88" s="612"/>
      <c r="AI88" s="612"/>
      <c r="AJ88" s="634"/>
    </row>
    <row r="89" spans="2:40" s="433" customFormat="1" ht="18.75" customHeight="1" x14ac:dyDescent="0.25">
      <c r="B89" s="434" t="s">
        <v>1422</v>
      </c>
      <c r="C89" s="575"/>
      <c r="D89" s="575"/>
      <c r="E89" s="575"/>
      <c r="F89" s="575"/>
      <c r="G89" s="575"/>
      <c r="H89" s="575"/>
      <c r="I89" s="575"/>
      <c r="J89" s="575"/>
      <c r="K89" s="575"/>
      <c r="L89" s="575"/>
      <c r="M89" s="575"/>
    </row>
    <row r="90" spans="2:40" s="433" customFormat="1" ht="18.75" customHeight="1" x14ac:dyDescent="0.25">
      <c r="B90" s="552" t="s">
        <v>1445</v>
      </c>
      <c r="C90" s="576"/>
      <c r="D90" s="576"/>
      <c r="E90" s="576"/>
      <c r="F90" s="576"/>
      <c r="G90" s="576"/>
      <c r="H90" s="576"/>
      <c r="I90" s="576"/>
      <c r="J90" s="576"/>
      <c r="K90" s="576"/>
      <c r="L90" s="576"/>
      <c r="M90" s="576"/>
    </row>
    <row r="91" spans="2:40" s="433" customFormat="1" ht="18.75" customHeight="1" x14ac:dyDescent="0.25">
      <c r="B91" s="552" t="s">
        <v>1446</v>
      </c>
      <c r="C91" s="576"/>
      <c r="D91" s="576"/>
      <c r="E91" s="576"/>
      <c r="F91" s="576"/>
      <c r="G91" s="576"/>
      <c r="H91" s="576"/>
      <c r="I91" s="576"/>
      <c r="J91" s="576"/>
      <c r="K91" s="576"/>
      <c r="L91" s="576"/>
      <c r="M91" s="576"/>
    </row>
    <row r="92" spans="2:40" s="433" customFormat="1" ht="18.75" customHeight="1" x14ac:dyDescent="0.25">
      <c r="B92" s="67" t="s">
        <v>1428</v>
      </c>
      <c r="C92" s="576"/>
      <c r="D92" s="576"/>
      <c r="E92" s="576"/>
      <c r="F92" s="576"/>
      <c r="G92" s="576"/>
      <c r="H92" s="576"/>
      <c r="I92" s="576"/>
      <c r="J92" s="576"/>
      <c r="K92" s="576"/>
      <c r="L92" s="576"/>
      <c r="M92" s="576"/>
    </row>
    <row r="93" spans="2:40" s="433" customFormat="1" ht="18.75" customHeight="1" x14ac:dyDescent="0.25">
      <c r="B93" s="99" t="s">
        <v>441</v>
      </c>
      <c r="C93" s="67"/>
      <c r="D93" s="67"/>
      <c r="E93" s="67"/>
      <c r="F93" s="67"/>
      <c r="G93" s="67"/>
      <c r="H93" s="67"/>
      <c r="I93" s="67"/>
      <c r="J93" s="67"/>
      <c r="K93" s="67"/>
      <c r="L93" s="67"/>
      <c r="M93" s="67"/>
      <c r="N93" s="67"/>
      <c r="O93" s="67"/>
      <c r="P93" s="577"/>
      <c r="Q93" s="577"/>
    </row>
  </sheetData>
  <mergeCells count="48">
    <mergeCell ref="B74:D74"/>
    <mergeCell ref="B81:D81"/>
    <mergeCell ref="B56:D56"/>
    <mergeCell ref="B62:D62"/>
    <mergeCell ref="B68:D68"/>
    <mergeCell ref="B8:D8"/>
    <mergeCell ref="B20:D20"/>
    <mergeCell ref="B14:D14"/>
    <mergeCell ref="B26:D26"/>
    <mergeCell ref="AE7:AF7"/>
    <mergeCell ref="AG7:AH7"/>
    <mergeCell ref="K7:L7"/>
    <mergeCell ref="M7:N7"/>
    <mergeCell ref="U7:V7"/>
    <mergeCell ref="W7:X7"/>
    <mergeCell ref="Y7:Z7"/>
    <mergeCell ref="O7:P7"/>
    <mergeCell ref="Q7:R7"/>
    <mergeCell ref="S7:T7"/>
    <mergeCell ref="B82:D82"/>
    <mergeCell ref="B69:D69"/>
    <mergeCell ref="B75:D75"/>
    <mergeCell ref="B2:AJ2"/>
    <mergeCell ref="B3:AJ3"/>
    <mergeCell ref="B4:AJ4"/>
    <mergeCell ref="B5:AJ5"/>
    <mergeCell ref="B6:D7"/>
    <mergeCell ref="E6:AH6"/>
    <mergeCell ref="AI6:AJ7"/>
    <mergeCell ref="E7:F7"/>
    <mergeCell ref="G7:H7"/>
    <mergeCell ref="I7:J7"/>
    <mergeCell ref="AA7:AB7"/>
    <mergeCell ref="AC7:AD7"/>
    <mergeCell ref="B45:D45"/>
    <mergeCell ref="B51:D51"/>
    <mergeCell ref="B57:D57"/>
    <mergeCell ref="B63:D63"/>
    <mergeCell ref="B9:D9"/>
    <mergeCell ref="B15:D15"/>
    <mergeCell ref="B21:D21"/>
    <mergeCell ref="B27:D27"/>
    <mergeCell ref="B33:D33"/>
    <mergeCell ref="B39:D39"/>
    <mergeCell ref="B32:D32"/>
    <mergeCell ref="B38:D38"/>
    <mergeCell ref="B44:D44"/>
    <mergeCell ref="B50:D50"/>
  </mergeCells>
  <printOptions horizontalCentered="1" verticalCentered="1"/>
  <pageMargins left="0" right="0" top="0" bottom="0" header="0" footer="0"/>
  <pageSetup paperSize="9" scale="26" orientation="portrait" r:id="rId1"/>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4">
    <tabColor rgb="FF0070C0"/>
  </sheetPr>
  <dimension ref="A1:AD28"/>
  <sheetViews>
    <sheetView showGridLines="0" view="pageBreakPreview" zoomScale="85" zoomScaleSheetLayoutView="85" workbookViewId="0">
      <selection activeCell="AD10" sqref="AD10"/>
    </sheetView>
  </sheetViews>
  <sheetFormatPr baseColWidth="10" defaultColWidth="11.42578125" defaultRowHeight="12.75" x14ac:dyDescent="0.2"/>
  <cols>
    <col min="1" max="1" width="3.85546875" style="2" customWidth="1"/>
    <col min="2" max="2" width="50.28515625" style="2" customWidth="1"/>
    <col min="3" max="3" width="12.140625" style="2" customWidth="1"/>
    <col min="4" max="4" width="5.7109375" style="2" customWidth="1"/>
    <col min="5" max="5" width="12.140625" style="2" customWidth="1"/>
    <col min="6" max="6" width="5.7109375" style="2" customWidth="1"/>
    <col min="7" max="7" width="11.7109375" style="2" customWidth="1"/>
    <col min="8" max="8" width="5.7109375" style="2" customWidth="1"/>
    <col min="9" max="9" width="12.140625" style="2" customWidth="1"/>
    <col min="10" max="10" width="5.42578125" style="2" customWidth="1"/>
    <col min="11" max="11" width="12.140625" style="2" customWidth="1"/>
    <col min="12" max="12" width="5.7109375" style="2" customWidth="1"/>
    <col min="13" max="13" width="11.85546875" style="2" customWidth="1"/>
    <col min="14" max="14" width="5.7109375" style="2" customWidth="1"/>
    <col min="15" max="15" width="11.85546875" style="2" customWidth="1"/>
    <col min="16" max="16" width="5.7109375" style="2" customWidth="1"/>
    <col min="17" max="16384" width="11.42578125" style="2"/>
  </cols>
  <sheetData>
    <row r="1" spans="2:30" ht="15.75" x14ac:dyDescent="0.2">
      <c r="B1" s="1556" t="s">
        <v>1181</v>
      </c>
      <c r="C1" s="1556"/>
      <c r="D1" s="1556"/>
      <c r="E1" s="1556"/>
      <c r="F1" s="1556"/>
      <c r="G1" s="1556"/>
      <c r="H1" s="1556"/>
      <c r="I1" s="1556"/>
      <c r="J1" s="1556"/>
      <c r="K1" s="1556"/>
      <c r="L1" s="1556"/>
      <c r="M1" s="1556"/>
      <c r="N1" s="1556"/>
      <c r="O1" s="1556"/>
      <c r="P1" s="1556"/>
    </row>
    <row r="2" spans="2:30" s="7" customFormat="1" ht="18" x14ac:dyDescent="0.2">
      <c r="B2" s="23" t="s">
        <v>336</v>
      </c>
      <c r="C2" s="6"/>
      <c r="D2" s="5"/>
      <c r="E2" s="3"/>
      <c r="F2" s="3"/>
      <c r="G2" s="3"/>
      <c r="H2" s="3"/>
      <c r="I2" s="3"/>
      <c r="J2" s="3"/>
      <c r="K2" s="3"/>
      <c r="L2" s="3"/>
      <c r="M2" s="3"/>
      <c r="N2" s="3"/>
    </row>
    <row r="3" spans="2:30" s="7" customFormat="1" ht="35.1" customHeight="1" x14ac:dyDescent="0.2">
      <c r="B3" s="1726" t="s">
        <v>624</v>
      </c>
      <c r="C3" s="1726"/>
      <c r="D3" s="1726"/>
      <c r="E3" s="1726"/>
      <c r="F3" s="1726"/>
      <c r="G3" s="1726"/>
      <c r="H3" s="1726"/>
      <c r="I3" s="1726"/>
      <c r="J3" s="1726"/>
      <c r="K3" s="1726"/>
      <c r="L3" s="1726"/>
      <c r="M3" s="1726"/>
      <c r="N3" s="1726"/>
      <c r="O3" s="1726"/>
      <c r="P3" s="1726"/>
      <c r="Q3" s="436"/>
      <c r="R3" s="436"/>
      <c r="S3" s="436"/>
      <c r="T3" s="436"/>
      <c r="U3" s="436"/>
      <c r="V3" s="436"/>
      <c r="W3" s="436"/>
      <c r="X3" s="436"/>
      <c r="Y3" s="436"/>
      <c r="Z3" s="436"/>
      <c r="AA3" s="436"/>
      <c r="AB3" s="436"/>
      <c r="AC3" s="436"/>
      <c r="AD3" s="436"/>
    </row>
    <row r="4" spans="2:30" s="7" customFormat="1" ht="35.1" customHeight="1" x14ac:dyDescent="0.2">
      <c r="B4" s="1726" t="s">
        <v>1202</v>
      </c>
      <c r="C4" s="1726"/>
      <c r="D4" s="1726"/>
      <c r="E4" s="1726"/>
      <c r="F4" s="1726"/>
      <c r="G4" s="1726"/>
      <c r="H4" s="1726"/>
      <c r="I4" s="1726"/>
      <c r="J4" s="1726"/>
      <c r="K4" s="1726"/>
      <c r="L4" s="1726"/>
      <c r="M4" s="1726"/>
      <c r="N4" s="1726"/>
      <c r="O4" s="1726"/>
      <c r="P4" s="1726"/>
      <c r="Q4" s="436"/>
      <c r="R4" s="436"/>
      <c r="S4" s="436"/>
      <c r="T4" s="436"/>
      <c r="U4" s="436"/>
      <c r="V4" s="436"/>
      <c r="W4" s="436"/>
      <c r="X4" s="436"/>
      <c r="Y4" s="436"/>
      <c r="Z4" s="436"/>
      <c r="AA4" s="436"/>
      <c r="AB4" s="436"/>
      <c r="AC4" s="436"/>
      <c r="AD4" s="436"/>
    </row>
    <row r="5" spans="2:30" s="7" customFormat="1" ht="35.1" customHeight="1" thickBot="1" x14ac:dyDescent="0.25">
      <c r="B5" s="1535" t="s">
        <v>1218</v>
      </c>
      <c r="C5" s="1535"/>
      <c r="D5" s="1535"/>
      <c r="E5" s="1535"/>
      <c r="F5" s="1535"/>
      <c r="G5" s="1535"/>
      <c r="H5" s="1535"/>
      <c r="I5" s="1535"/>
      <c r="J5" s="1535"/>
      <c r="K5" s="1535"/>
      <c r="L5" s="1535"/>
      <c r="M5" s="1535"/>
      <c r="N5" s="1535"/>
      <c r="O5" s="1535"/>
      <c r="P5" s="1535"/>
    </row>
    <row r="6" spans="2:30" s="7" customFormat="1" ht="35.1" customHeight="1" thickBot="1" x14ac:dyDescent="0.25">
      <c r="B6" s="1679" t="s">
        <v>145</v>
      </c>
      <c r="C6" s="1675" t="s">
        <v>4</v>
      </c>
      <c r="D6" s="1675"/>
      <c r="E6" s="1675"/>
      <c r="F6" s="1675"/>
      <c r="G6" s="1675"/>
      <c r="H6" s="1675"/>
      <c r="I6" s="1675"/>
      <c r="J6" s="1675"/>
      <c r="K6" s="1675"/>
      <c r="L6" s="1675"/>
      <c r="M6" s="1675"/>
      <c r="N6" s="1675"/>
      <c r="O6" s="1675"/>
      <c r="P6" s="1675"/>
    </row>
    <row r="7" spans="2:30" s="3" customFormat="1" ht="35.1" customHeight="1" thickBot="1" x14ac:dyDescent="0.25">
      <c r="B7" s="1679"/>
      <c r="C7" s="1677">
        <v>2013</v>
      </c>
      <c r="D7" s="1677"/>
      <c r="E7" s="1677">
        <v>2014</v>
      </c>
      <c r="F7" s="1677"/>
      <c r="G7" s="1677">
        <v>2015</v>
      </c>
      <c r="H7" s="1677"/>
      <c r="I7" s="1677">
        <v>2016</v>
      </c>
      <c r="J7" s="1677"/>
      <c r="K7" s="1677">
        <v>2017</v>
      </c>
      <c r="L7" s="1677"/>
      <c r="M7" s="1677">
        <v>2018</v>
      </c>
      <c r="N7" s="1677"/>
      <c r="O7" s="1677">
        <v>2019</v>
      </c>
      <c r="P7" s="1677"/>
    </row>
    <row r="8" spans="2:30" s="3" customFormat="1" ht="30" customHeight="1" x14ac:dyDescent="0.2">
      <c r="B8" s="703" t="s">
        <v>78</v>
      </c>
      <c r="C8" s="860">
        <v>106</v>
      </c>
      <c r="D8" s="861"/>
      <c r="E8" s="862">
        <v>115</v>
      </c>
      <c r="F8" s="861"/>
      <c r="G8" s="862">
        <v>120</v>
      </c>
      <c r="H8" s="861"/>
      <c r="I8" s="862">
        <v>117</v>
      </c>
      <c r="J8" s="862"/>
      <c r="K8" s="864">
        <v>147</v>
      </c>
      <c r="L8" s="861"/>
      <c r="M8" s="864">
        <v>201</v>
      </c>
      <c r="N8" s="863"/>
      <c r="O8" s="864">
        <v>0</v>
      </c>
      <c r="P8" s="865"/>
    </row>
    <row r="9" spans="2:30" s="3" customFormat="1" ht="30" customHeight="1" x14ac:dyDescent="0.2">
      <c r="B9" s="703" t="s">
        <v>163</v>
      </c>
      <c r="C9" s="847">
        <f>SUM(C10:C15)</f>
        <v>42</v>
      </c>
      <c r="D9" s="475"/>
      <c r="E9" s="474">
        <f>SUM(E10:E15)</f>
        <v>83</v>
      </c>
      <c r="F9" s="475"/>
      <c r="G9" s="474">
        <f>SUM(G10:G15)</f>
        <v>68</v>
      </c>
      <c r="H9" s="475"/>
      <c r="I9" s="474">
        <f>SUM(I10:I15)</f>
        <v>59</v>
      </c>
      <c r="J9" s="474"/>
      <c r="K9" s="474">
        <f>SUM(K10:K15)</f>
        <v>78</v>
      </c>
      <c r="L9" s="475"/>
      <c r="M9" s="474">
        <f>SUM(M10:M21)</f>
        <v>70</v>
      </c>
      <c r="N9" s="476"/>
      <c r="O9" s="474">
        <f>SUM(O10:O21)</f>
        <v>57</v>
      </c>
      <c r="P9" s="848"/>
    </row>
    <row r="10" spans="2:30" s="3" customFormat="1" ht="30" customHeight="1" x14ac:dyDescent="0.2">
      <c r="B10" s="667" t="s">
        <v>127</v>
      </c>
      <c r="C10" s="866">
        <v>29</v>
      </c>
      <c r="D10" s="472"/>
      <c r="E10" s="473">
        <v>46</v>
      </c>
      <c r="F10" s="472"/>
      <c r="G10" s="473">
        <v>48</v>
      </c>
      <c r="H10" s="472"/>
      <c r="I10" s="473">
        <v>51</v>
      </c>
      <c r="J10" s="473"/>
      <c r="K10" s="439">
        <v>61</v>
      </c>
      <c r="L10" s="472"/>
      <c r="M10" s="439">
        <v>56</v>
      </c>
      <c r="N10" s="477"/>
      <c r="O10" s="439">
        <v>40</v>
      </c>
      <c r="P10" s="867"/>
    </row>
    <row r="11" spans="2:30" s="3" customFormat="1" ht="30" customHeight="1" x14ac:dyDescent="0.2">
      <c r="B11" s="667" t="s">
        <v>128</v>
      </c>
      <c r="C11" s="866">
        <v>6</v>
      </c>
      <c r="D11" s="472"/>
      <c r="E11" s="473">
        <v>18</v>
      </c>
      <c r="F11" s="472"/>
      <c r="G11" s="473">
        <v>11</v>
      </c>
      <c r="H11" s="472"/>
      <c r="I11" s="473">
        <v>6</v>
      </c>
      <c r="J11" s="473"/>
      <c r="K11" s="439">
        <v>12</v>
      </c>
      <c r="L11" s="472"/>
      <c r="M11" s="439">
        <v>6</v>
      </c>
      <c r="N11" s="477"/>
      <c r="O11" s="439">
        <v>12</v>
      </c>
      <c r="P11" s="867"/>
    </row>
    <row r="12" spans="2:30" s="3" customFormat="1" ht="30" customHeight="1" x14ac:dyDescent="0.2">
      <c r="B12" s="667" t="s">
        <v>81</v>
      </c>
      <c r="C12" s="866">
        <v>7</v>
      </c>
      <c r="D12" s="472"/>
      <c r="E12" s="473">
        <v>19</v>
      </c>
      <c r="F12" s="472"/>
      <c r="G12" s="472">
        <v>9</v>
      </c>
      <c r="H12" s="472"/>
      <c r="I12" s="472">
        <v>2</v>
      </c>
      <c r="J12" s="472"/>
      <c r="K12" s="439">
        <v>5</v>
      </c>
      <c r="L12" s="472"/>
      <c r="M12" s="439">
        <v>6</v>
      </c>
      <c r="N12" s="477"/>
      <c r="O12" s="439">
        <v>4</v>
      </c>
      <c r="P12" s="867"/>
    </row>
    <row r="13" spans="2:30" s="3" customFormat="1" ht="30" hidden="1" customHeight="1" x14ac:dyDescent="0.2">
      <c r="B13" s="667" t="s">
        <v>81</v>
      </c>
      <c r="C13" s="868">
        <v>0</v>
      </c>
      <c r="D13" s="472"/>
      <c r="E13" s="473">
        <v>0</v>
      </c>
      <c r="F13" s="472"/>
      <c r="G13" s="472">
        <v>0</v>
      </c>
      <c r="H13" s="472"/>
      <c r="I13" s="472">
        <v>0</v>
      </c>
      <c r="J13" s="472"/>
      <c r="K13" s="472"/>
      <c r="L13" s="472"/>
      <c r="M13" s="439">
        <v>0</v>
      </c>
      <c r="N13" s="477"/>
      <c r="O13" s="439">
        <v>0</v>
      </c>
      <c r="P13" s="867"/>
    </row>
    <row r="14" spans="2:30" s="3" customFormat="1" ht="30" hidden="1" customHeight="1" x14ac:dyDescent="0.2">
      <c r="B14" s="667" t="s">
        <v>81</v>
      </c>
      <c r="C14" s="868">
        <v>0</v>
      </c>
      <c r="D14" s="472"/>
      <c r="E14" s="473">
        <v>0</v>
      </c>
      <c r="F14" s="472"/>
      <c r="G14" s="472">
        <v>0</v>
      </c>
      <c r="H14" s="472"/>
      <c r="I14" s="472">
        <v>0</v>
      </c>
      <c r="J14" s="472"/>
      <c r="K14" s="472"/>
      <c r="L14" s="472"/>
      <c r="M14" s="439">
        <v>0</v>
      </c>
      <c r="N14" s="477"/>
      <c r="O14" s="439">
        <v>0</v>
      </c>
      <c r="P14" s="867"/>
    </row>
    <row r="15" spans="2:30" s="4" customFormat="1" ht="30" hidden="1" customHeight="1" x14ac:dyDescent="0.2">
      <c r="B15" s="667" t="s">
        <v>81</v>
      </c>
      <c r="C15" s="1057">
        <v>0</v>
      </c>
      <c r="D15" s="475"/>
      <c r="E15" s="474">
        <v>0</v>
      </c>
      <c r="F15" s="475"/>
      <c r="G15" s="475">
        <v>0</v>
      </c>
      <c r="H15" s="475"/>
      <c r="I15" s="475">
        <v>0</v>
      </c>
      <c r="J15" s="475"/>
      <c r="K15" s="475"/>
      <c r="L15" s="475"/>
      <c r="M15" s="483">
        <v>0</v>
      </c>
      <c r="N15" s="476"/>
      <c r="O15" s="483">
        <v>0</v>
      </c>
      <c r="P15" s="848"/>
    </row>
    <row r="16" spans="2:30" s="3" customFormat="1" ht="30" hidden="1" customHeight="1" x14ac:dyDescent="0.2">
      <c r="B16" s="667" t="s">
        <v>81</v>
      </c>
      <c r="C16" s="868">
        <v>0</v>
      </c>
      <c r="D16" s="472"/>
      <c r="E16" s="473">
        <v>0</v>
      </c>
      <c r="F16" s="472"/>
      <c r="G16" s="472">
        <v>0</v>
      </c>
      <c r="H16" s="472"/>
      <c r="I16" s="472">
        <v>0</v>
      </c>
      <c r="J16" s="472"/>
      <c r="K16" s="472"/>
      <c r="L16" s="472"/>
      <c r="M16" s="439">
        <v>0</v>
      </c>
      <c r="N16" s="477"/>
      <c r="O16" s="439">
        <v>0</v>
      </c>
      <c r="P16" s="867"/>
    </row>
    <row r="17" spans="1:16" s="3" customFormat="1" ht="30" hidden="1" customHeight="1" x14ac:dyDescent="0.2">
      <c r="B17" s="667" t="s">
        <v>81</v>
      </c>
      <c r="C17" s="868">
        <v>0</v>
      </c>
      <c r="D17" s="472"/>
      <c r="E17" s="473">
        <v>0</v>
      </c>
      <c r="F17" s="472"/>
      <c r="G17" s="472">
        <v>0</v>
      </c>
      <c r="H17" s="472"/>
      <c r="I17" s="472">
        <v>0</v>
      </c>
      <c r="J17" s="472"/>
      <c r="K17" s="472"/>
      <c r="L17" s="472"/>
      <c r="M17" s="439">
        <v>0</v>
      </c>
      <c r="N17" s="477"/>
      <c r="O17" s="439">
        <v>0</v>
      </c>
      <c r="P17" s="867"/>
    </row>
    <row r="18" spans="1:16" s="3" customFormat="1" ht="30" hidden="1" customHeight="1" x14ac:dyDescent="0.2">
      <c r="B18" s="667" t="s">
        <v>81</v>
      </c>
      <c r="C18" s="868">
        <v>0</v>
      </c>
      <c r="D18" s="472"/>
      <c r="E18" s="473">
        <v>0</v>
      </c>
      <c r="F18" s="472"/>
      <c r="G18" s="472">
        <v>0</v>
      </c>
      <c r="H18" s="472"/>
      <c r="I18" s="472">
        <v>0</v>
      </c>
      <c r="J18" s="472"/>
      <c r="K18" s="472"/>
      <c r="L18" s="472"/>
      <c r="M18" s="439">
        <v>0</v>
      </c>
      <c r="N18" s="477"/>
      <c r="O18" s="439">
        <v>0</v>
      </c>
      <c r="P18" s="867"/>
    </row>
    <row r="19" spans="1:16" s="3" customFormat="1" ht="30" hidden="1" customHeight="1" x14ac:dyDescent="0.2">
      <c r="B19" s="667" t="s">
        <v>81</v>
      </c>
      <c r="C19" s="868">
        <v>0</v>
      </c>
      <c r="D19" s="472"/>
      <c r="E19" s="473">
        <v>0</v>
      </c>
      <c r="F19" s="472"/>
      <c r="G19" s="472">
        <v>0</v>
      </c>
      <c r="H19" s="472"/>
      <c r="I19" s="472">
        <v>0</v>
      </c>
      <c r="J19" s="472"/>
      <c r="K19" s="472"/>
      <c r="L19" s="472"/>
      <c r="M19" s="439">
        <v>0</v>
      </c>
      <c r="N19" s="477"/>
      <c r="O19" s="439">
        <v>0</v>
      </c>
      <c r="P19" s="867"/>
    </row>
    <row r="20" spans="1:16" s="3" customFormat="1" ht="30" hidden="1" customHeight="1" x14ac:dyDescent="0.2">
      <c r="B20" s="667" t="s">
        <v>81</v>
      </c>
      <c r="C20" s="868">
        <v>0</v>
      </c>
      <c r="D20" s="472"/>
      <c r="E20" s="473">
        <v>0</v>
      </c>
      <c r="F20" s="472"/>
      <c r="G20" s="472">
        <v>0</v>
      </c>
      <c r="H20" s="472"/>
      <c r="I20" s="472">
        <v>0</v>
      </c>
      <c r="J20" s="472"/>
      <c r="K20" s="472"/>
      <c r="L20" s="472"/>
      <c r="M20" s="439">
        <v>0</v>
      </c>
      <c r="N20" s="477"/>
      <c r="O20" s="439">
        <v>0</v>
      </c>
      <c r="P20" s="867"/>
    </row>
    <row r="21" spans="1:16" s="3" customFormat="1" ht="30" customHeight="1" x14ac:dyDescent="0.2">
      <c r="A21" s="666"/>
      <c r="B21" s="667" t="s">
        <v>628</v>
      </c>
      <c r="C21" s="866">
        <v>0</v>
      </c>
      <c r="D21" s="472"/>
      <c r="E21" s="473">
        <v>0</v>
      </c>
      <c r="F21" s="472"/>
      <c r="G21" s="472">
        <v>0</v>
      </c>
      <c r="H21" s="472"/>
      <c r="I21" s="472">
        <v>0</v>
      </c>
      <c r="J21" s="472"/>
      <c r="K21" s="439">
        <v>0</v>
      </c>
      <c r="L21" s="472"/>
      <c r="M21" s="439">
        <v>2</v>
      </c>
      <c r="N21" s="477"/>
      <c r="O21" s="439">
        <v>1</v>
      </c>
      <c r="P21" s="867"/>
    </row>
    <row r="22" spans="1:16" s="3" customFormat="1" ht="15.75" thickBot="1" x14ac:dyDescent="0.25">
      <c r="B22" s="667"/>
      <c r="C22" s="869"/>
      <c r="D22" s="870"/>
      <c r="E22" s="871"/>
      <c r="F22" s="870"/>
      <c r="G22" s="870"/>
      <c r="H22" s="870"/>
      <c r="I22" s="871"/>
      <c r="J22" s="871"/>
      <c r="K22" s="871"/>
      <c r="L22" s="870"/>
      <c r="M22" s="871"/>
      <c r="N22" s="872"/>
      <c r="O22" s="871"/>
      <c r="P22" s="873"/>
    </row>
    <row r="23" spans="1:16" s="578" customFormat="1" ht="9.75" customHeight="1" x14ac:dyDescent="0.2">
      <c r="B23" s="568"/>
      <c r="C23" s="579"/>
      <c r="D23" s="580"/>
      <c r="E23" s="579"/>
      <c r="F23" s="580"/>
      <c r="G23" s="580"/>
      <c r="H23" s="580"/>
      <c r="I23" s="579"/>
      <c r="J23" s="579"/>
      <c r="K23" s="579"/>
      <c r="L23" s="580"/>
      <c r="M23" s="579"/>
      <c r="N23" s="568"/>
      <c r="O23" s="579"/>
      <c r="P23" s="568"/>
    </row>
    <row r="24" spans="1:16" s="29" customFormat="1" ht="15.75" customHeight="1" x14ac:dyDescent="0.25">
      <c r="B24" s="434" t="s">
        <v>1422</v>
      </c>
    </row>
    <row r="25" spans="1:16" s="29" customFormat="1" ht="15.75" customHeight="1" x14ac:dyDescent="0.2">
      <c r="B25" s="552" t="s">
        <v>1445</v>
      </c>
    </row>
    <row r="26" spans="1:16" s="29" customFormat="1" ht="15.75" customHeight="1" x14ac:dyDescent="0.2">
      <c r="B26" s="552" t="s">
        <v>1446</v>
      </c>
    </row>
    <row r="27" spans="1:16" s="29" customFormat="1" ht="15.75" customHeight="1" x14ac:dyDescent="0.2">
      <c r="B27" s="67" t="s">
        <v>1428</v>
      </c>
    </row>
    <row r="28" spans="1:16" s="29" customFormat="1" ht="15.75" customHeight="1" x14ac:dyDescent="0.2">
      <c r="B28" s="99" t="s">
        <v>442</v>
      </c>
    </row>
  </sheetData>
  <mergeCells count="13">
    <mergeCell ref="B1:P1"/>
    <mergeCell ref="B3:P3"/>
    <mergeCell ref="B4:P4"/>
    <mergeCell ref="B5:P5"/>
    <mergeCell ref="B6:B7"/>
    <mergeCell ref="C7:D7"/>
    <mergeCell ref="E7:F7"/>
    <mergeCell ref="G7:H7"/>
    <mergeCell ref="M7:N7"/>
    <mergeCell ref="I7:J7"/>
    <mergeCell ref="K7:L7"/>
    <mergeCell ref="C6:P6"/>
    <mergeCell ref="O7:P7"/>
  </mergeCells>
  <printOptions horizontalCentered="1" verticalCentered="1"/>
  <pageMargins left="0" right="0" top="0" bottom="0" header="0" footer="0"/>
  <pageSetup paperSize="9" scale="75" orientation="landscape" r:id="rId1"/>
  <ignoredErrors>
    <ignoredError sqref="C9:L9" formulaRange="1"/>
  </ignoredErrors>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5">
    <tabColor rgb="FF0070C0"/>
  </sheetPr>
  <dimension ref="B1:AN31"/>
  <sheetViews>
    <sheetView showGridLines="0" view="pageBreakPreview" zoomScale="67" zoomScaleSheetLayoutView="67" workbookViewId="0">
      <selection activeCell="AD10" sqref="AD10"/>
    </sheetView>
  </sheetViews>
  <sheetFormatPr baseColWidth="10" defaultColWidth="11.42578125" defaultRowHeight="12.75" x14ac:dyDescent="0.2"/>
  <cols>
    <col min="1" max="1" width="3.85546875" style="2" customWidth="1"/>
    <col min="2" max="2" width="9.7109375" style="2" customWidth="1"/>
    <col min="3" max="3" width="70" style="2" customWidth="1"/>
    <col min="4" max="4" width="14" style="2" customWidth="1"/>
    <col min="5" max="5" width="5.7109375" style="2" customWidth="1"/>
    <col min="6" max="6" width="13.140625" style="2" customWidth="1"/>
    <col min="7" max="7" width="5.7109375" style="2" customWidth="1"/>
    <col min="8" max="8" width="12.28515625" style="2" customWidth="1"/>
    <col min="9" max="9" width="5.7109375" style="2" customWidth="1"/>
    <col min="10" max="10" width="14.85546875" style="2" customWidth="1"/>
    <col min="11" max="11" width="5.7109375" style="2" customWidth="1"/>
    <col min="12" max="12" width="14" style="2" customWidth="1"/>
    <col min="13" max="13" width="5.7109375" style="2" customWidth="1"/>
    <col min="14" max="14" width="12.28515625" style="2" customWidth="1"/>
    <col min="15" max="15" width="5.7109375" style="2" customWidth="1"/>
    <col min="16" max="16" width="12.42578125" style="2" customWidth="1"/>
    <col min="17" max="17" width="5.7109375" style="2" customWidth="1"/>
    <col min="18" max="16384" width="11.42578125" style="2"/>
  </cols>
  <sheetData>
    <row r="1" spans="2:40" ht="18" x14ac:dyDescent="0.2">
      <c r="B1" s="1485" t="s">
        <v>1182</v>
      </c>
      <c r="C1" s="1485"/>
      <c r="D1" s="1485"/>
      <c r="E1" s="1485"/>
      <c r="F1" s="1485"/>
      <c r="G1" s="1485"/>
      <c r="H1" s="1485"/>
      <c r="I1" s="1485"/>
      <c r="J1" s="1485"/>
      <c r="K1" s="1485"/>
      <c r="L1" s="1485"/>
      <c r="M1" s="1485"/>
      <c r="N1" s="1485"/>
      <c r="O1" s="1485"/>
    </row>
    <row r="2" spans="2:40" s="7" customFormat="1" ht="35.1" customHeight="1" x14ac:dyDescent="0.2">
      <c r="B2" s="93" t="s">
        <v>336</v>
      </c>
      <c r="C2" s="93"/>
      <c r="D2" s="28"/>
      <c r="E2" s="59"/>
    </row>
    <row r="3" spans="2:40" s="7" customFormat="1" ht="30" customHeight="1" x14ac:dyDescent="0.2">
      <c r="B3" s="1710" t="s">
        <v>626</v>
      </c>
      <c r="C3" s="1710"/>
      <c r="D3" s="1710"/>
      <c r="E3" s="1710"/>
      <c r="F3" s="1710"/>
      <c r="G3" s="1710"/>
      <c r="H3" s="1710"/>
      <c r="I3" s="1710"/>
      <c r="J3" s="1710"/>
      <c r="K3" s="1710"/>
      <c r="L3" s="1710"/>
      <c r="M3" s="1710"/>
      <c r="N3" s="1710"/>
      <c r="O3" s="1710"/>
      <c r="P3" s="1710"/>
      <c r="Q3" s="1710"/>
      <c r="R3" s="436"/>
      <c r="S3" s="436"/>
      <c r="T3" s="436"/>
      <c r="U3" s="436"/>
      <c r="V3" s="436"/>
      <c r="W3" s="436"/>
      <c r="X3" s="436"/>
      <c r="Y3" s="436"/>
      <c r="Z3" s="436"/>
      <c r="AA3" s="436"/>
      <c r="AB3" s="436"/>
      <c r="AC3" s="436"/>
      <c r="AD3" s="436"/>
      <c r="AE3" s="436"/>
    </row>
    <row r="4" spans="2:40" s="7" customFormat="1" ht="27" customHeight="1" x14ac:dyDescent="0.2">
      <c r="B4" s="1710" t="s">
        <v>1203</v>
      </c>
      <c r="C4" s="1710"/>
      <c r="D4" s="1710"/>
      <c r="E4" s="1710"/>
      <c r="F4" s="1710"/>
      <c r="G4" s="1710"/>
      <c r="H4" s="1710"/>
      <c r="I4" s="1710"/>
      <c r="J4" s="1710"/>
      <c r="K4" s="1710"/>
      <c r="L4" s="1710"/>
      <c r="M4" s="1710"/>
      <c r="N4" s="1710"/>
      <c r="O4" s="1710"/>
      <c r="P4" s="1710"/>
      <c r="Q4" s="1710"/>
      <c r="R4" s="436"/>
      <c r="S4" s="436"/>
      <c r="T4" s="436"/>
      <c r="U4" s="436"/>
      <c r="V4" s="436"/>
      <c r="W4" s="436"/>
      <c r="X4" s="436"/>
      <c r="Y4" s="436"/>
      <c r="Z4" s="436"/>
      <c r="AA4" s="436"/>
      <c r="AB4" s="436"/>
      <c r="AC4" s="436"/>
      <c r="AD4" s="436"/>
      <c r="AE4" s="436"/>
    </row>
    <row r="5" spans="2:40" s="7" customFormat="1" ht="35.1" customHeight="1" thickBot="1" x14ac:dyDescent="0.25">
      <c r="B5" s="1493" t="s">
        <v>1218</v>
      </c>
      <c r="C5" s="1493"/>
      <c r="D5" s="1493"/>
      <c r="E5" s="1493"/>
      <c r="F5" s="1493"/>
      <c r="G5" s="1493"/>
      <c r="H5" s="1493"/>
      <c r="I5" s="1493"/>
      <c r="J5" s="1493"/>
      <c r="K5" s="1493"/>
      <c r="L5" s="1493"/>
      <c r="M5" s="1493"/>
      <c r="N5" s="1493"/>
      <c r="O5" s="1493"/>
      <c r="P5" s="1493"/>
      <c r="Q5" s="1493"/>
    </row>
    <row r="6" spans="2:40" s="7" customFormat="1" ht="35.1" customHeight="1" thickBot="1" x14ac:dyDescent="0.25">
      <c r="B6" s="1595" t="s">
        <v>302</v>
      </c>
      <c r="C6" s="1596"/>
      <c r="D6" s="1728" t="s">
        <v>4</v>
      </c>
      <c r="E6" s="1669"/>
      <c r="F6" s="1669"/>
      <c r="G6" s="1669"/>
      <c r="H6" s="1669"/>
      <c r="I6" s="1669"/>
      <c r="J6" s="1669"/>
      <c r="K6" s="1669"/>
      <c r="L6" s="1669"/>
      <c r="M6" s="1669"/>
      <c r="N6" s="1669"/>
      <c r="O6" s="1669"/>
      <c r="P6" s="1669"/>
      <c r="Q6" s="1669"/>
    </row>
    <row r="7" spans="2:40" s="3" customFormat="1" ht="35.1" customHeight="1" thickBot="1" x14ac:dyDescent="0.25">
      <c r="B7" s="1595"/>
      <c r="C7" s="1596"/>
      <c r="D7" s="1727">
        <v>2013</v>
      </c>
      <c r="E7" s="1677"/>
      <c r="F7" s="1677">
        <v>2014</v>
      </c>
      <c r="G7" s="1677"/>
      <c r="H7" s="1677">
        <v>2015</v>
      </c>
      <c r="I7" s="1677"/>
      <c r="J7" s="1677">
        <v>2016</v>
      </c>
      <c r="K7" s="1677"/>
      <c r="L7" s="1677">
        <v>2017</v>
      </c>
      <c r="M7" s="1677"/>
      <c r="N7" s="1677">
        <v>2018</v>
      </c>
      <c r="O7" s="1677"/>
      <c r="P7" s="1677">
        <v>2019</v>
      </c>
      <c r="Q7" s="1677"/>
    </row>
    <row r="8" spans="2:40" s="3" customFormat="1" ht="30" customHeight="1" x14ac:dyDescent="0.2">
      <c r="B8" s="668" t="s">
        <v>282</v>
      </c>
      <c r="C8" s="704" t="s">
        <v>245</v>
      </c>
      <c r="D8" s="860">
        <v>1</v>
      </c>
      <c r="E8" s="861"/>
      <c r="F8" s="862">
        <v>1</v>
      </c>
      <c r="G8" s="861"/>
      <c r="H8" s="862">
        <v>2</v>
      </c>
      <c r="I8" s="861"/>
      <c r="J8" s="862">
        <v>1</v>
      </c>
      <c r="K8" s="862"/>
      <c r="L8" s="864">
        <v>0</v>
      </c>
      <c r="M8" s="861"/>
      <c r="N8" s="864">
        <v>0</v>
      </c>
      <c r="O8" s="863"/>
      <c r="P8" s="864">
        <v>1</v>
      </c>
      <c r="Q8" s="865"/>
    </row>
    <row r="9" spans="2:40" s="3" customFormat="1" ht="30" customHeight="1" x14ac:dyDescent="0.2">
      <c r="B9" s="726" t="s">
        <v>284</v>
      </c>
      <c r="C9" s="667" t="s">
        <v>285</v>
      </c>
      <c r="D9" s="866">
        <v>1</v>
      </c>
      <c r="E9" s="472"/>
      <c r="F9" s="473">
        <v>5</v>
      </c>
      <c r="G9" s="472"/>
      <c r="H9" s="473">
        <v>1</v>
      </c>
      <c r="I9" s="472"/>
      <c r="J9" s="473">
        <v>1</v>
      </c>
      <c r="K9" s="473"/>
      <c r="L9" s="473">
        <v>5</v>
      </c>
      <c r="M9" s="472"/>
      <c r="N9" s="473">
        <v>3</v>
      </c>
      <c r="O9" s="472"/>
      <c r="P9" s="473">
        <v>3</v>
      </c>
      <c r="Q9" s="1059"/>
      <c r="R9" s="398"/>
      <c r="S9" s="431"/>
      <c r="T9" s="398"/>
      <c r="U9" s="431"/>
      <c r="V9" s="398"/>
      <c r="W9" s="431"/>
      <c r="X9" s="398"/>
      <c r="Z9" s="398"/>
      <c r="AB9" s="398"/>
      <c r="AD9" s="398"/>
      <c r="AF9" s="398"/>
      <c r="AH9" s="398"/>
      <c r="AJ9" s="398"/>
      <c r="AL9" s="398"/>
      <c r="AN9" s="398"/>
    </row>
    <row r="10" spans="2:40" s="3" customFormat="1" ht="30" customHeight="1" x14ac:dyDescent="0.2">
      <c r="B10" s="668" t="s">
        <v>287</v>
      </c>
      <c r="C10" s="704" t="s">
        <v>131</v>
      </c>
      <c r="D10" s="866">
        <v>0</v>
      </c>
      <c r="E10" s="472"/>
      <c r="F10" s="473">
        <v>6</v>
      </c>
      <c r="G10" s="472"/>
      <c r="H10" s="473">
        <v>6</v>
      </c>
      <c r="I10" s="472"/>
      <c r="J10" s="473">
        <v>4</v>
      </c>
      <c r="K10" s="473"/>
      <c r="L10" s="473">
        <v>5</v>
      </c>
      <c r="M10" s="472"/>
      <c r="N10" s="473">
        <v>4</v>
      </c>
      <c r="O10" s="477"/>
      <c r="P10" s="473">
        <v>6</v>
      </c>
      <c r="Q10" s="867"/>
    </row>
    <row r="11" spans="2:40" s="3" customFormat="1" ht="30" customHeight="1" x14ac:dyDescent="0.2">
      <c r="B11" s="668" t="s">
        <v>289</v>
      </c>
      <c r="C11" s="704" t="s">
        <v>167</v>
      </c>
      <c r="D11" s="866">
        <v>12</v>
      </c>
      <c r="E11" s="472"/>
      <c r="F11" s="473">
        <v>19</v>
      </c>
      <c r="G11" s="472"/>
      <c r="H11" s="473">
        <v>21</v>
      </c>
      <c r="I11" s="472"/>
      <c r="J11" s="473">
        <v>19</v>
      </c>
      <c r="K11" s="473"/>
      <c r="L11" s="439">
        <v>25</v>
      </c>
      <c r="M11" s="472"/>
      <c r="N11" s="473">
        <v>20</v>
      </c>
      <c r="O11" s="477"/>
      <c r="P11" s="473">
        <v>13</v>
      </c>
      <c r="Q11" s="867"/>
    </row>
    <row r="12" spans="2:40" s="3" customFormat="1" ht="30" customHeight="1" x14ac:dyDescent="0.2">
      <c r="B12" s="668" t="s">
        <v>10</v>
      </c>
      <c r="C12" s="704" t="s">
        <v>11</v>
      </c>
      <c r="D12" s="866">
        <v>2</v>
      </c>
      <c r="E12" s="472"/>
      <c r="F12" s="473">
        <v>5</v>
      </c>
      <c r="G12" s="472"/>
      <c r="H12" s="473">
        <v>3</v>
      </c>
      <c r="I12" s="472"/>
      <c r="J12" s="473">
        <v>4</v>
      </c>
      <c r="K12" s="473"/>
      <c r="L12" s="439">
        <v>5</v>
      </c>
      <c r="M12" s="472"/>
      <c r="N12" s="473">
        <v>5</v>
      </c>
      <c r="O12" s="477"/>
      <c r="P12" s="473">
        <v>6</v>
      </c>
      <c r="Q12" s="867"/>
    </row>
    <row r="13" spans="2:40" s="3" customFormat="1" ht="30" customHeight="1" x14ac:dyDescent="0.2">
      <c r="B13" s="668" t="s">
        <v>12</v>
      </c>
      <c r="C13" s="704" t="s">
        <v>132</v>
      </c>
      <c r="D13" s="866">
        <v>0</v>
      </c>
      <c r="E13" s="472"/>
      <c r="F13" s="473">
        <v>1</v>
      </c>
      <c r="G13" s="472"/>
      <c r="H13" s="472">
        <v>1</v>
      </c>
      <c r="I13" s="472"/>
      <c r="J13" s="472">
        <v>2</v>
      </c>
      <c r="K13" s="472"/>
      <c r="L13" s="439">
        <v>1</v>
      </c>
      <c r="M13" s="472"/>
      <c r="N13" s="473">
        <v>1</v>
      </c>
      <c r="O13" s="477"/>
      <c r="P13" s="473">
        <v>2</v>
      </c>
      <c r="Q13" s="867"/>
    </row>
    <row r="14" spans="2:40" s="3" customFormat="1" ht="30" customHeight="1" x14ac:dyDescent="0.2">
      <c r="B14" s="668" t="s">
        <v>13</v>
      </c>
      <c r="C14" s="704" t="s">
        <v>168</v>
      </c>
      <c r="D14" s="868">
        <v>2</v>
      </c>
      <c r="E14" s="472"/>
      <c r="F14" s="473">
        <v>4</v>
      </c>
      <c r="G14" s="472"/>
      <c r="H14" s="472">
        <v>3</v>
      </c>
      <c r="I14" s="472"/>
      <c r="J14" s="472">
        <v>2</v>
      </c>
      <c r="K14" s="472"/>
      <c r="L14" s="439">
        <v>4</v>
      </c>
      <c r="M14" s="472"/>
      <c r="N14" s="473">
        <v>8</v>
      </c>
      <c r="O14" s="477"/>
      <c r="P14" s="473">
        <v>3</v>
      </c>
      <c r="Q14" s="867"/>
    </row>
    <row r="15" spans="2:40" s="3" customFormat="1" ht="30" customHeight="1" x14ac:dyDescent="0.2">
      <c r="B15" s="668" t="s">
        <v>14</v>
      </c>
      <c r="C15" s="704" t="s">
        <v>279</v>
      </c>
      <c r="D15" s="866">
        <v>0</v>
      </c>
      <c r="E15" s="472"/>
      <c r="F15" s="473">
        <v>0</v>
      </c>
      <c r="G15" s="472"/>
      <c r="H15" s="472">
        <v>0</v>
      </c>
      <c r="I15" s="472"/>
      <c r="J15" s="472">
        <v>0</v>
      </c>
      <c r="K15" s="472"/>
      <c r="L15" s="477">
        <v>0</v>
      </c>
      <c r="M15" s="472"/>
      <c r="N15" s="473">
        <v>0</v>
      </c>
      <c r="O15" s="477"/>
      <c r="P15" s="473">
        <v>0</v>
      </c>
      <c r="Q15" s="867"/>
    </row>
    <row r="16" spans="2:40" s="3" customFormat="1" ht="30" customHeight="1" x14ac:dyDescent="0.2">
      <c r="B16" s="668" t="s">
        <v>15</v>
      </c>
      <c r="C16" s="704" t="s">
        <v>16</v>
      </c>
      <c r="D16" s="866">
        <v>5</v>
      </c>
      <c r="E16" s="472"/>
      <c r="F16" s="473">
        <v>27</v>
      </c>
      <c r="G16" s="472"/>
      <c r="H16" s="473">
        <v>18</v>
      </c>
      <c r="I16" s="472"/>
      <c r="J16" s="473">
        <v>15</v>
      </c>
      <c r="K16" s="473"/>
      <c r="L16" s="473">
        <v>14</v>
      </c>
      <c r="M16" s="472"/>
      <c r="N16" s="473">
        <v>15</v>
      </c>
      <c r="O16" s="477"/>
      <c r="P16" s="473">
        <v>11</v>
      </c>
      <c r="Q16" s="867"/>
    </row>
    <row r="17" spans="2:17" s="3" customFormat="1" ht="30" customHeight="1" x14ac:dyDescent="0.2">
      <c r="B17" s="668" t="s">
        <v>17</v>
      </c>
      <c r="C17" s="704" t="s">
        <v>133</v>
      </c>
      <c r="D17" s="866">
        <v>5</v>
      </c>
      <c r="E17" s="472"/>
      <c r="F17" s="473">
        <v>3</v>
      </c>
      <c r="G17" s="472"/>
      <c r="H17" s="473">
        <v>7</v>
      </c>
      <c r="I17" s="472"/>
      <c r="J17" s="473">
        <v>3</v>
      </c>
      <c r="K17" s="473"/>
      <c r="L17" s="439">
        <v>10</v>
      </c>
      <c r="M17" s="472"/>
      <c r="N17" s="473">
        <v>3</v>
      </c>
      <c r="O17" s="477"/>
      <c r="P17" s="473">
        <v>1</v>
      </c>
      <c r="Q17" s="867"/>
    </row>
    <row r="18" spans="2:17" s="3" customFormat="1" ht="30" customHeight="1" x14ac:dyDescent="0.2">
      <c r="B18" s="668" t="s">
        <v>18</v>
      </c>
      <c r="C18" s="704" t="s">
        <v>290</v>
      </c>
      <c r="D18" s="866">
        <v>3</v>
      </c>
      <c r="E18" s="472"/>
      <c r="F18" s="473">
        <v>3</v>
      </c>
      <c r="G18" s="472"/>
      <c r="H18" s="473">
        <v>4</v>
      </c>
      <c r="I18" s="472"/>
      <c r="J18" s="473">
        <v>4</v>
      </c>
      <c r="K18" s="473"/>
      <c r="L18" s="439">
        <v>6</v>
      </c>
      <c r="M18" s="472"/>
      <c r="N18" s="473">
        <v>3</v>
      </c>
      <c r="O18" s="477"/>
      <c r="P18" s="473">
        <v>4</v>
      </c>
      <c r="Q18" s="867"/>
    </row>
    <row r="19" spans="2:17" s="3" customFormat="1" ht="30" customHeight="1" x14ac:dyDescent="0.2">
      <c r="B19" s="668" t="s">
        <v>19</v>
      </c>
      <c r="C19" s="704" t="s">
        <v>171</v>
      </c>
      <c r="D19" s="866">
        <v>2</v>
      </c>
      <c r="E19" s="472"/>
      <c r="F19" s="473">
        <v>5</v>
      </c>
      <c r="G19" s="472"/>
      <c r="H19" s="472">
        <v>0</v>
      </c>
      <c r="I19" s="472"/>
      <c r="J19" s="472">
        <v>0</v>
      </c>
      <c r="K19" s="472"/>
      <c r="L19" s="439">
        <v>0</v>
      </c>
      <c r="M19" s="472"/>
      <c r="N19" s="473">
        <v>1</v>
      </c>
      <c r="O19" s="477"/>
      <c r="P19" s="473">
        <v>2</v>
      </c>
      <c r="Q19" s="867"/>
    </row>
    <row r="20" spans="2:17" s="3" customFormat="1" ht="30" customHeight="1" x14ac:dyDescent="0.2">
      <c r="B20" s="668" t="s">
        <v>20</v>
      </c>
      <c r="C20" s="704" t="s">
        <v>274</v>
      </c>
      <c r="D20" s="868">
        <v>2</v>
      </c>
      <c r="E20" s="472"/>
      <c r="F20" s="473">
        <v>2</v>
      </c>
      <c r="G20" s="472"/>
      <c r="H20" s="472">
        <v>1</v>
      </c>
      <c r="I20" s="472"/>
      <c r="J20" s="472">
        <v>2</v>
      </c>
      <c r="K20" s="472"/>
      <c r="L20" s="439">
        <v>2</v>
      </c>
      <c r="M20" s="472"/>
      <c r="N20" s="473">
        <v>3</v>
      </c>
      <c r="O20" s="477"/>
      <c r="P20" s="473">
        <v>2</v>
      </c>
      <c r="Q20" s="867"/>
    </row>
    <row r="21" spans="2:17" s="3" customFormat="1" ht="30" customHeight="1" x14ac:dyDescent="0.2">
      <c r="B21" s="668" t="s">
        <v>21</v>
      </c>
      <c r="C21" s="704" t="s">
        <v>73</v>
      </c>
      <c r="D21" s="866">
        <v>6</v>
      </c>
      <c r="E21" s="472"/>
      <c r="F21" s="473">
        <v>1</v>
      </c>
      <c r="G21" s="472"/>
      <c r="H21" s="472">
        <v>0</v>
      </c>
      <c r="I21" s="472"/>
      <c r="J21" s="472">
        <v>0</v>
      </c>
      <c r="K21" s="472"/>
      <c r="L21" s="477">
        <v>0</v>
      </c>
      <c r="M21" s="472"/>
      <c r="N21" s="473">
        <v>1</v>
      </c>
      <c r="O21" s="477"/>
      <c r="P21" s="473">
        <v>0</v>
      </c>
      <c r="Q21" s="867"/>
    </row>
    <row r="22" spans="2:17" s="4" customFormat="1" ht="30" customHeight="1" x14ac:dyDescent="0.2">
      <c r="B22" s="668" t="s">
        <v>22</v>
      </c>
      <c r="C22" s="704" t="s">
        <v>126</v>
      </c>
      <c r="D22" s="866">
        <v>1</v>
      </c>
      <c r="E22" s="472"/>
      <c r="F22" s="473">
        <v>1</v>
      </c>
      <c r="G22" s="472"/>
      <c r="H22" s="472">
        <v>1</v>
      </c>
      <c r="I22" s="472"/>
      <c r="J22" s="472">
        <v>2</v>
      </c>
      <c r="K22" s="472"/>
      <c r="L22" s="477">
        <v>1</v>
      </c>
      <c r="M22" s="472"/>
      <c r="N22" s="473">
        <v>3</v>
      </c>
      <c r="O22" s="477"/>
      <c r="P22" s="473">
        <v>3</v>
      </c>
      <c r="Q22" s="867"/>
    </row>
    <row r="23" spans="2:17" s="3" customFormat="1" ht="15.75" thickBot="1" x14ac:dyDescent="0.25">
      <c r="B23" s="727"/>
      <c r="C23" s="728"/>
      <c r="D23" s="869"/>
      <c r="E23" s="870"/>
      <c r="F23" s="871"/>
      <c r="G23" s="870"/>
      <c r="H23" s="871"/>
      <c r="I23" s="870"/>
      <c r="J23" s="871"/>
      <c r="K23" s="871"/>
      <c r="L23" s="871"/>
      <c r="M23" s="870"/>
      <c r="N23" s="871"/>
      <c r="O23" s="872"/>
      <c r="P23" s="871"/>
      <c r="Q23" s="873"/>
    </row>
    <row r="24" spans="2:17" s="3" customFormat="1" ht="37.5" customHeight="1" x14ac:dyDescent="0.2">
      <c r="B24" s="1679" t="s">
        <v>260</v>
      </c>
      <c r="C24" s="1679"/>
      <c r="D24" s="1058">
        <f>SUM(D8:D23)</f>
        <v>42</v>
      </c>
      <c r="E24" s="859"/>
      <c r="F24" s="858">
        <f>SUM(F8:F23)</f>
        <v>83</v>
      </c>
      <c r="G24" s="859"/>
      <c r="H24" s="858">
        <f>SUM(H8:H23)</f>
        <v>68</v>
      </c>
      <c r="I24" s="859"/>
      <c r="J24" s="858">
        <f>SUM(J8:J23)</f>
        <v>59</v>
      </c>
      <c r="K24" s="858"/>
      <c r="L24" s="858">
        <f>SUM(L8:L23)</f>
        <v>78</v>
      </c>
      <c r="M24" s="859"/>
      <c r="N24" s="858">
        <f>SUM(N8:N23)</f>
        <v>70</v>
      </c>
      <c r="O24" s="836"/>
      <c r="P24" s="858">
        <f>SUM(P8:P23)</f>
        <v>57</v>
      </c>
      <c r="Q24" s="836"/>
    </row>
    <row r="25" spans="2:17" ht="10.5" customHeight="1" x14ac:dyDescent="0.2"/>
    <row r="26" spans="2:17" s="29" customFormat="1" ht="17.25" customHeight="1" x14ac:dyDescent="0.25">
      <c r="B26" s="434" t="s">
        <v>1422</v>
      </c>
    </row>
    <row r="27" spans="2:17" s="29" customFormat="1" ht="17.25" customHeight="1" x14ac:dyDescent="0.2">
      <c r="B27" s="552" t="s">
        <v>1445</v>
      </c>
    </row>
    <row r="28" spans="2:17" s="29" customFormat="1" ht="17.25" customHeight="1" x14ac:dyDescent="0.2">
      <c r="B28" s="552" t="s">
        <v>1446</v>
      </c>
    </row>
    <row r="29" spans="2:17" s="29" customFormat="1" ht="17.25" customHeight="1" x14ac:dyDescent="0.25">
      <c r="B29" s="67" t="s">
        <v>1428</v>
      </c>
      <c r="C29" s="434"/>
    </row>
    <row r="30" spans="2:17" ht="18" x14ac:dyDescent="0.2">
      <c r="B30" s="81"/>
      <c r="C30" s="81"/>
    </row>
    <row r="31" spans="2:17" ht="18" x14ac:dyDescent="0.2">
      <c r="B31" s="93"/>
      <c r="C31" s="93"/>
    </row>
  </sheetData>
  <mergeCells count="14">
    <mergeCell ref="B4:Q4"/>
    <mergeCell ref="B5:Q5"/>
    <mergeCell ref="N7:O7"/>
    <mergeCell ref="B1:O1"/>
    <mergeCell ref="B24:C24"/>
    <mergeCell ref="B6:C7"/>
    <mergeCell ref="D7:E7"/>
    <mergeCell ref="F7:G7"/>
    <mergeCell ref="H7:I7"/>
    <mergeCell ref="J7:K7"/>
    <mergeCell ref="L7:M7"/>
    <mergeCell ref="D6:Q6"/>
    <mergeCell ref="P7:Q7"/>
    <mergeCell ref="B3:Q3"/>
  </mergeCells>
  <printOptions horizontalCentered="1" verticalCentered="1"/>
  <pageMargins left="0" right="0" top="0" bottom="0" header="0" footer="0"/>
  <pageSetup paperSize="9" scale="60" orientation="landscape" r:id="rId1"/>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6">
    <tabColor rgb="FF0070C0"/>
  </sheetPr>
  <dimension ref="B3:S65"/>
  <sheetViews>
    <sheetView showGridLines="0" view="pageBreakPreview" zoomScale="69" zoomScaleNormal="85" zoomScaleSheetLayoutView="69" zoomScalePageLayoutView="85" workbookViewId="0">
      <selection activeCell="AD10" sqref="AD10"/>
    </sheetView>
  </sheetViews>
  <sheetFormatPr baseColWidth="10" defaultColWidth="11.42578125" defaultRowHeight="12.75" x14ac:dyDescent="0.2"/>
  <cols>
    <col min="1" max="1" width="11.42578125" style="2"/>
    <col min="2" max="2" width="27.42578125" style="2" customWidth="1"/>
    <col min="3" max="3" width="22.140625" style="2" customWidth="1"/>
    <col min="4" max="4" width="5.7109375" style="2" customWidth="1"/>
    <col min="5" max="5" width="22.85546875" style="2" customWidth="1"/>
    <col min="6" max="6" width="5.7109375" style="2" customWidth="1"/>
    <col min="7" max="7" width="15.140625" style="2" customWidth="1"/>
    <col min="8" max="8" width="5.7109375" style="2" customWidth="1"/>
    <col min="9" max="9" width="11.42578125" style="2"/>
    <col min="10" max="10" width="16.7109375" style="2" customWidth="1"/>
    <col min="11" max="11" width="19.42578125" style="2" customWidth="1"/>
    <col min="12" max="12" width="21.140625" style="2" customWidth="1"/>
    <col min="13" max="13" width="15.7109375" style="2" customWidth="1"/>
    <col min="14" max="16384" width="11.42578125" style="2"/>
  </cols>
  <sheetData>
    <row r="3" spans="2:19" s="3" customFormat="1" ht="18" x14ac:dyDescent="0.2">
      <c r="B3" s="1485" t="s">
        <v>1183</v>
      </c>
      <c r="C3" s="1485"/>
      <c r="D3" s="1485"/>
      <c r="E3" s="1485"/>
      <c r="F3" s="1485"/>
      <c r="G3" s="1485"/>
      <c r="H3" s="1485"/>
    </row>
    <row r="4" spans="2:19" s="3" customFormat="1" ht="15.75" x14ac:dyDescent="0.2">
      <c r="B4" s="23" t="s">
        <v>336</v>
      </c>
      <c r="C4" s="6"/>
      <c r="D4" s="6"/>
      <c r="E4" s="5"/>
      <c r="F4" s="5"/>
      <c r="G4" s="6"/>
      <c r="H4" s="5"/>
    </row>
    <row r="5" spans="2:19" s="3" customFormat="1" ht="15.75" x14ac:dyDescent="0.2">
      <c r="B5" s="1556" t="s">
        <v>320</v>
      </c>
      <c r="C5" s="1556"/>
      <c r="D5" s="1556"/>
      <c r="E5" s="1556"/>
      <c r="F5" s="1556"/>
      <c r="G5" s="1556"/>
      <c r="H5" s="1556"/>
    </row>
    <row r="6" spans="2:19" s="4" customFormat="1" ht="27" customHeight="1" thickBot="1" x14ac:dyDescent="0.25">
      <c r="B6" s="1535">
        <v>2019</v>
      </c>
      <c r="C6" s="1535"/>
      <c r="D6" s="1535"/>
      <c r="E6" s="1535"/>
      <c r="F6" s="1535"/>
      <c r="G6" s="1535"/>
      <c r="H6" s="1535"/>
    </row>
    <row r="7" spans="2:19" s="83" customFormat="1" ht="45.75" customHeight="1" thickBot="1" x14ac:dyDescent="0.25">
      <c r="B7" s="1060" t="s">
        <v>39</v>
      </c>
      <c r="C7" s="1681" t="s">
        <v>150</v>
      </c>
      <c r="D7" s="1681"/>
      <c r="E7" s="1681" t="s">
        <v>250</v>
      </c>
      <c r="F7" s="1681"/>
      <c r="G7" s="1681" t="s">
        <v>107</v>
      </c>
      <c r="H7" s="1681"/>
      <c r="J7" s="198"/>
      <c r="K7" s="211" t="s">
        <v>150</v>
      </c>
      <c r="L7" s="211" t="s">
        <v>250</v>
      </c>
      <c r="M7" s="211" t="s">
        <v>107</v>
      </c>
      <c r="N7" s="199"/>
      <c r="O7" s="199"/>
      <c r="P7" s="199"/>
      <c r="Q7" s="199"/>
      <c r="R7" s="102"/>
      <c r="S7" s="102"/>
    </row>
    <row r="8" spans="2:19" ht="24.95" customHeight="1" x14ac:dyDescent="0.2">
      <c r="B8" s="731" t="s">
        <v>40</v>
      </c>
      <c r="C8" s="1064">
        <v>22</v>
      </c>
      <c r="D8" s="1065"/>
      <c r="E8" s="1065">
        <v>1</v>
      </c>
      <c r="F8" s="1065"/>
      <c r="G8" s="1065" t="s">
        <v>80</v>
      </c>
      <c r="H8" s="1066"/>
      <c r="J8" s="198" t="s">
        <v>40</v>
      </c>
      <c r="K8" s="150">
        <v>22</v>
      </c>
      <c r="L8" s="150">
        <v>1</v>
      </c>
      <c r="M8" s="150" t="s">
        <v>80</v>
      </c>
      <c r="N8" s="197"/>
      <c r="O8" s="197"/>
      <c r="P8" s="197"/>
      <c r="Q8" s="197"/>
    </row>
    <row r="9" spans="2:19" ht="24.95" customHeight="1" x14ac:dyDescent="0.2">
      <c r="B9" s="731" t="s">
        <v>93</v>
      </c>
      <c r="C9" s="1067">
        <v>15</v>
      </c>
      <c r="D9" s="945"/>
      <c r="E9" s="945">
        <v>1</v>
      </c>
      <c r="F9" s="945"/>
      <c r="G9" s="945" t="s">
        <v>80</v>
      </c>
      <c r="H9" s="1068"/>
      <c r="J9" s="198" t="s">
        <v>93</v>
      </c>
      <c r="K9" s="150">
        <v>15</v>
      </c>
      <c r="L9" s="150">
        <v>1</v>
      </c>
      <c r="M9" s="150" t="s">
        <v>80</v>
      </c>
      <c r="N9" s="197"/>
      <c r="O9" s="197"/>
      <c r="P9" s="197"/>
      <c r="Q9" s="197"/>
    </row>
    <row r="10" spans="2:19" ht="24.95" customHeight="1" x14ac:dyDescent="0.2">
      <c r="B10" s="731" t="s">
        <v>94</v>
      </c>
      <c r="C10" s="1067">
        <v>14</v>
      </c>
      <c r="D10" s="945"/>
      <c r="E10" s="945">
        <v>1</v>
      </c>
      <c r="F10" s="945"/>
      <c r="G10" s="945">
        <v>0</v>
      </c>
      <c r="H10" s="1068"/>
      <c r="J10" s="198" t="s">
        <v>94</v>
      </c>
      <c r="K10" s="150">
        <v>14</v>
      </c>
      <c r="L10" s="150">
        <v>1</v>
      </c>
      <c r="M10" s="150">
        <v>0</v>
      </c>
      <c r="N10" s="197"/>
      <c r="O10" s="197"/>
      <c r="P10" s="197"/>
      <c r="Q10" s="197"/>
    </row>
    <row r="11" spans="2:19" ht="24.95" customHeight="1" x14ac:dyDescent="0.2">
      <c r="B11" s="731" t="s">
        <v>95</v>
      </c>
      <c r="C11" s="1067">
        <v>15</v>
      </c>
      <c r="D11" s="945"/>
      <c r="E11" s="945">
        <v>1</v>
      </c>
      <c r="F11" s="945"/>
      <c r="G11" s="945" t="s">
        <v>80</v>
      </c>
      <c r="H11" s="1068"/>
      <c r="J11" s="198" t="s">
        <v>95</v>
      </c>
      <c r="K11" s="150">
        <v>15</v>
      </c>
      <c r="L11" s="150">
        <v>1</v>
      </c>
      <c r="M11" s="150" t="s">
        <v>80</v>
      </c>
      <c r="N11" s="197"/>
      <c r="O11" s="197"/>
      <c r="P11" s="197"/>
      <c r="Q11" s="197"/>
    </row>
    <row r="12" spans="2:19" ht="24.95" customHeight="1" x14ac:dyDescent="0.2">
      <c r="B12" s="731" t="s">
        <v>96</v>
      </c>
      <c r="C12" s="1067">
        <v>19</v>
      </c>
      <c r="D12" s="945"/>
      <c r="E12" s="945">
        <v>5</v>
      </c>
      <c r="F12" s="945"/>
      <c r="G12" s="945">
        <v>1</v>
      </c>
      <c r="H12" s="1068"/>
      <c r="J12" s="198" t="s">
        <v>96</v>
      </c>
      <c r="K12" s="150">
        <v>19</v>
      </c>
      <c r="L12" s="150">
        <v>5</v>
      </c>
      <c r="M12" s="150">
        <v>1</v>
      </c>
      <c r="N12" s="197"/>
      <c r="O12" s="197"/>
      <c r="P12" s="197"/>
      <c r="Q12" s="197"/>
    </row>
    <row r="13" spans="2:19" ht="24.95" customHeight="1" x14ac:dyDescent="0.2">
      <c r="B13" s="731" t="s">
        <v>97</v>
      </c>
      <c r="C13" s="1067">
        <v>17</v>
      </c>
      <c r="D13" s="945"/>
      <c r="E13" s="945">
        <v>3</v>
      </c>
      <c r="F13" s="945"/>
      <c r="G13" s="945" t="s">
        <v>80</v>
      </c>
      <c r="H13" s="1068"/>
      <c r="J13" s="198" t="s">
        <v>97</v>
      </c>
      <c r="K13" s="150">
        <v>17</v>
      </c>
      <c r="L13" s="150">
        <v>3</v>
      </c>
      <c r="M13" s="150" t="s">
        <v>80</v>
      </c>
      <c r="N13" s="197"/>
      <c r="O13" s="197"/>
      <c r="P13" s="197"/>
      <c r="Q13" s="197"/>
    </row>
    <row r="14" spans="2:19" ht="24.95" customHeight="1" x14ac:dyDescent="0.2">
      <c r="B14" s="731" t="s">
        <v>98</v>
      </c>
      <c r="C14" s="1067">
        <v>17</v>
      </c>
      <c r="D14" s="945"/>
      <c r="E14" s="945">
        <v>4</v>
      </c>
      <c r="F14" s="945"/>
      <c r="G14" s="945" t="s">
        <v>80</v>
      </c>
      <c r="H14" s="1068"/>
      <c r="J14" s="198" t="s">
        <v>98</v>
      </c>
      <c r="K14" s="150">
        <v>17</v>
      </c>
      <c r="L14" s="150">
        <v>4</v>
      </c>
      <c r="M14" s="150" t="s">
        <v>80</v>
      </c>
      <c r="N14" s="197"/>
      <c r="O14" s="197"/>
      <c r="P14" s="197"/>
      <c r="Q14" s="197"/>
    </row>
    <row r="15" spans="2:19" ht="24.95" customHeight="1" x14ac:dyDescent="0.2">
      <c r="B15" s="731" t="s">
        <v>99</v>
      </c>
      <c r="C15" s="1067">
        <v>18</v>
      </c>
      <c r="D15" s="945"/>
      <c r="E15" s="945">
        <v>2</v>
      </c>
      <c r="F15" s="945"/>
      <c r="G15" s="945">
        <v>4</v>
      </c>
      <c r="H15" s="1068"/>
      <c r="J15" s="198" t="s">
        <v>99</v>
      </c>
      <c r="K15" s="150">
        <v>18</v>
      </c>
      <c r="L15" s="150">
        <v>2</v>
      </c>
      <c r="M15" s="150">
        <v>4</v>
      </c>
      <c r="N15" s="197"/>
      <c r="O15" s="197"/>
      <c r="P15" s="197"/>
      <c r="Q15" s="197"/>
    </row>
    <row r="16" spans="2:19" ht="24.95" customHeight="1" x14ac:dyDescent="0.2">
      <c r="B16" s="731" t="s">
        <v>100</v>
      </c>
      <c r="C16" s="1067">
        <v>26</v>
      </c>
      <c r="D16" s="945"/>
      <c r="E16" s="945">
        <v>3</v>
      </c>
      <c r="F16" s="945"/>
      <c r="G16" s="945">
        <v>5</v>
      </c>
      <c r="H16" s="1068"/>
      <c r="J16" s="198" t="s">
        <v>100</v>
      </c>
      <c r="K16" s="150">
        <v>26</v>
      </c>
      <c r="L16" s="150">
        <v>3</v>
      </c>
      <c r="M16" s="150">
        <v>5</v>
      </c>
      <c r="N16" s="197"/>
      <c r="O16" s="197"/>
      <c r="P16" s="197"/>
      <c r="Q16" s="197"/>
    </row>
    <row r="17" spans="2:17" ht="24.95" customHeight="1" x14ac:dyDescent="0.2">
      <c r="B17" s="731" t="s">
        <v>101</v>
      </c>
      <c r="C17" s="1067">
        <v>15</v>
      </c>
      <c r="D17" s="945"/>
      <c r="E17" s="945">
        <v>1</v>
      </c>
      <c r="F17" s="945"/>
      <c r="G17" s="945">
        <v>1</v>
      </c>
      <c r="H17" s="1068"/>
      <c r="J17" s="198" t="s">
        <v>101</v>
      </c>
      <c r="K17" s="150">
        <v>15</v>
      </c>
      <c r="L17" s="150">
        <v>1</v>
      </c>
      <c r="M17" s="150">
        <v>1</v>
      </c>
      <c r="N17" s="197"/>
      <c r="O17" s="197"/>
      <c r="P17" s="197"/>
      <c r="Q17" s="197"/>
    </row>
    <row r="18" spans="2:17" ht="24.95" customHeight="1" x14ac:dyDescent="0.2">
      <c r="B18" s="731" t="s">
        <v>102</v>
      </c>
      <c r="C18" s="1067">
        <v>20</v>
      </c>
      <c r="D18" s="945"/>
      <c r="E18" s="945">
        <v>3</v>
      </c>
      <c r="F18" s="945"/>
      <c r="G18" s="945">
        <v>1</v>
      </c>
      <c r="H18" s="1068"/>
      <c r="J18" s="198" t="s">
        <v>102</v>
      </c>
      <c r="K18" s="150">
        <v>20</v>
      </c>
      <c r="L18" s="150">
        <v>3</v>
      </c>
      <c r="M18" s="150">
        <v>1</v>
      </c>
      <c r="N18" s="197"/>
      <c r="O18" s="197"/>
      <c r="P18" s="197"/>
      <c r="Q18" s="197"/>
    </row>
    <row r="19" spans="2:17" ht="24.95" customHeight="1" thickBot="1" x14ac:dyDescent="0.25">
      <c r="B19" s="731" t="s">
        <v>259</v>
      </c>
      <c r="C19" s="1069">
        <v>17</v>
      </c>
      <c r="D19" s="955"/>
      <c r="E19" s="955">
        <v>0</v>
      </c>
      <c r="F19" s="955"/>
      <c r="G19" s="955">
        <v>1</v>
      </c>
      <c r="H19" s="1070"/>
      <c r="J19" s="198" t="s">
        <v>259</v>
      </c>
      <c r="K19" s="150">
        <v>17</v>
      </c>
      <c r="L19" s="150">
        <v>0</v>
      </c>
      <c r="M19" s="150">
        <v>1</v>
      </c>
      <c r="N19" s="197"/>
      <c r="O19" s="197"/>
      <c r="P19" s="197"/>
      <c r="Q19" s="197"/>
    </row>
    <row r="20" spans="2:17" s="35" customFormat="1" ht="36" customHeight="1" x14ac:dyDescent="0.2">
      <c r="B20" s="1061" t="s">
        <v>23</v>
      </c>
      <c r="C20" s="1071">
        <f>SUM(C8:C19)</f>
        <v>215</v>
      </c>
      <c r="D20" s="1062"/>
      <c r="E20" s="1062">
        <f>SUM(E8:E19)</f>
        <v>25</v>
      </c>
      <c r="F20" s="1062"/>
      <c r="G20" s="1062">
        <f>SUM(G8:G19)</f>
        <v>13</v>
      </c>
      <c r="H20" s="1063"/>
      <c r="J20" s="200"/>
      <c r="K20" s="304">
        <f>SUM(K8:K19)</f>
        <v>215</v>
      </c>
      <c r="L20" s="305">
        <f>SUM(L8:L19)</f>
        <v>25</v>
      </c>
      <c r="M20" s="304">
        <f>SUM(M8:M19)</f>
        <v>13</v>
      </c>
      <c r="N20" s="200"/>
      <c r="O20" s="200"/>
      <c r="P20" s="200"/>
      <c r="Q20" s="200"/>
    </row>
    <row r="21" spans="2:17" ht="24" customHeight="1" x14ac:dyDescent="0.2"/>
    <row r="22" spans="2:17" ht="20.100000000000001" customHeight="1" x14ac:dyDescent="0.2"/>
    <row r="23" spans="2:17" ht="20.100000000000001" customHeight="1" x14ac:dyDescent="0.25">
      <c r="B23" s="46"/>
      <c r="C23" s="46"/>
      <c r="D23" s="46"/>
      <c r="H23" s="142"/>
    </row>
    <row r="24" spans="2:17" ht="20.100000000000001" customHeight="1" x14ac:dyDescent="0.2"/>
    <row r="25" spans="2:17" ht="20.100000000000001" customHeight="1" x14ac:dyDescent="0.2"/>
    <row r="26" spans="2:17" ht="20.100000000000001" customHeight="1" x14ac:dyDescent="0.2"/>
    <row r="27" spans="2:17" ht="20.100000000000001" customHeight="1" x14ac:dyDescent="0.2"/>
    <row r="28" spans="2:17" ht="20.100000000000001" customHeight="1" x14ac:dyDescent="0.2"/>
    <row r="29" spans="2:17" ht="20.100000000000001" customHeight="1" x14ac:dyDescent="0.2"/>
    <row r="30" spans="2:17" ht="20.100000000000001" customHeight="1" x14ac:dyDescent="0.2"/>
    <row r="31" spans="2:17" ht="20.100000000000001" customHeight="1" x14ac:dyDescent="0.2"/>
    <row r="32" spans="2:17" ht="20.100000000000001" customHeight="1" x14ac:dyDescent="0.2"/>
    <row r="33" spans="2:8" ht="20.100000000000001" customHeight="1" x14ac:dyDescent="0.2"/>
    <row r="34" spans="2:8" ht="20.100000000000001" customHeight="1" x14ac:dyDescent="0.2"/>
    <row r="35" spans="2:8" ht="20.100000000000001" customHeight="1" x14ac:dyDescent="0.2"/>
    <row r="36" spans="2:8" ht="20.100000000000001" customHeight="1" x14ac:dyDescent="0.2"/>
    <row r="37" spans="2:8" ht="20.100000000000001" customHeight="1" x14ac:dyDescent="0.2"/>
    <row r="38" spans="2:8" ht="20.100000000000001" customHeight="1" x14ac:dyDescent="0.2"/>
    <row r="39" spans="2:8" ht="20.100000000000001" customHeight="1" x14ac:dyDescent="0.2"/>
    <row r="40" spans="2:8" ht="20.100000000000001" customHeight="1" x14ac:dyDescent="0.2"/>
    <row r="42" spans="2:8" s="11" customFormat="1" ht="18" customHeight="1" x14ac:dyDescent="0.2">
      <c r="B42" s="67" t="s">
        <v>1422</v>
      </c>
      <c r="C42" s="24"/>
      <c r="D42" s="24"/>
      <c r="E42" s="24"/>
      <c r="F42" s="24"/>
      <c r="G42" s="24"/>
      <c r="H42" s="24"/>
    </row>
    <row r="43" spans="2:8" s="11" customFormat="1" ht="18" customHeight="1" x14ac:dyDescent="0.2">
      <c r="B43" s="29" t="s">
        <v>1529</v>
      </c>
      <c r="C43" s="24"/>
      <c r="D43" s="24"/>
      <c r="E43" s="24"/>
      <c r="F43" s="24"/>
      <c r="G43" s="24"/>
      <c r="H43" s="24"/>
    </row>
    <row r="44" spans="2:8" s="11" customFormat="1" ht="18" customHeight="1" x14ac:dyDescent="0.2">
      <c r="B44" s="67" t="s">
        <v>1428</v>
      </c>
      <c r="C44" s="24"/>
      <c r="D44" s="24"/>
      <c r="E44" s="24"/>
      <c r="F44" s="24"/>
      <c r="G44" s="24"/>
      <c r="H44" s="24"/>
    </row>
    <row r="45" spans="2:8" s="11" customFormat="1" ht="15" customHeight="1" x14ac:dyDescent="0.2">
      <c r="C45" s="24"/>
      <c r="D45" s="24"/>
      <c r="E45" s="99"/>
      <c r="F45" s="99"/>
      <c r="G45" s="99"/>
      <c r="H45" s="99"/>
    </row>
    <row r="65" spans="2:11" x14ac:dyDescent="0.2">
      <c r="B65" s="71"/>
      <c r="C65" s="71"/>
      <c r="D65" s="71"/>
      <c r="E65" s="71"/>
      <c r="F65" s="71"/>
      <c r="G65" s="71"/>
      <c r="H65" s="71"/>
      <c r="I65" s="71"/>
      <c r="J65" s="71"/>
      <c r="K65" s="71"/>
    </row>
  </sheetData>
  <mergeCells count="6">
    <mergeCell ref="B3:H3"/>
    <mergeCell ref="B6:H6"/>
    <mergeCell ref="B5:H5"/>
    <mergeCell ref="E7:F7"/>
    <mergeCell ref="C7:D7"/>
    <mergeCell ref="G7:H7"/>
  </mergeCells>
  <phoneticPr fontId="16" type="noConversion"/>
  <printOptions horizontalCentered="1" verticalCentered="1"/>
  <pageMargins left="0" right="0" top="0" bottom="0" header="0" footer="0"/>
  <pageSetup paperSize="9" scale="73" orientation="portrait" r:id="rId1"/>
  <headerFooter alignWithMargins="0"/>
  <drawing r:id="rId2"/>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7">
    <tabColor rgb="FF0070C0"/>
  </sheetPr>
  <dimension ref="B3:O62"/>
  <sheetViews>
    <sheetView showGridLines="0" view="pageBreakPreview" topLeftCell="A17" zoomScale="60" zoomScaleNormal="50" zoomScalePageLayoutView="50" workbookViewId="0">
      <selection activeCell="AD10" sqref="AD10"/>
    </sheetView>
  </sheetViews>
  <sheetFormatPr baseColWidth="10" defaultColWidth="11.42578125" defaultRowHeight="12.75" x14ac:dyDescent="0.2"/>
  <cols>
    <col min="1" max="1" width="11.42578125" style="2"/>
    <col min="2" max="2" width="52.28515625" style="2" customWidth="1"/>
    <col min="3" max="3" width="19.140625" style="2" customWidth="1"/>
    <col min="4" max="4" width="5.7109375" style="2" customWidth="1"/>
    <col min="5" max="5" width="20.28515625" style="2" customWidth="1"/>
    <col min="6" max="6" width="5.7109375" style="2" customWidth="1"/>
    <col min="7" max="7" width="19.42578125" style="2" customWidth="1"/>
    <col min="8" max="8" width="5.7109375" style="2" customWidth="1"/>
    <col min="9" max="9" width="3.7109375" style="2" customWidth="1"/>
    <col min="10" max="10" width="11.42578125" style="2"/>
    <col min="11" max="11" width="32.85546875" style="2" customWidth="1"/>
    <col min="12" max="16384" width="11.42578125" style="2"/>
  </cols>
  <sheetData>
    <row r="3" spans="2:15" s="3" customFormat="1" ht="20.25" x14ac:dyDescent="0.2">
      <c r="B3" s="1497" t="s">
        <v>1184</v>
      </c>
      <c r="C3" s="1497"/>
      <c r="D3" s="1497"/>
      <c r="E3" s="1497"/>
      <c r="F3" s="1497"/>
      <c r="G3" s="1497"/>
      <c r="H3" s="1497"/>
    </row>
    <row r="4" spans="2:15" s="3" customFormat="1" ht="30" customHeight="1" x14ac:dyDescent="0.2">
      <c r="B4" s="134" t="s">
        <v>336</v>
      </c>
      <c r="C4" s="70"/>
      <c r="D4" s="70"/>
      <c r="E4" s="70"/>
      <c r="F4" s="70"/>
      <c r="G4" s="70"/>
      <c r="H4" s="70"/>
    </row>
    <row r="5" spans="2:15" s="3" customFormat="1" ht="45" customHeight="1" x14ac:dyDescent="0.2">
      <c r="B5" s="1670" t="s">
        <v>321</v>
      </c>
      <c r="C5" s="1670"/>
      <c r="D5" s="1670"/>
      <c r="E5" s="1670"/>
      <c r="F5" s="1670"/>
      <c r="G5" s="1670"/>
      <c r="H5" s="1670"/>
    </row>
    <row r="6" spans="2:15" s="4" customFormat="1" ht="30" customHeight="1" thickBot="1" x14ac:dyDescent="0.25">
      <c r="B6" s="1497">
        <v>2019</v>
      </c>
      <c r="C6" s="1497"/>
      <c r="D6" s="1497"/>
      <c r="E6" s="1497"/>
      <c r="F6" s="1497"/>
      <c r="G6" s="1497"/>
      <c r="H6" s="1497"/>
      <c r="J6" s="306"/>
      <c r="K6" s="306"/>
      <c r="L6" s="306"/>
      <c r="M6" s="306"/>
      <c r="N6" s="306"/>
    </row>
    <row r="7" spans="2:15" ht="56.25" customHeight="1" thickBot="1" x14ac:dyDescent="0.25">
      <c r="B7" s="1072" t="s">
        <v>334</v>
      </c>
      <c r="C7" s="1700" t="s">
        <v>149</v>
      </c>
      <c r="D7" s="1700"/>
      <c r="E7" s="1700" t="s">
        <v>467</v>
      </c>
      <c r="F7" s="1700"/>
      <c r="G7" s="1700" t="s">
        <v>468</v>
      </c>
      <c r="H7" s="1700"/>
      <c r="I7" s="29"/>
      <c r="J7" s="307"/>
      <c r="K7" s="302"/>
      <c r="L7" s="302"/>
      <c r="M7" s="302"/>
      <c r="N7" s="302"/>
    </row>
    <row r="8" spans="2:15" ht="8.25" customHeight="1" x14ac:dyDescent="0.2">
      <c r="B8" s="731"/>
      <c r="C8" s="1073"/>
      <c r="D8" s="1074"/>
      <c r="E8" s="1075"/>
      <c r="F8" s="1074"/>
      <c r="G8" s="1075"/>
      <c r="H8" s="1076"/>
      <c r="J8" s="302"/>
      <c r="K8" s="302"/>
      <c r="L8" s="302"/>
      <c r="M8" s="302"/>
      <c r="N8" s="302"/>
    </row>
    <row r="9" spans="2:15" ht="21.75" customHeight="1" x14ac:dyDescent="0.2">
      <c r="B9" s="703" t="s">
        <v>1441</v>
      </c>
      <c r="C9" s="1077">
        <f>C10</f>
        <v>1</v>
      </c>
      <c r="D9" s="742"/>
      <c r="E9" s="586">
        <f>E10</f>
        <v>0</v>
      </c>
      <c r="F9" s="742"/>
      <c r="G9" s="586">
        <f>SUM(G10)</f>
        <v>0</v>
      </c>
      <c r="H9" s="1078"/>
      <c r="J9" s="302"/>
      <c r="M9" s="302"/>
      <c r="N9" s="302"/>
    </row>
    <row r="10" spans="2:15" ht="21.75" customHeight="1" x14ac:dyDescent="0.2">
      <c r="B10" s="763" t="s">
        <v>118</v>
      </c>
      <c r="C10" s="925">
        <v>1</v>
      </c>
      <c r="D10" s="742"/>
      <c r="E10" s="549">
        <v>0</v>
      </c>
      <c r="F10" s="742"/>
      <c r="G10" s="549">
        <v>0</v>
      </c>
      <c r="H10" s="1079"/>
      <c r="J10" s="302"/>
      <c r="K10" s="308" t="s">
        <v>35</v>
      </c>
      <c r="L10" s="309">
        <v>11</v>
      </c>
      <c r="M10" s="309"/>
      <c r="N10" s="308" t="s">
        <v>1441</v>
      </c>
      <c r="O10" s="309">
        <v>1</v>
      </c>
    </row>
    <row r="11" spans="2:15" ht="21.75" customHeight="1" x14ac:dyDescent="0.2">
      <c r="B11" s="703" t="s">
        <v>35</v>
      </c>
      <c r="C11" s="1077">
        <f>SUM(C12)</f>
        <v>11</v>
      </c>
      <c r="D11" s="742"/>
      <c r="E11" s="586">
        <f>E12</f>
        <v>0</v>
      </c>
      <c r="F11" s="742"/>
      <c r="G11" s="586">
        <f>SUM(G12)</f>
        <v>0</v>
      </c>
      <c r="H11" s="1078"/>
      <c r="J11" s="302"/>
      <c r="K11" s="308" t="s">
        <v>74</v>
      </c>
      <c r="L11" s="309">
        <v>9</v>
      </c>
      <c r="M11" s="302"/>
      <c r="N11" s="308" t="s">
        <v>124</v>
      </c>
      <c r="O11" s="309">
        <v>1</v>
      </c>
    </row>
    <row r="12" spans="2:15" ht="21.75" customHeight="1" x14ac:dyDescent="0.2">
      <c r="B12" s="763" t="s">
        <v>35</v>
      </c>
      <c r="C12" s="925">
        <v>11</v>
      </c>
      <c r="D12" s="742"/>
      <c r="E12" s="549">
        <v>0</v>
      </c>
      <c r="F12" s="742"/>
      <c r="G12" s="549">
        <v>0</v>
      </c>
      <c r="H12" s="1079"/>
      <c r="J12" s="302"/>
      <c r="K12" s="309" t="s">
        <v>1533</v>
      </c>
      <c r="L12" s="309">
        <v>92</v>
      </c>
      <c r="M12" s="309"/>
      <c r="N12" s="310" t="s">
        <v>1530</v>
      </c>
      <c r="O12" s="309">
        <v>1</v>
      </c>
    </row>
    <row r="13" spans="2:15" ht="21.75" customHeight="1" x14ac:dyDescent="0.2">
      <c r="B13" s="703" t="s">
        <v>74</v>
      </c>
      <c r="C13" s="1077">
        <f>SUM(C14)</f>
        <v>9</v>
      </c>
      <c r="D13" s="742"/>
      <c r="E13" s="586">
        <f>E14</f>
        <v>0</v>
      </c>
      <c r="F13" s="742"/>
      <c r="G13" s="586">
        <f>SUM(G14)</f>
        <v>0</v>
      </c>
      <c r="H13" s="1078"/>
      <c r="J13" s="302"/>
      <c r="K13" s="308" t="s">
        <v>112</v>
      </c>
      <c r="L13" s="309">
        <v>5</v>
      </c>
      <c r="M13" s="309"/>
      <c r="N13" s="99" t="s">
        <v>1536</v>
      </c>
      <c r="O13" s="309">
        <v>1</v>
      </c>
    </row>
    <row r="14" spans="2:15" ht="21.75" customHeight="1" x14ac:dyDescent="0.2">
      <c r="B14" s="763" t="s">
        <v>74</v>
      </c>
      <c r="C14" s="925">
        <v>9</v>
      </c>
      <c r="D14" s="742"/>
      <c r="E14" s="549">
        <v>0</v>
      </c>
      <c r="F14" s="742"/>
      <c r="G14" s="549">
        <v>0</v>
      </c>
      <c r="H14" s="1079"/>
      <c r="J14" s="302"/>
      <c r="K14" s="308" t="s">
        <v>88</v>
      </c>
      <c r="L14" s="309">
        <v>87</v>
      </c>
      <c r="M14" s="309"/>
      <c r="N14" s="308" t="s">
        <v>1537</v>
      </c>
      <c r="O14" s="309">
        <v>2</v>
      </c>
    </row>
    <row r="15" spans="2:15" ht="21.75" customHeight="1" x14ac:dyDescent="0.2">
      <c r="B15" s="703" t="s">
        <v>124</v>
      </c>
      <c r="C15" s="1077">
        <f>SUM(C16)</f>
        <v>1</v>
      </c>
      <c r="D15" s="742"/>
      <c r="E15" s="586">
        <f>E16</f>
        <v>0</v>
      </c>
      <c r="F15" s="742"/>
      <c r="G15" s="586">
        <f>SUM(G16)</f>
        <v>0</v>
      </c>
      <c r="H15" s="1078"/>
      <c r="J15" s="302"/>
      <c r="K15" s="99" t="s">
        <v>631</v>
      </c>
      <c r="L15" s="309">
        <v>3</v>
      </c>
      <c r="M15" s="309"/>
      <c r="N15" s="309" t="s">
        <v>57</v>
      </c>
      <c r="O15" s="309">
        <v>2</v>
      </c>
    </row>
    <row r="16" spans="2:15" ht="21.75" customHeight="1" x14ac:dyDescent="0.2">
      <c r="B16" s="763" t="s">
        <v>124</v>
      </c>
      <c r="C16" s="925">
        <v>1</v>
      </c>
      <c r="D16" s="742"/>
      <c r="E16" s="549">
        <v>0</v>
      </c>
      <c r="F16" s="742"/>
      <c r="G16" s="549">
        <v>0</v>
      </c>
      <c r="H16" s="1079"/>
      <c r="J16" s="302"/>
      <c r="K16" s="99" t="s">
        <v>37</v>
      </c>
      <c r="L16" s="2">
        <v>8</v>
      </c>
      <c r="M16" s="309"/>
      <c r="N16" s="302"/>
    </row>
    <row r="17" spans="2:14" ht="21.75" customHeight="1" x14ac:dyDescent="0.2">
      <c r="B17" s="703" t="s">
        <v>112</v>
      </c>
      <c r="C17" s="1077">
        <f>C18</f>
        <v>5</v>
      </c>
      <c r="D17" s="742"/>
      <c r="E17" s="586">
        <f>E18</f>
        <v>1</v>
      </c>
      <c r="F17" s="742"/>
      <c r="G17" s="586">
        <f>SUM(G18)</f>
        <v>0</v>
      </c>
      <c r="H17" s="1078"/>
      <c r="J17" s="302"/>
      <c r="M17" s="309"/>
      <c r="N17" s="302"/>
    </row>
    <row r="18" spans="2:14" ht="21.75" customHeight="1" x14ac:dyDescent="0.2">
      <c r="B18" s="763" t="s">
        <v>112</v>
      </c>
      <c r="C18" s="925">
        <v>5</v>
      </c>
      <c r="D18" s="742"/>
      <c r="E18" s="549">
        <v>1</v>
      </c>
      <c r="F18" s="742"/>
      <c r="G18" s="549">
        <v>0</v>
      </c>
      <c r="H18" s="1079"/>
      <c r="J18" s="302"/>
      <c r="M18" s="309"/>
      <c r="N18" s="302"/>
    </row>
    <row r="19" spans="2:14" ht="21.75" customHeight="1" x14ac:dyDescent="0.2">
      <c r="B19" s="703" t="s">
        <v>1530</v>
      </c>
      <c r="C19" s="1077">
        <f>C20</f>
        <v>1</v>
      </c>
      <c r="D19" s="742"/>
      <c r="E19" s="586">
        <f>E20</f>
        <v>0</v>
      </c>
      <c r="F19" s="742"/>
      <c r="G19" s="586">
        <f>SUM(G20)</f>
        <v>0</v>
      </c>
      <c r="H19" s="1078"/>
      <c r="J19" s="302"/>
      <c r="M19" s="302"/>
      <c r="N19" s="302"/>
    </row>
    <row r="20" spans="2:14" ht="21.75" customHeight="1" x14ac:dyDescent="0.2">
      <c r="B20" s="763" t="s">
        <v>1531</v>
      </c>
      <c r="C20" s="925">
        <v>1</v>
      </c>
      <c r="D20" s="742"/>
      <c r="E20" s="549">
        <v>0</v>
      </c>
      <c r="F20" s="742"/>
      <c r="G20" s="549">
        <v>0</v>
      </c>
      <c r="H20" s="1078"/>
      <c r="J20" s="302"/>
      <c r="M20" s="302"/>
      <c r="N20" s="302"/>
    </row>
    <row r="21" spans="2:14" ht="21.75" customHeight="1" x14ac:dyDescent="0.2">
      <c r="B21" s="703" t="s">
        <v>311</v>
      </c>
      <c r="C21" s="1077">
        <f>C22</f>
        <v>2</v>
      </c>
      <c r="D21" s="742"/>
      <c r="E21" s="586">
        <f>E22</f>
        <v>0</v>
      </c>
      <c r="F21" s="742"/>
      <c r="G21" s="586">
        <f>SUM(G22)</f>
        <v>0</v>
      </c>
      <c r="H21" s="1078"/>
      <c r="J21" s="302"/>
      <c r="K21" s="309"/>
      <c r="L21" s="309"/>
      <c r="M21" s="302"/>
      <c r="N21" s="302"/>
    </row>
    <row r="22" spans="2:14" ht="21.75" customHeight="1" x14ac:dyDescent="0.2">
      <c r="B22" s="763" t="s">
        <v>113</v>
      </c>
      <c r="C22" s="925">
        <v>2</v>
      </c>
      <c r="D22" s="742"/>
      <c r="E22" s="549">
        <v>0</v>
      </c>
      <c r="F22" s="742"/>
      <c r="G22" s="549">
        <v>0</v>
      </c>
      <c r="H22" s="1078"/>
      <c r="J22" s="302"/>
      <c r="K22" s="309"/>
      <c r="L22" s="309"/>
      <c r="M22" s="302"/>
      <c r="N22" s="302"/>
    </row>
    <row r="23" spans="2:14" ht="21.75" customHeight="1" x14ac:dyDescent="0.2">
      <c r="B23" s="703" t="s">
        <v>88</v>
      </c>
      <c r="C23" s="1080">
        <f>C24</f>
        <v>87</v>
      </c>
      <c r="D23" s="587"/>
      <c r="E23" s="586">
        <f>E24</f>
        <v>13</v>
      </c>
      <c r="F23" s="742"/>
      <c r="G23" s="586">
        <f>SUM(G24)</f>
        <v>2</v>
      </c>
      <c r="H23" s="1078"/>
      <c r="J23" s="302"/>
      <c r="K23" s="309"/>
      <c r="L23" s="309"/>
      <c r="M23" s="302"/>
      <c r="N23" s="302"/>
    </row>
    <row r="24" spans="2:14" ht="21.75" customHeight="1" x14ac:dyDescent="0.2">
      <c r="B24" s="763" t="s">
        <v>88</v>
      </c>
      <c r="C24" s="925">
        <v>87</v>
      </c>
      <c r="D24" s="742"/>
      <c r="E24" s="549">
        <v>13</v>
      </c>
      <c r="F24" s="742"/>
      <c r="G24" s="549">
        <v>2</v>
      </c>
      <c r="H24" s="1078"/>
      <c r="J24" s="302"/>
      <c r="K24" s="309"/>
      <c r="L24" s="309"/>
      <c r="M24" s="302"/>
      <c r="N24" s="302"/>
    </row>
    <row r="25" spans="2:14" ht="21.75" customHeight="1" x14ac:dyDescent="0.2">
      <c r="B25" s="703" t="s">
        <v>1532</v>
      </c>
      <c r="C25" s="1077">
        <f>(C26)</f>
        <v>1</v>
      </c>
      <c r="D25" s="742"/>
      <c r="E25" s="586">
        <f>E26</f>
        <v>0</v>
      </c>
      <c r="F25" s="742"/>
      <c r="G25" s="586">
        <f>SUM(G26)</f>
        <v>0</v>
      </c>
      <c r="H25" s="1078"/>
      <c r="J25" s="302"/>
      <c r="K25" s="309"/>
      <c r="L25" s="309"/>
      <c r="M25" s="302"/>
      <c r="N25" s="302"/>
    </row>
    <row r="26" spans="2:14" ht="21.75" customHeight="1" x14ac:dyDescent="0.2">
      <c r="B26" s="763" t="s">
        <v>1532</v>
      </c>
      <c r="C26" s="925">
        <v>1</v>
      </c>
      <c r="D26" s="742"/>
      <c r="E26" s="549">
        <v>0</v>
      </c>
      <c r="F26" s="742"/>
      <c r="G26" s="549">
        <v>0</v>
      </c>
      <c r="H26" s="1078"/>
      <c r="J26" s="302"/>
      <c r="K26" s="309"/>
      <c r="L26" s="309"/>
      <c r="M26" s="302"/>
      <c r="N26" s="302"/>
    </row>
    <row r="27" spans="2:14" ht="21.75" customHeight="1" x14ac:dyDescent="0.2">
      <c r="B27" s="703" t="s">
        <v>631</v>
      </c>
      <c r="C27" s="1077">
        <f>C28</f>
        <v>3</v>
      </c>
      <c r="D27" s="742"/>
      <c r="E27" s="586">
        <f>E28</f>
        <v>0</v>
      </c>
      <c r="F27" s="742"/>
      <c r="G27" s="586">
        <f>SUM(G28)</f>
        <v>0</v>
      </c>
      <c r="H27" s="1078"/>
      <c r="J27" s="302"/>
      <c r="K27" s="309"/>
      <c r="L27" s="309"/>
      <c r="M27" s="302"/>
      <c r="N27" s="302"/>
    </row>
    <row r="28" spans="2:14" ht="21.75" customHeight="1" x14ac:dyDescent="0.2">
      <c r="B28" s="763" t="s">
        <v>1440</v>
      </c>
      <c r="C28" s="925">
        <v>3</v>
      </c>
      <c r="D28" s="742"/>
      <c r="E28" s="549">
        <v>0</v>
      </c>
      <c r="F28" s="742"/>
      <c r="G28" s="549">
        <v>0</v>
      </c>
      <c r="H28" s="1078"/>
      <c r="J28" s="302"/>
      <c r="K28" s="309"/>
      <c r="L28" s="309"/>
      <c r="M28" s="302"/>
      <c r="N28" s="302"/>
    </row>
    <row r="29" spans="2:14" ht="21.75" customHeight="1" x14ac:dyDescent="0.2">
      <c r="B29" s="703" t="s">
        <v>57</v>
      </c>
      <c r="C29" s="1077">
        <f>C30</f>
        <v>2</v>
      </c>
      <c r="D29" s="742"/>
      <c r="E29" s="586">
        <f>E30</f>
        <v>0</v>
      </c>
      <c r="F29" s="742"/>
      <c r="G29" s="586">
        <f>SUM(G30)</f>
        <v>0</v>
      </c>
      <c r="H29" s="1078"/>
      <c r="J29" s="302"/>
      <c r="K29" s="309"/>
      <c r="L29" s="309"/>
      <c r="M29" s="302"/>
      <c r="N29" s="302"/>
    </row>
    <row r="30" spans="2:14" ht="21.75" customHeight="1" x14ac:dyDescent="0.2">
      <c r="B30" s="763" t="s">
        <v>57</v>
      </c>
      <c r="C30" s="925">
        <v>2</v>
      </c>
      <c r="D30" s="742"/>
      <c r="E30" s="549">
        <v>0</v>
      </c>
      <c r="F30" s="742"/>
      <c r="G30" s="549">
        <v>0</v>
      </c>
      <c r="H30" s="1078"/>
      <c r="J30" s="302"/>
      <c r="K30" s="309"/>
      <c r="L30" s="309"/>
      <c r="M30" s="302"/>
      <c r="N30" s="302"/>
    </row>
    <row r="31" spans="2:14" ht="21.75" customHeight="1" x14ac:dyDescent="0.2">
      <c r="B31" s="703" t="s">
        <v>1533</v>
      </c>
      <c r="C31" s="1077">
        <f>C32+C33</f>
        <v>92</v>
      </c>
      <c r="D31" s="742"/>
      <c r="E31" s="587">
        <f>SUM(E32+E33)</f>
        <v>11</v>
      </c>
      <c r="F31" s="742"/>
      <c r="G31" s="587">
        <f>SUM(G32+G33)</f>
        <v>11</v>
      </c>
      <c r="H31" s="1078"/>
      <c r="J31" s="302"/>
      <c r="K31" s="309"/>
      <c r="L31" s="309"/>
      <c r="M31" s="302"/>
      <c r="N31" s="302"/>
    </row>
    <row r="32" spans="2:14" ht="21.75" customHeight="1" x14ac:dyDescent="0.2">
      <c r="B32" s="667" t="s">
        <v>1534</v>
      </c>
      <c r="C32" s="928">
        <v>68</v>
      </c>
      <c r="D32" s="549"/>
      <c r="E32" s="549">
        <v>10</v>
      </c>
      <c r="F32" s="549"/>
      <c r="G32" s="549">
        <v>5</v>
      </c>
      <c r="H32" s="1078"/>
      <c r="J32" s="302"/>
      <c r="K32" s="309"/>
      <c r="L32" s="309"/>
      <c r="M32" s="302"/>
      <c r="N32" s="302"/>
    </row>
    <row r="33" spans="2:14" ht="21.75" customHeight="1" x14ac:dyDescent="0.2">
      <c r="B33" s="667" t="s">
        <v>1535</v>
      </c>
      <c r="C33" s="928">
        <v>24</v>
      </c>
      <c r="D33" s="497"/>
      <c r="E33" s="497">
        <v>1</v>
      </c>
      <c r="F33" s="497"/>
      <c r="G33" s="497">
        <v>6</v>
      </c>
      <c r="H33" s="1078"/>
      <c r="J33" s="302"/>
      <c r="K33" s="309"/>
      <c r="L33" s="309"/>
      <c r="M33" s="302"/>
      <c r="N33" s="302"/>
    </row>
    <row r="34" spans="2:14" ht="6.75" customHeight="1" thickBot="1" x14ac:dyDescent="0.25">
      <c r="B34" s="667"/>
      <c r="C34" s="930"/>
      <c r="D34" s="754"/>
      <c r="E34" s="754"/>
      <c r="F34" s="754"/>
      <c r="G34" s="754"/>
      <c r="H34" s="1081"/>
      <c r="J34" s="302"/>
      <c r="K34" s="302"/>
      <c r="L34" s="302"/>
      <c r="M34" s="302"/>
      <c r="N34" s="302"/>
    </row>
    <row r="35" spans="2:14" s="3" customFormat="1" ht="31.5" customHeight="1" x14ac:dyDescent="0.2">
      <c r="B35" s="967" t="s">
        <v>260</v>
      </c>
      <c r="C35" s="1082">
        <f>SUM(C31,C29,C27,C23,C25,C21,C19,C17,C15,C13,C11,C9)</f>
        <v>215</v>
      </c>
      <c r="D35" s="1082"/>
      <c r="E35" s="1082">
        <f>SUM(E31,E29,E27,E23,E25,E21,E19,E17,E15,E13,E11,E9)</f>
        <v>25</v>
      </c>
      <c r="F35" s="1082"/>
      <c r="G35" s="1082">
        <f>SUM(G31,G29,G27,G23,G25,G21,G19,G17,G15,G13,G11,G9)</f>
        <v>13</v>
      </c>
      <c r="H35" s="1082"/>
      <c r="K35" s="302"/>
      <c r="L35" s="302"/>
    </row>
    <row r="36" spans="2:14" ht="9.75" customHeight="1" x14ac:dyDescent="0.2">
      <c r="I36" s="122"/>
      <c r="K36" s="3"/>
      <c r="L36" s="3"/>
    </row>
    <row r="37" spans="2:14" ht="18" x14ac:dyDescent="0.2">
      <c r="B37" s="1485" t="s">
        <v>476</v>
      </c>
      <c r="C37" s="1485"/>
      <c r="D37" s="1485"/>
      <c r="E37" s="1485"/>
      <c r="F37" s="1485"/>
      <c r="G37" s="1485"/>
      <c r="H37" s="1485"/>
      <c r="I37" s="122"/>
    </row>
    <row r="38" spans="2:14" ht="20.100000000000001" customHeight="1" x14ac:dyDescent="0.2"/>
    <row r="39" spans="2:14" ht="20.100000000000001" customHeight="1" x14ac:dyDescent="0.2">
      <c r="H39" s="81"/>
    </row>
    <row r="40" spans="2:14" ht="20.100000000000001" customHeight="1" x14ac:dyDescent="0.2"/>
    <row r="41" spans="2:14" ht="20.100000000000001" customHeight="1" x14ac:dyDescent="0.2"/>
    <row r="42" spans="2:14" ht="20.100000000000001" customHeight="1" x14ac:dyDescent="0.2"/>
    <row r="43" spans="2:14" ht="20.100000000000001" customHeight="1" x14ac:dyDescent="0.2"/>
    <row r="44" spans="2:14" ht="20.100000000000001" customHeight="1" x14ac:dyDescent="0.2"/>
    <row r="45" spans="2:14" ht="20.100000000000001" customHeight="1" x14ac:dyDescent="0.2">
      <c r="H45" s="3"/>
    </row>
    <row r="46" spans="2:14" ht="20.100000000000001" customHeight="1" x14ac:dyDescent="0.2"/>
    <row r="47" spans="2:14" ht="20.100000000000001" customHeight="1" x14ac:dyDescent="0.2"/>
    <row r="48" spans="2:14" ht="20.100000000000001" customHeight="1" x14ac:dyDescent="0.2"/>
    <row r="49" spans="2:12" ht="20.100000000000001" customHeight="1" x14ac:dyDescent="0.2"/>
    <row r="50" spans="2:12" ht="20.100000000000001" customHeight="1" x14ac:dyDescent="0.2">
      <c r="H50" s="3"/>
    </row>
    <row r="51" spans="2:12" ht="20.100000000000001" customHeight="1" x14ac:dyDescent="0.2"/>
    <row r="52" spans="2:12" ht="20.100000000000001" customHeight="1" x14ac:dyDescent="0.2"/>
    <row r="53" spans="2:12" ht="20.100000000000001" customHeight="1" x14ac:dyDescent="0.2"/>
    <row r="54" spans="2:12" ht="20.100000000000001" customHeight="1" x14ac:dyDescent="0.2"/>
    <row r="55" spans="2:12" ht="20.100000000000001" customHeight="1" x14ac:dyDescent="0.2"/>
    <row r="56" spans="2:12" ht="18.75" customHeight="1" x14ac:dyDescent="0.2"/>
    <row r="57" spans="2:12" s="29" customFormat="1" ht="15" x14ac:dyDescent="0.25">
      <c r="B57" s="67" t="s">
        <v>1422</v>
      </c>
      <c r="C57" s="588"/>
      <c r="D57" s="588"/>
      <c r="E57" s="588"/>
      <c r="F57" s="588"/>
      <c r="G57" s="588"/>
      <c r="H57" s="588"/>
      <c r="K57" s="2"/>
      <c r="L57" s="2"/>
    </row>
    <row r="58" spans="2:12" s="29" customFormat="1" ht="15" x14ac:dyDescent="0.25">
      <c r="B58" s="29" t="s">
        <v>1529</v>
      </c>
      <c r="C58" s="522"/>
      <c r="D58" s="522"/>
      <c r="E58" s="522"/>
      <c r="F58" s="522"/>
      <c r="G58" s="522"/>
      <c r="H58" s="522"/>
      <c r="K58" s="2"/>
      <c r="L58" s="2"/>
    </row>
    <row r="59" spans="2:12" s="29" customFormat="1" ht="15" x14ac:dyDescent="0.25">
      <c r="B59" s="67" t="s">
        <v>1428</v>
      </c>
      <c r="C59" s="522"/>
      <c r="D59" s="522"/>
      <c r="E59" s="522"/>
      <c r="F59" s="522"/>
      <c r="G59" s="522"/>
      <c r="H59" s="522"/>
      <c r="K59" s="2"/>
      <c r="L59" s="2"/>
    </row>
    <row r="60" spans="2:12" s="29" customFormat="1" ht="15" x14ac:dyDescent="0.25">
      <c r="B60" s="522"/>
      <c r="C60" s="522"/>
      <c r="D60" s="522"/>
      <c r="E60" s="522"/>
      <c r="F60" s="522"/>
      <c r="G60" s="522"/>
      <c r="H60" s="522"/>
      <c r="K60" s="2"/>
      <c r="L60" s="2"/>
    </row>
    <row r="61" spans="2:12" s="29" customFormat="1" ht="14.25" x14ac:dyDescent="0.2">
      <c r="B61" s="24"/>
    </row>
    <row r="62" spans="2:12" ht="14.25" x14ac:dyDescent="0.2">
      <c r="K62" s="29"/>
      <c r="L62" s="29"/>
    </row>
  </sheetData>
  <mergeCells count="7">
    <mergeCell ref="B37:H37"/>
    <mergeCell ref="B3:H3"/>
    <mergeCell ref="B5:H5"/>
    <mergeCell ref="B6:H6"/>
    <mergeCell ref="C7:D7"/>
    <mergeCell ref="G7:H7"/>
    <mergeCell ref="E7:F7"/>
  </mergeCells>
  <phoneticPr fontId="16" type="noConversion"/>
  <printOptions horizontalCentered="1" verticalCentered="1"/>
  <pageMargins left="0" right="0" top="0" bottom="0" header="0" footer="0"/>
  <pageSetup paperSize="9" scale="60" orientation="portrait" r:id="rId1"/>
  <headerFooter alignWithMargins="0"/>
  <drawing r:id="rId2"/>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8">
    <tabColor rgb="FF0070C0"/>
  </sheetPr>
  <dimension ref="B2:AH41"/>
  <sheetViews>
    <sheetView showGridLines="0" view="pageBreakPreview" topLeftCell="A4" zoomScale="73" zoomScaleNormal="80" zoomScaleSheetLayoutView="73" zoomScalePageLayoutView="80" workbookViewId="0">
      <selection activeCell="AD10" sqref="AD10"/>
    </sheetView>
  </sheetViews>
  <sheetFormatPr baseColWidth="10" defaultColWidth="11.42578125" defaultRowHeight="12.75" x14ac:dyDescent="0.2"/>
  <cols>
    <col min="1" max="1" width="11.42578125" style="2" customWidth="1"/>
    <col min="2" max="2" width="1.28515625" style="2" customWidth="1"/>
    <col min="3" max="3" width="13.28515625" style="2" customWidth="1"/>
    <col min="4" max="4" width="20.7109375" style="2" customWidth="1"/>
    <col min="5" max="5" width="18.7109375" style="2" customWidth="1"/>
    <col min="6" max="6" width="20.28515625" style="2" customWidth="1"/>
    <col min="7" max="7" width="4.140625" style="2" customWidth="1"/>
    <col min="8" max="11" width="11.42578125" style="2"/>
    <col min="12" max="12" width="11" style="2" customWidth="1"/>
    <col min="13" max="13" width="3.42578125" style="2" customWidth="1"/>
    <col min="14" max="14" width="3.85546875" style="2" customWidth="1"/>
    <col min="15" max="15" width="11.42578125" style="2" customWidth="1"/>
    <col min="16" max="16" width="20.42578125" style="2" customWidth="1"/>
    <col min="17" max="16384" width="11.42578125" style="2"/>
  </cols>
  <sheetData>
    <row r="2" spans="2:34" s="3" customFormat="1" ht="18" x14ac:dyDescent="0.2">
      <c r="B2" s="1485" t="s">
        <v>1185</v>
      </c>
      <c r="C2" s="1485"/>
      <c r="D2" s="1485"/>
      <c r="E2" s="1485"/>
      <c r="F2" s="1485"/>
      <c r="G2" s="1485"/>
      <c r="H2" s="1485"/>
      <c r="I2" s="1485"/>
      <c r="J2" s="1485"/>
      <c r="K2" s="1485"/>
      <c r="L2" s="1485"/>
      <c r="M2" s="1485"/>
      <c r="N2" s="182"/>
    </row>
    <row r="3" spans="2:34" s="3" customFormat="1" ht="15.75" x14ac:dyDescent="0.2">
      <c r="B3" s="4" t="s">
        <v>336</v>
      </c>
      <c r="C3" s="6"/>
      <c r="D3" s="6"/>
      <c r="E3" s="5"/>
      <c r="F3" s="5"/>
      <c r="O3" s="245"/>
      <c r="P3" s="245"/>
      <c r="Q3" s="252" t="s">
        <v>322</v>
      </c>
      <c r="R3" s="245"/>
      <c r="S3" s="245"/>
      <c r="T3" s="245"/>
      <c r="U3" s="245"/>
      <c r="V3" s="245"/>
      <c r="W3" s="245"/>
      <c r="X3" s="245"/>
      <c r="Y3" s="245"/>
      <c r="Z3" s="245"/>
      <c r="AA3" s="245"/>
      <c r="AB3" s="245"/>
      <c r="AC3" s="245"/>
      <c r="AD3" s="245"/>
      <c r="AE3" s="245"/>
      <c r="AF3" s="245"/>
      <c r="AG3" s="245"/>
      <c r="AH3" s="245"/>
    </row>
    <row r="4" spans="2:34" s="3" customFormat="1" ht="31.5" customHeight="1" x14ac:dyDescent="0.2">
      <c r="B4" s="1726" t="s">
        <v>1219</v>
      </c>
      <c r="C4" s="1726"/>
      <c r="D4" s="1726"/>
      <c r="E4" s="1726"/>
      <c r="F4" s="1726"/>
      <c r="G4" s="1726"/>
      <c r="H4" s="1726"/>
      <c r="I4" s="1726"/>
      <c r="J4" s="1726"/>
      <c r="K4" s="1726"/>
      <c r="L4" s="1726"/>
      <c r="M4" s="1726"/>
      <c r="N4" s="234"/>
      <c r="O4" s="245"/>
      <c r="P4" s="253" t="s">
        <v>41</v>
      </c>
      <c r="Q4" s="232">
        <v>206</v>
      </c>
      <c r="R4" s="245"/>
      <c r="S4" s="245"/>
      <c r="T4" s="245"/>
      <c r="U4" s="245"/>
      <c r="V4" s="245"/>
      <c r="W4" s="245"/>
      <c r="X4" s="245"/>
      <c r="Y4" s="245"/>
      <c r="Z4" s="245"/>
      <c r="AA4" s="245"/>
      <c r="AB4" s="245"/>
      <c r="AC4" s="245"/>
      <c r="AD4" s="245"/>
      <c r="AE4" s="245"/>
      <c r="AF4" s="245"/>
      <c r="AG4" s="245"/>
      <c r="AH4" s="245"/>
    </row>
    <row r="5" spans="2:34" s="4" customFormat="1" ht="14.25" customHeight="1" x14ac:dyDescent="0.2">
      <c r="B5" s="1535"/>
      <c r="C5" s="1535"/>
      <c r="D5" s="1535"/>
      <c r="E5" s="1535"/>
      <c r="F5" s="1535"/>
      <c r="O5" s="247"/>
      <c r="P5" s="253" t="s">
        <v>378</v>
      </c>
      <c r="Q5" s="253">
        <v>1</v>
      </c>
      <c r="R5" s="247"/>
      <c r="S5" s="247"/>
      <c r="T5" s="247"/>
      <c r="U5" s="247"/>
      <c r="V5" s="247"/>
      <c r="W5" s="247"/>
      <c r="X5" s="247"/>
      <c r="Y5" s="247"/>
      <c r="Z5" s="247"/>
      <c r="AA5" s="247"/>
      <c r="AB5" s="247"/>
      <c r="AC5" s="247"/>
      <c r="AD5" s="247"/>
      <c r="AE5" s="247"/>
      <c r="AF5" s="247"/>
      <c r="AG5" s="247"/>
      <c r="AH5" s="247"/>
    </row>
    <row r="6" spans="2:34" s="99" customFormat="1" ht="39" customHeight="1" thickBot="1" x14ac:dyDescent="0.25">
      <c r="B6" s="1085" t="s">
        <v>322</v>
      </c>
      <c r="C6" s="1085"/>
      <c r="D6" s="1085"/>
      <c r="E6" s="1101" t="s">
        <v>150</v>
      </c>
      <c r="F6" s="1086"/>
      <c r="O6" s="231"/>
      <c r="P6" s="253" t="s">
        <v>42</v>
      </c>
      <c r="Q6" s="253">
        <v>8</v>
      </c>
      <c r="R6" s="231"/>
      <c r="S6" s="231"/>
      <c r="T6" s="231"/>
      <c r="U6" s="231"/>
      <c r="V6" s="231"/>
      <c r="W6" s="231"/>
      <c r="X6" s="231"/>
      <c r="Y6" s="231"/>
      <c r="Z6" s="231"/>
      <c r="AA6" s="231"/>
      <c r="AB6" s="231"/>
      <c r="AC6" s="231"/>
      <c r="AD6" s="231"/>
      <c r="AE6" s="231"/>
      <c r="AF6" s="231"/>
      <c r="AG6" s="231"/>
      <c r="AH6" s="231"/>
    </row>
    <row r="7" spans="2:34" s="99" customFormat="1" ht="34.5" customHeight="1" x14ac:dyDescent="0.2">
      <c r="B7" s="739"/>
      <c r="C7" s="727" t="s">
        <v>41</v>
      </c>
      <c r="D7" s="739"/>
      <c r="E7" s="1095">
        <v>206</v>
      </c>
      <c r="F7" s="1096"/>
      <c r="O7" s="231"/>
      <c r="P7" s="254"/>
      <c r="Q7" s="254"/>
      <c r="R7" s="231"/>
      <c r="S7" s="231"/>
      <c r="T7" s="231"/>
      <c r="U7" s="231"/>
      <c r="V7" s="231"/>
      <c r="W7" s="231"/>
      <c r="X7" s="231"/>
      <c r="Y7" s="231"/>
      <c r="Z7" s="231"/>
      <c r="AA7" s="231"/>
      <c r="AB7" s="231"/>
      <c r="AC7" s="231"/>
      <c r="AD7" s="231"/>
      <c r="AE7" s="231"/>
      <c r="AF7" s="231"/>
      <c r="AG7" s="231"/>
      <c r="AH7" s="231"/>
    </row>
    <row r="8" spans="2:34" s="99" customFormat="1" ht="34.5" customHeight="1" x14ac:dyDescent="0.2">
      <c r="B8" s="739"/>
      <c r="C8" s="1731" t="s">
        <v>378</v>
      </c>
      <c r="D8" s="1731"/>
      <c r="E8" s="1097">
        <v>1</v>
      </c>
      <c r="F8" s="1098"/>
      <c r="O8" s="231"/>
      <c r="P8" s="231"/>
      <c r="Q8" s="231"/>
      <c r="R8" s="231"/>
      <c r="S8" s="231"/>
      <c r="T8" s="231"/>
      <c r="U8" s="231"/>
      <c r="V8" s="231"/>
      <c r="W8" s="231"/>
      <c r="X8" s="231"/>
      <c r="Y8" s="231"/>
      <c r="Z8" s="231"/>
      <c r="AA8" s="231"/>
      <c r="AB8" s="231"/>
      <c r="AC8" s="231"/>
      <c r="AD8" s="231"/>
      <c r="AE8" s="231"/>
      <c r="AF8" s="231"/>
      <c r="AG8" s="231"/>
      <c r="AH8" s="231"/>
    </row>
    <row r="9" spans="2:34" s="99" customFormat="1" ht="34.5" customHeight="1" x14ac:dyDescent="0.2">
      <c r="B9" s="739"/>
      <c r="C9" s="1731" t="s">
        <v>42</v>
      </c>
      <c r="D9" s="1731"/>
      <c r="E9" s="1097">
        <v>8</v>
      </c>
      <c r="F9" s="1098"/>
      <c r="O9" s="231"/>
      <c r="P9" s="231"/>
      <c r="Q9" s="231"/>
      <c r="R9" s="231"/>
      <c r="S9" s="231"/>
      <c r="T9" s="231"/>
      <c r="U9" s="231"/>
      <c r="V9" s="231"/>
      <c r="W9" s="231"/>
      <c r="X9" s="231"/>
      <c r="Y9" s="231"/>
      <c r="Z9" s="231"/>
      <c r="AA9" s="231"/>
      <c r="AB9" s="231"/>
      <c r="AC9" s="231"/>
      <c r="AD9" s="231"/>
      <c r="AE9" s="231"/>
      <c r="AF9" s="231"/>
      <c r="AG9" s="231"/>
      <c r="AH9" s="231"/>
    </row>
    <row r="10" spans="2:34" s="99" customFormat="1" ht="34.5" customHeight="1" thickBot="1" x14ac:dyDescent="0.25">
      <c r="B10" s="739"/>
      <c r="C10" s="1734" t="s">
        <v>463</v>
      </c>
      <c r="D10" s="1734"/>
      <c r="E10" s="1099">
        <v>0</v>
      </c>
      <c r="F10" s="1100"/>
      <c r="O10" s="231"/>
      <c r="P10" s="231"/>
      <c r="Q10" s="231"/>
      <c r="R10" s="231"/>
      <c r="S10" s="231"/>
      <c r="T10" s="231"/>
      <c r="U10" s="231"/>
      <c r="V10" s="231"/>
      <c r="W10" s="231"/>
      <c r="X10" s="231"/>
      <c r="Y10" s="231"/>
      <c r="Z10" s="231"/>
      <c r="AA10" s="231"/>
      <c r="AB10" s="231"/>
      <c r="AC10" s="231"/>
      <c r="AD10" s="231"/>
      <c r="AE10" s="231"/>
      <c r="AF10" s="231"/>
      <c r="AG10" s="231"/>
      <c r="AH10" s="231"/>
    </row>
    <row r="11" spans="2:34" s="117" customFormat="1" ht="30.75" customHeight="1" x14ac:dyDescent="0.2">
      <c r="B11" s="1085" t="s">
        <v>23</v>
      </c>
      <c r="C11" s="1086"/>
      <c r="D11" s="1086"/>
      <c r="E11" s="1102">
        <f>SUM(E7:E10)</f>
        <v>215</v>
      </c>
      <c r="F11" s="1088"/>
      <c r="G11" s="762"/>
      <c r="O11" s="255"/>
      <c r="P11" s="255"/>
      <c r="Q11" s="255"/>
      <c r="R11" s="255"/>
      <c r="S11" s="255"/>
      <c r="T11" s="255"/>
      <c r="U11" s="255"/>
      <c r="V11" s="255"/>
      <c r="W11" s="255"/>
      <c r="X11" s="255"/>
      <c r="Y11" s="255"/>
      <c r="Z11" s="255"/>
      <c r="AA11" s="255"/>
      <c r="AB11" s="255"/>
      <c r="AC11" s="255"/>
      <c r="AD11" s="255"/>
      <c r="AE11" s="255"/>
      <c r="AF11" s="255"/>
      <c r="AG11" s="255"/>
      <c r="AH11" s="255"/>
    </row>
    <row r="12" spans="2:34" s="35" customFormat="1" ht="9.75" customHeight="1" x14ac:dyDescent="0.2">
      <c r="B12" s="1729"/>
      <c r="C12" s="1729"/>
      <c r="D12" s="1729"/>
      <c r="E12" s="1729"/>
      <c r="F12" s="1729"/>
      <c r="G12" s="1730"/>
      <c r="H12" s="1730"/>
      <c r="I12" s="1730"/>
      <c r="J12" s="1730"/>
      <c r="O12" s="236"/>
      <c r="P12" s="236"/>
      <c r="Q12" s="236"/>
      <c r="R12" s="236"/>
      <c r="S12" s="236"/>
      <c r="T12" s="236"/>
      <c r="U12" s="236"/>
      <c r="V12" s="236"/>
      <c r="W12" s="236"/>
      <c r="X12" s="236"/>
      <c r="Y12" s="236"/>
      <c r="Z12" s="236"/>
      <c r="AA12" s="236"/>
      <c r="AB12" s="236"/>
      <c r="AC12" s="236"/>
      <c r="AD12" s="236"/>
      <c r="AE12" s="236"/>
      <c r="AF12" s="236"/>
      <c r="AG12" s="236"/>
      <c r="AH12" s="236"/>
    </row>
    <row r="13" spans="2:34" s="35" customFormat="1" ht="14.25" customHeight="1" x14ac:dyDescent="0.2">
      <c r="B13" s="67" t="s">
        <v>1422</v>
      </c>
      <c r="C13" s="24"/>
      <c r="D13" s="24"/>
      <c r="E13" s="99"/>
      <c r="F13" s="99"/>
      <c r="G13" s="99"/>
      <c r="H13" s="99"/>
      <c r="I13" s="99"/>
      <c r="J13" s="99"/>
      <c r="O13" s="236"/>
      <c r="P13" s="236"/>
      <c r="Q13" s="236"/>
      <c r="R13" s="236"/>
      <c r="S13" s="236"/>
      <c r="T13" s="236"/>
      <c r="U13" s="236"/>
      <c r="V13" s="236"/>
      <c r="W13" s="236"/>
      <c r="X13" s="236"/>
      <c r="Y13" s="236"/>
      <c r="Z13" s="236"/>
      <c r="AA13" s="236"/>
      <c r="AB13" s="236"/>
      <c r="AC13" s="236"/>
      <c r="AD13" s="236"/>
      <c r="AE13" s="236"/>
      <c r="AF13" s="236"/>
      <c r="AG13" s="236"/>
      <c r="AH13" s="236"/>
    </row>
    <row r="14" spans="2:34" s="35" customFormat="1" ht="14.25" customHeight="1" x14ac:dyDescent="0.2">
      <c r="B14" s="29" t="s">
        <v>1529</v>
      </c>
      <c r="C14" s="10"/>
      <c r="D14" s="10"/>
      <c r="E14" s="11"/>
      <c r="F14" s="11"/>
      <c r="G14" s="11"/>
      <c r="H14" s="11"/>
      <c r="I14" s="11"/>
      <c r="J14" s="11"/>
      <c r="O14" s="236"/>
      <c r="P14" s="236"/>
      <c r="Q14" s="236"/>
      <c r="R14" s="236"/>
      <c r="S14" s="236"/>
      <c r="T14" s="236"/>
      <c r="U14" s="236"/>
      <c r="V14" s="236"/>
      <c r="W14" s="236"/>
      <c r="X14" s="236"/>
      <c r="Y14" s="236"/>
      <c r="Z14" s="236"/>
      <c r="AA14" s="236"/>
      <c r="AB14" s="236"/>
      <c r="AC14" s="236"/>
      <c r="AD14" s="236"/>
      <c r="AE14" s="236"/>
      <c r="AF14" s="236"/>
      <c r="AG14" s="236"/>
      <c r="AH14" s="236"/>
    </row>
    <row r="15" spans="2:34" s="35" customFormat="1" ht="14.25" customHeight="1" x14ac:dyDescent="0.2">
      <c r="B15" s="67" t="s">
        <v>1428</v>
      </c>
      <c r="C15" s="10"/>
      <c r="D15" s="10"/>
      <c r="E15" s="11"/>
      <c r="F15" s="11"/>
      <c r="G15" s="11"/>
      <c r="H15" s="11"/>
      <c r="I15" s="11"/>
      <c r="J15" s="11"/>
      <c r="O15" s="236"/>
      <c r="P15" s="236"/>
      <c r="Q15" s="236"/>
      <c r="R15" s="236"/>
      <c r="S15" s="236"/>
      <c r="T15" s="236"/>
      <c r="U15" s="236"/>
      <c r="V15" s="236"/>
      <c r="W15" s="236"/>
      <c r="X15" s="236"/>
      <c r="Y15" s="236"/>
      <c r="Z15" s="236"/>
      <c r="AA15" s="236"/>
      <c r="AB15" s="236"/>
      <c r="AC15" s="236"/>
      <c r="AD15" s="236"/>
      <c r="AE15" s="236"/>
      <c r="AF15" s="236"/>
      <c r="AG15" s="236"/>
      <c r="AH15" s="236"/>
    </row>
    <row r="16" spans="2:34" s="35" customFormat="1" ht="14.25" customHeight="1" x14ac:dyDescent="0.2">
      <c r="B16" s="10"/>
      <c r="C16" s="10"/>
      <c r="D16" s="10"/>
      <c r="E16" s="11"/>
      <c r="F16" s="11"/>
      <c r="G16" s="11"/>
      <c r="H16" s="11"/>
      <c r="I16" s="11"/>
      <c r="J16" s="11"/>
      <c r="O16" s="236"/>
      <c r="P16" s="236"/>
      <c r="Q16" s="236"/>
      <c r="R16" s="236"/>
      <c r="S16" s="236"/>
      <c r="T16" s="236"/>
      <c r="U16" s="236"/>
      <c r="V16" s="236"/>
      <c r="W16" s="236"/>
      <c r="X16" s="236"/>
      <c r="Y16" s="236"/>
      <c r="Z16" s="236"/>
      <c r="AA16" s="236"/>
      <c r="AB16" s="236"/>
      <c r="AC16" s="236"/>
      <c r="AD16" s="236"/>
      <c r="AE16" s="236"/>
      <c r="AF16" s="236"/>
      <c r="AG16" s="236"/>
      <c r="AH16" s="236"/>
    </row>
    <row r="17" spans="2:34" s="3" customFormat="1" ht="18" x14ac:dyDescent="0.2">
      <c r="B17" s="1485" t="s">
        <v>1186</v>
      </c>
      <c r="C17" s="1485"/>
      <c r="D17" s="1485"/>
      <c r="E17" s="1485"/>
      <c r="F17" s="1485"/>
      <c r="G17" s="1485"/>
      <c r="H17" s="1485"/>
      <c r="I17" s="1485"/>
      <c r="J17" s="1485"/>
      <c r="K17" s="1485"/>
      <c r="L17" s="1485"/>
      <c r="M17" s="1485"/>
      <c r="N17" s="182"/>
      <c r="O17" s="245"/>
      <c r="P17" s="245"/>
      <c r="Q17" s="245"/>
      <c r="R17" s="245"/>
      <c r="S17" s="245"/>
      <c r="T17" s="245"/>
      <c r="U17" s="245"/>
      <c r="V17" s="245"/>
      <c r="W17" s="245"/>
      <c r="X17" s="245"/>
      <c r="Y17" s="245"/>
      <c r="Z17" s="245"/>
      <c r="AA17" s="245"/>
      <c r="AB17" s="245"/>
      <c r="AC17" s="245"/>
      <c r="AD17" s="245"/>
      <c r="AE17" s="245"/>
      <c r="AF17" s="245"/>
      <c r="AG17" s="245"/>
      <c r="AH17" s="245"/>
    </row>
    <row r="18" spans="2:34" s="3" customFormat="1" ht="15.75" x14ac:dyDescent="0.2">
      <c r="B18" s="4" t="s">
        <v>336</v>
      </c>
      <c r="C18" s="4"/>
      <c r="D18" s="6"/>
      <c r="E18" s="6"/>
      <c r="F18" s="5"/>
      <c r="O18" s="245"/>
      <c r="P18" s="245"/>
      <c r="Q18" s="245"/>
      <c r="R18" s="245"/>
      <c r="S18" s="245"/>
      <c r="T18" s="245"/>
      <c r="U18" s="245"/>
      <c r="V18" s="245"/>
      <c r="W18" s="245"/>
      <c r="X18" s="245"/>
      <c r="Y18" s="245"/>
      <c r="Z18" s="245"/>
      <c r="AA18" s="245"/>
      <c r="AB18" s="245"/>
      <c r="AC18" s="245"/>
      <c r="AD18" s="245"/>
      <c r="AE18" s="245"/>
      <c r="AF18" s="245"/>
      <c r="AG18" s="245"/>
      <c r="AH18" s="245"/>
    </row>
    <row r="19" spans="2:34" s="3" customFormat="1" ht="34.5" customHeight="1" x14ac:dyDescent="0.2">
      <c r="B19" s="1726" t="s">
        <v>1220</v>
      </c>
      <c r="C19" s="1726"/>
      <c r="D19" s="1726"/>
      <c r="E19" s="1726"/>
      <c r="F19" s="1726"/>
      <c r="G19" s="1726"/>
      <c r="H19" s="1726"/>
      <c r="I19" s="1726"/>
      <c r="J19" s="1726"/>
      <c r="K19" s="1726"/>
      <c r="L19" s="1726"/>
      <c r="M19" s="1726"/>
      <c r="N19" s="234"/>
      <c r="O19" s="245"/>
      <c r="P19" s="256" t="s">
        <v>43</v>
      </c>
      <c r="Q19" s="257"/>
      <c r="R19" s="245"/>
      <c r="S19" s="245"/>
      <c r="T19" s="245"/>
      <c r="U19" s="245"/>
      <c r="V19" s="245"/>
      <c r="W19" s="245"/>
      <c r="X19" s="245"/>
      <c r="Y19" s="245"/>
      <c r="Z19" s="245"/>
      <c r="AA19" s="245"/>
      <c r="AB19" s="245"/>
      <c r="AC19" s="245"/>
      <c r="AD19" s="245"/>
      <c r="AE19" s="245"/>
      <c r="AF19" s="245"/>
      <c r="AG19" s="245"/>
      <c r="AH19" s="245"/>
    </row>
    <row r="20" spans="2:34" s="3" customFormat="1" ht="15.75" x14ac:dyDescent="0.2">
      <c r="B20" s="1556"/>
      <c r="C20" s="1556"/>
      <c r="D20" s="1556"/>
      <c r="E20" s="1556"/>
      <c r="F20" s="1556"/>
      <c r="G20" s="4"/>
      <c r="O20" s="245"/>
      <c r="P20" s="258" t="s">
        <v>323</v>
      </c>
      <c r="Q20" s="311">
        <v>85</v>
      </c>
      <c r="R20" s="245"/>
      <c r="S20" s="245"/>
      <c r="T20" s="245"/>
      <c r="U20" s="245"/>
      <c r="V20" s="245"/>
      <c r="W20" s="245"/>
      <c r="X20" s="245"/>
      <c r="Y20" s="245"/>
      <c r="Z20" s="245"/>
      <c r="AA20" s="245"/>
      <c r="AB20" s="245"/>
      <c r="AC20" s="245"/>
      <c r="AD20" s="245"/>
      <c r="AE20" s="245"/>
      <c r="AF20" s="245"/>
      <c r="AG20" s="245"/>
      <c r="AH20" s="245"/>
    </row>
    <row r="21" spans="2:34" ht="34.5" customHeight="1" thickBot="1" x14ac:dyDescent="0.25">
      <c r="B21" s="1089"/>
      <c r="C21" s="1090" t="s">
        <v>43</v>
      </c>
      <c r="D21" s="1103"/>
      <c r="E21" s="1090" t="s">
        <v>38</v>
      </c>
      <c r="F21" s="1091"/>
      <c r="O21" s="231"/>
      <c r="P21" s="258" t="s">
        <v>141</v>
      </c>
      <c r="Q21" s="311">
        <v>65</v>
      </c>
      <c r="R21" s="231"/>
      <c r="S21" s="231"/>
      <c r="T21" s="231"/>
      <c r="U21" s="231"/>
      <c r="V21" s="231"/>
      <c r="W21" s="231"/>
      <c r="X21" s="231"/>
      <c r="Y21" s="231"/>
      <c r="Z21" s="231"/>
      <c r="AA21" s="231"/>
      <c r="AB21" s="231"/>
      <c r="AC21" s="231"/>
      <c r="AD21" s="231"/>
      <c r="AE21" s="231"/>
      <c r="AF21" s="231"/>
      <c r="AG21" s="231"/>
      <c r="AH21" s="231"/>
    </row>
    <row r="22" spans="2:34" ht="33" customHeight="1" x14ac:dyDescent="0.2">
      <c r="B22" s="1093"/>
      <c r="C22" s="731" t="s">
        <v>323</v>
      </c>
      <c r="D22" s="1094"/>
      <c r="E22" s="1095">
        <v>85</v>
      </c>
      <c r="F22" s="1096"/>
      <c r="O22" s="231"/>
      <c r="P22" s="99" t="s">
        <v>324</v>
      </c>
      <c r="Q22" s="2">
        <v>1</v>
      </c>
      <c r="R22" s="231"/>
      <c r="S22" s="231"/>
      <c r="T22" s="231"/>
      <c r="U22" s="231"/>
      <c r="V22" s="231"/>
      <c r="W22" s="231"/>
      <c r="X22" s="231"/>
      <c r="Y22" s="231"/>
      <c r="Z22" s="231"/>
      <c r="AA22" s="231"/>
      <c r="AB22" s="231"/>
      <c r="AC22" s="231"/>
      <c r="AD22" s="231"/>
      <c r="AE22" s="231"/>
      <c r="AF22" s="231"/>
      <c r="AG22" s="231"/>
      <c r="AH22" s="231"/>
    </row>
    <row r="23" spans="2:34" ht="33" customHeight="1" x14ac:dyDescent="0.2">
      <c r="B23" s="1093"/>
      <c r="C23" s="731" t="s">
        <v>141</v>
      </c>
      <c r="D23" s="1094"/>
      <c r="E23" s="1097">
        <v>65</v>
      </c>
      <c r="F23" s="1098"/>
      <c r="O23" s="260"/>
      <c r="P23" s="258" t="s">
        <v>34</v>
      </c>
      <c r="Q23" s="312">
        <v>4</v>
      </c>
      <c r="R23" s="231"/>
      <c r="S23" s="231"/>
      <c r="T23" s="231"/>
      <c r="U23" s="231"/>
      <c r="V23" s="231"/>
      <c r="W23" s="231"/>
      <c r="X23" s="231"/>
      <c r="Y23" s="231"/>
      <c r="Z23" s="231"/>
      <c r="AA23" s="231"/>
      <c r="AB23" s="231"/>
      <c r="AC23" s="231"/>
      <c r="AD23" s="231"/>
      <c r="AE23" s="231"/>
      <c r="AF23" s="231"/>
      <c r="AG23" s="231"/>
      <c r="AH23" s="231"/>
    </row>
    <row r="24" spans="2:34" ht="33" customHeight="1" x14ac:dyDescent="0.2">
      <c r="B24" s="1093"/>
      <c r="C24" s="1735" t="s">
        <v>324</v>
      </c>
      <c r="D24" s="1735"/>
      <c r="E24" s="1097">
        <v>1</v>
      </c>
      <c r="F24" s="1098"/>
      <c r="O24" s="231"/>
      <c r="P24" s="259" t="s">
        <v>24</v>
      </c>
      <c r="Q24" s="311">
        <v>60</v>
      </c>
      <c r="R24" s="231"/>
      <c r="S24" s="231"/>
      <c r="T24" s="231"/>
      <c r="U24" s="231"/>
      <c r="V24" s="231"/>
      <c r="W24" s="231"/>
      <c r="X24" s="231"/>
      <c r="Y24" s="231"/>
      <c r="Z24" s="231"/>
      <c r="AA24" s="231"/>
      <c r="AB24" s="231"/>
      <c r="AC24" s="231"/>
      <c r="AD24" s="231"/>
      <c r="AE24" s="231"/>
      <c r="AF24" s="231"/>
      <c r="AG24" s="231"/>
      <c r="AH24" s="231"/>
    </row>
    <row r="25" spans="2:34" ht="33" customHeight="1" x14ac:dyDescent="0.2">
      <c r="B25" s="1093"/>
      <c r="C25" s="731" t="s">
        <v>34</v>
      </c>
      <c r="D25" s="1094"/>
      <c r="E25" s="1097">
        <v>4</v>
      </c>
      <c r="F25" s="1098"/>
      <c r="O25" s="231"/>
      <c r="P25" s="259"/>
      <c r="Q25" s="312"/>
      <c r="R25" s="231"/>
      <c r="S25" s="231"/>
      <c r="T25" s="231"/>
      <c r="U25" s="231"/>
      <c r="V25" s="231"/>
      <c r="W25" s="231"/>
      <c r="X25" s="231"/>
      <c r="Y25" s="231"/>
      <c r="Z25" s="231"/>
      <c r="AA25" s="231"/>
      <c r="AB25" s="231"/>
      <c r="AC25" s="231"/>
      <c r="AD25" s="231"/>
      <c r="AE25" s="231"/>
      <c r="AF25" s="231"/>
      <c r="AG25" s="231"/>
      <c r="AH25" s="231"/>
    </row>
    <row r="26" spans="2:34" ht="33" customHeight="1" x14ac:dyDescent="0.2">
      <c r="B26" s="1093"/>
      <c r="C26" s="1735" t="s">
        <v>24</v>
      </c>
      <c r="D26" s="1735"/>
      <c r="E26" s="1097">
        <v>60</v>
      </c>
      <c r="F26" s="1098"/>
      <c r="O26" s="231"/>
      <c r="P26" s="231"/>
      <c r="Q26" s="231">
        <f>SUM(Q20:Q25)</f>
        <v>215</v>
      </c>
      <c r="R26" s="231"/>
      <c r="S26" s="231"/>
      <c r="T26" s="231"/>
      <c r="U26" s="231"/>
      <c r="V26" s="231"/>
      <c r="W26" s="231"/>
      <c r="X26" s="231"/>
      <c r="Y26" s="231"/>
      <c r="Z26" s="231"/>
      <c r="AA26" s="231"/>
      <c r="AB26" s="231"/>
      <c r="AC26" s="231"/>
      <c r="AD26" s="231"/>
      <c r="AE26" s="231"/>
      <c r="AF26" s="231"/>
      <c r="AG26" s="231"/>
      <c r="AH26" s="231"/>
    </row>
    <row r="27" spans="2:34" ht="33" customHeight="1" x14ac:dyDescent="0.2">
      <c r="B27" s="1093"/>
      <c r="C27" s="1735" t="s">
        <v>473</v>
      </c>
      <c r="D27" s="1735"/>
      <c r="E27" s="1097" t="s">
        <v>80</v>
      </c>
      <c r="F27" s="1098"/>
      <c r="O27" s="231"/>
      <c r="P27" s="231"/>
      <c r="Q27" s="231"/>
      <c r="R27" s="231"/>
      <c r="S27" s="231"/>
      <c r="T27" s="231"/>
      <c r="U27" s="231"/>
      <c r="V27" s="231"/>
      <c r="W27" s="231"/>
      <c r="X27" s="231"/>
      <c r="Y27" s="231"/>
      <c r="Z27" s="231"/>
      <c r="AA27" s="231"/>
      <c r="AB27" s="231"/>
      <c r="AC27" s="231"/>
      <c r="AD27" s="231"/>
      <c r="AE27" s="231"/>
      <c r="AF27" s="231"/>
      <c r="AG27" s="231"/>
      <c r="AH27" s="231"/>
    </row>
    <row r="28" spans="2:34" ht="10.5" customHeight="1" thickBot="1" x14ac:dyDescent="0.25">
      <c r="B28" s="1093"/>
      <c r="C28" s="1735"/>
      <c r="D28" s="1735"/>
      <c r="E28" s="1099"/>
      <c r="F28" s="1100"/>
      <c r="O28" s="231"/>
      <c r="P28" s="231"/>
      <c r="Q28" s="231"/>
      <c r="R28" s="231"/>
      <c r="S28" s="231"/>
      <c r="T28" s="231"/>
      <c r="U28" s="231"/>
      <c r="V28" s="231"/>
      <c r="W28" s="231"/>
      <c r="X28" s="231"/>
      <c r="Y28" s="231"/>
      <c r="Z28" s="231"/>
      <c r="AA28" s="231"/>
      <c r="AB28" s="231"/>
      <c r="AC28" s="231"/>
      <c r="AD28" s="231"/>
      <c r="AE28" s="231"/>
      <c r="AF28" s="231"/>
      <c r="AG28" s="231"/>
      <c r="AH28" s="231"/>
    </row>
    <row r="29" spans="2:34" ht="33" hidden="1" customHeight="1" x14ac:dyDescent="0.2">
      <c r="B29" s="1083"/>
      <c r="C29" s="881" t="s">
        <v>116</v>
      </c>
      <c r="D29" s="880"/>
      <c r="E29" s="1084"/>
      <c r="F29" s="896"/>
      <c r="O29" s="231"/>
      <c r="P29" s="231"/>
      <c r="Q29" s="231"/>
      <c r="R29" s="231"/>
      <c r="S29" s="231"/>
      <c r="T29" s="231"/>
      <c r="U29" s="231"/>
      <c r="V29" s="231"/>
      <c r="W29" s="231"/>
      <c r="X29" s="231"/>
      <c r="Y29" s="231"/>
      <c r="Z29" s="231"/>
      <c r="AA29" s="231"/>
      <c r="AB29" s="231"/>
      <c r="AC29" s="231"/>
      <c r="AD29" s="231"/>
      <c r="AE29" s="231"/>
      <c r="AF29" s="231"/>
      <c r="AG29" s="231"/>
      <c r="AH29" s="231"/>
    </row>
    <row r="30" spans="2:34" s="35" customFormat="1" ht="36" customHeight="1" x14ac:dyDescent="0.2">
      <c r="B30" s="1092"/>
      <c r="C30" s="1732" t="s">
        <v>23</v>
      </c>
      <c r="D30" s="1733"/>
      <c r="E30" s="1087">
        <f>SUM(E22:E29)</f>
        <v>215</v>
      </c>
      <c r="F30" s="1088"/>
      <c r="G30" s="979"/>
      <c r="O30" s="236"/>
      <c r="P30" s="236"/>
      <c r="Q30" s="236"/>
      <c r="R30" s="236"/>
      <c r="S30" s="236"/>
      <c r="T30" s="236"/>
      <c r="U30" s="236"/>
      <c r="V30" s="236"/>
      <c r="W30" s="236"/>
      <c r="X30" s="236"/>
      <c r="Y30" s="236"/>
      <c r="Z30" s="236"/>
      <c r="AA30" s="236"/>
      <c r="AB30" s="236"/>
      <c r="AC30" s="236"/>
      <c r="AD30" s="236"/>
      <c r="AE30" s="236"/>
      <c r="AF30" s="236"/>
      <c r="AG30" s="236"/>
      <c r="AH30" s="236"/>
    </row>
    <row r="31" spans="2:34" s="35" customFormat="1" ht="11.25" customHeight="1" x14ac:dyDescent="0.2">
      <c r="B31" s="1729"/>
      <c r="C31" s="1729"/>
      <c r="D31" s="1729"/>
      <c r="E31" s="1729"/>
      <c r="F31" s="1729"/>
      <c r="G31" s="1730"/>
      <c r="H31" s="1730"/>
      <c r="I31" s="1730"/>
      <c r="J31" s="1730"/>
      <c r="O31" s="236"/>
      <c r="P31" s="236"/>
      <c r="Q31" s="236"/>
      <c r="R31" s="236"/>
      <c r="S31" s="236"/>
      <c r="T31" s="236"/>
      <c r="U31" s="236"/>
      <c r="V31" s="236"/>
      <c r="W31" s="236"/>
      <c r="X31" s="236"/>
      <c r="Y31" s="236"/>
      <c r="Z31" s="236"/>
      <c r="AA31" s="236"/>
      <c r="AB31" s="236"/>
      <c r="AC31" s="236"/>
      <c r="AD31" s="236"/>
      <c r="AE31" s="236"/>
      <c r="AF31" s="236"/>
      <c r="AG31" s="236"/>
      <c r="AH31" s="236"/>
    </row>
    <row r="32" spans="2:34" s="35" customFormat="1" ht="18.75" customHeight="1" x14ac:dyDescent="0.2">
      <c r="B32" s="67" t="s">
        <v>1422</v>
      </c>
      <c r="C32" s="24"/>
      <c r="D32" s="589"/>
      <c r="E32" s="589"/>
      <c r="F32" s="589"/>
      <c r="G32" s="523"/>
      <c r="H32" s="523"/>
      <c r="I32" s="523"/>
      <c r="J32" s="523"/>
      <c r="O32" s="236"/>
      <c r="P32" s="236"/>
      <c r="Q32" s="236"/>
      <c r="R32" s="236"/>
      <c r="S32" s="236"/>
      <c r="T32" s="236"/>
      <c r="U32" s="236"/>
      <c r="V32" s="236"/>
      <c r="W32" s="236"/>
      <c r="X32" s="236"/>
      <c r="Y32" s="236"/>
      <c r="Z32" s="236"/>
      <c r="AA32" s="236"/>
      <c r="AB32" s="236"/>
      <c r="AC32" s="236"/>
      <c r="AD32" s="236"/>
      <c r="AE32" s="236"/>
      <c r="AF32" s="236"/>
      <c r="AG32" s="236"/>
      <c r="AH32" s="236"/>
    </row>
    <row r="33" spans="2:34" s="35" customFormat="1" ht="18.75" customHeight="1" x14ac:dyDescent="0.2">
      <c r="B33" s="29" t="s">
        <v>1529</v>
      </c>
      <c r="C33" s="10"/>
      <c r="D33" s="589"/>
      <c r="E33" s="589"/>
      <c r="F33" s="589"/>
      <c r="G33" s="523"/>
      <c r="H33" s="523"/>
      <c r="I33" s="523"/>
      <c r="J33" s="523"/>
      <c r="O33" s="236"/>
      <c r="P33" s="236"/>
      <c r="Q33" s="236"/>
      <c r="R33" s="236"/>
      <c r="S33" s="236"/>
      <c r="T33" s="236"/>
      <c r="U33" s="236"/>
      <c r="V33" s="236"/>
      <c r="W33" s="236"/>
      <c r="X33" s="236"/>
      <c r="Y33" s="236"/>
      <c r="Z33" s="236"/>
      <c r="AA33" s="236"/>
      <c r="AB33" s="236"/>
      <c r="AC33" s="236"/>
      <c r="AD33" s="236"/>
      <c r="AE33" s="236"/>
      <c r="AF33" s="236"/>
      <c r="AG33" s="236"/>
      <c r="AH33" s="236"/>
    </row>
    <row r="34" spans="2:34" s="35" customFormat="1" ht="18" customHeight="1" x14ac:dyDescent="0.2">
      <c r="B34" s="67" t="s">
        <v>1428</v>
      </c>
      <c r="C34" s="10"/>
      <c r="D34" s="24"/>
      <c r="E34" s="99"/>
      <c r="F34" s="99"/>
      <c r="G34" s="99"/>
      <c r="H34" s="99"/>
      <c r="I34" s="99"/>
      <c r="J34" s="99"/>
      <c r="O34" s="236"/>
      <c r="P34" s="236"/>
      <c r="Q34" s="236"/>
      <c r="R34" s="236"/>
      <c r="S34" s="236"/>
      <c r="T34" s="236"/>
      <c r="U34" s="236"/>
      <c r="V34" s="236"/>
      <c r="W34" s="236"/>
      <c r="X34" s="236"/>
      <c r="Y34" s="236"/>
      <c r="Z34" s="236"/>
      <c r="AA34" s="236"/>
      <c r="AB34" s="236"/>
      <c r="AC34" s="236"/>
      <c r="AD34" s="236"/>
      <c r="AE34" s="236"/>
      <c r="AF34" s="236"/>
      <c r="AG34" s="236"/>
      <c r="AH34" s="236"/>
    </row>
    <row r="35" spans="2:34" ht="42" customHeight="1" x14ac:dyDescent="0.25">
      <c r="B35" s="131"/>
      <c r="C35" s="46"/>
      <c r="D35" s="46"/>
      <c r="E35" s="46"/>
      <c r="G35" s="140"/>
      <c r="O35" s="231"/>
      <c r="P35" s="231"/>
      <c r="Q35" s="231"/>
      <c r="R35" s="231"/>
      <c r="S35" s="231"/>
      <c r="T35" s="231"/>
      <c r="U35" s="231"/>
      <c r="V35" s="231"/>
      <c r="W35" s="231"/>
      <c r="X35" s="231"/>
      <c r="Y35" s="231"/>
      <c r="Z35" s="231"/>
      <c r="AA35" s="231"/>
      <c r="AB35" s="231"/>
      <c r="AC35" s="231"/>
      <c r="AD35" s="231"/>
      <c r="AE35" s="231"/>
      <c r="AF35" s="231"/>
      <c r="AG35" s="231"/>
      <c r="AH35" s="231"/>
    </row>
    <row r="36" spans="2:34" x14ac:dyDescent="0.2">
      <c r="D36" s="46"/>
      <c r="O36" s="231"/>
      <c r="P36" s="231"/>
      <c r="Q36" s="231"/>
      <c r="R36" s="231"/>
      <c r="S36" s="231"/>
      <c r="T36" s="231"/>
      <c r="U36" s="231"/>
      <c r="V36" s="231"/>
      <c r="W36" s="231"/>
      <c r="X36" s="231"/>
      <c r="Y36" s="231"/>
      <c r="Z36" s="231"/>
      <c r="AA36" s="231"/>
      <c r="AB36" s="231"/>
      <c r="AC36" s="231"/>
      <c r="AD36" s="231"/>
      <c r="AE36" s="231"/>
      <c r="AF36" s="231"/>
      <c r="AG36" s="231"/>
      <c r="AH36" s="231"/>
    </row>
    <row r="37" spans="2:34" x14ac:dyDescent="0.2">
      <c r="O37" s="231"/>
      <c r="P37" s="231"/>
      <c r="Q37" s="231"/>
      <c r="R37" s="231"/>
      <c r="S37" s="231"/>
      <c r="T37" s="231"/>
      <c r="U37" s="231"/>
      <c r="V37" s="231"/>
      <c r="W37" s="231"/>
      <c r="X37" s="231"/>
      <c r="Y37" s="231"/>
      <c r="Z37" s="231"/>
      <c r="AA37" s="231"/>
      <c r="AB37" s="231"/>
      <c r="AC37" s="231"/>
      <c r="AD37" s="231"/>
      <c r="AE37" s="231"/>
      <c r="AF37" s="231"/>
      <c r="AG37" s="231"/>
      <c r="AH37" s="231"/>
    </row>
    <row r="38" spans="2:34" x14ac:dyDescent="0.2">
      <c r="O38" s="231"/>
      <c r="P38" s="231"/>
      <c r="Q38" s="231"/>
      <c r="R38" s="231"/>
      <c r="S38" s="231"/>
      <c r="T38" s="231"/>
      <c r="U38" s="231"/>
      <c r="V38" s="231"/>
      <c r="W38" s="231"/>
      <c r="X38" s="231"/>
      <c r="Y38" s="231"/>
      <c r="Z38" s="231"/>
      <c r="AA38" s="231"/>
      <c r="AB38" s="231"/>
      <c r="AC38" s="231"/>
      <c r="AD38" s="231"/>
      <c r="AE38" s="231"/>
      <c r="AF38" s="231"/>
      <c r="AG38" s="231"/>
      <c r="AH38" s="231"/>
    </row>
    <row r="41" spans="2:34" x14ac:dyDescent="0.2">
      <c r="B41" s="47"/>
      <c r="C41" s="47"/>
    </row>
  </sheetData>
  <mergeCells count="16">
    <mergeCell ref="B2:M2"/>
    <mergeCell ref="B17:M17"/>
    <mergeCell ref="B19:M19"/>
    <mergeCell ref="B31:J31"/>
    <mergeCell ref="C8:D8"/>
    <mergeCell ref="C30:D30"/>
    <mergeCell ref="C9:D9"/>
    <mergeCell ref="B5:F5"/>
    <mergeCell ref="C10:D10"/>
    <mergeCell ref="C27:D27"/>
    <mergeCell ref="C24:D24"/>
    <mergeCell ref="B20:F20"/>
    <mergeCell ref="C28:D28"/>
    <mergeCell ref="B12:J12"/>
    <mergeCell ref="B4:M4"/>
    <mergeCell ref="C26:D26"/>
  </mergeCells>
  <phoneticPr fontId="16" type="noConversion"/>
  <printOptions horizontalCentered="1" verticalCentered="1"/>
  <pageMargins left="0" right="0" top="0" bottom="0" header="0" footer="0"/>
  <pageSetup paperSize="9" scale="70" orientation="portrait" r:id="rId1"/>
  <headerFooter alignWithMargins="0"/>
  <drawing r:id="rId2"/>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9">
    <tabColor rgb="FF0070C0"/>
  </sheetPr>
  <dimension ref="B3:Q47"/>
  <sheetViews>
    <sheetView showGridLines="0" view="pageBreakPreview" topLeftCell="A7" zoomScale="60" zoomScaleNormal="61" zoomScalePageLayoutView="61" workbookViewId="0">
      <selection activeCell="AD10" sqref="AD10"/>
    </sheetView>
  </sheetViews>
  <sheetFormatPr baseColWidth="10" defaultColWidth="11.42578125" defaultRowHeight="12.75" x14ac:dyDescent="0.2"/>
  <cols>
    <col min="1" max="1" width="11.42578125" style="2"/>
    <col min="2" max="2" width="6.42578125" style="2" customWidth="1"/>
    <col min="3" max="3" width="103.42578125" style="2" customWidth="1"/>
    <col min="4" max="4" width="11.7109375" style="2" customWidth="1"/>
    <col min="5" max="5" width="5.85546875" style="2" customWidth="1"/>
    <col min="6" max="6" width="12.85546875" style="2" customWidth="1"/>
    <col min="7" max="7" width="5.85546875" style="2" customWidth="1"/>
    <col min="8" max="8" width="9.42578125" style="2" customWidth="1"/>
    <col min="9" max="9" width="5.85546875" style="2" customWidth="1"/>
    <col min="10" max="10" width="2.28515625" style="2" customWidth="1"/>
    <col min="11" max="12" width="11.42578125" style="2"/>
    <col min="13" max="13" width="28.28515625" style="2" customWidth="1"/>
    <col min="14" max="16384" width="11.42578125" style="2"/>
  </cols>
  <sheetData>
    <row r="3" spans="2:17" s="3" customFormat="1" ht="20.25" x14ac:dyDescent="0.2">
      <c r="B3" s="1497" t="s">
        <v>1187</v>
      </c>
      <c r="C3" s="1497"/>
      <c r="D3" s="1497"/>
      <c r="E3" s="1497"/>
      <c r="F3" s="1497"/>
      <c r="G3" s="1497"/>
      <c r="H3" s="1497"/>
      <c r="I3" s="1497"/>
    </row>
    <row r="4" spans="2:17" s="3" customFormat="1" ht="24.95" customHeight="1" x14ac:dyDescent="0.2">
      <c r="B4" s="134" t="s">
        <v>336</v>
      </c>
      <c r="C4" s="391"/>
      <c r="D4" s="70"/>
      <c r="E4" s="70"/>
      <c r="F4" s="70"/>
      <c r="G4" s="70"/>
      <c r="H4" s="70"/>
      <c r="I4" s="111"/>
    </row>
    <row r="5" spans="2:17" s="3" customFormat="1" ht="24.95" customHeight="1" x14ac:dyDescent="0.2">
      <c r="B5" s="1497" t="s">
        <v>325</v>
      </c>
      <c r="C5" s="1497"/>
      <c r="D5" s="1497"/>
      <c r="E5" s="1497"/>
      <c r="F5" s="1497"/>
      <c r="G5" s="1497"/>
      <c r="H5" s="1497"/>
      <c r="I5" s="1497"/>
    </row>
    <row r="6" spans="2:17" s="4" customFormat="1" ht="24.95" customHeight="1" thickBot="1" x14ac:dyDescent="0.25">
      <c r="B6" s="1498">
        <v>2019</v>
      </c>
      <c r="C6" s="1498"/>
      <c r="D6" s="1498"/>
      <c r="E6" s="1498"/>
      <c r="F6" s="1498"/>
      <c r="G6" s="1498"/>
      <c r="H6" s="1498"/>
      <c r="I6" s="1498"/>
    </row>
    <row r="7" spans="2:17" ht="67.5" customHeight="1" thickBot="1" x14ac:dyDescent="0.25">
      <c r="B7" s="1679" t="s">
        <v>302</v>
      </c>
      <c r="C7" s="1679"/>
      <c r="D7" s="1681" t="s">
        <v>341</v>
      </c>
      <c r="E7" s="1681"/>
      <c r="F7" s="1681" t="s">
        <v>178</v>
      </c>
      <c r="G7" s="1681"/>
      <c r="H7" s="1681" t="s">
        <v>107</v>
      </c>
      <c r="I7" s="1681"/>
      <c r="J7" s="29"/>
      <c r="K7" s="99"/>
      <c r="L7" s="99"/>
      <c r="M7" s="99"/>
      <c r="N7" s="99"/>
      <c r="O7" s="99"/>
    </row>
    <row r="8" spans="2:17" ht="13.5" customHeight="1" x14ac:dyDescent="0.2">
      <c r="B8" s="739"/>
      <c r="C8" s="731"/>
      <c r="D8" s="1105"/>
      <c r="E8" s="1106"/>
      <c r="F8" s="1107"/>
      <c r="G8" s="1107"/>
      <c r="H8" s="1108"/>
      <c r="I8" s="749"/>
      <c r="K8" s="99"/>
      <c r="L8" s="99"/>
      <c r="O8" s="99"/>
    </row>
    <row r="9" spans="2:17" ht="24.95" customHeight="1" x14ac:dyDescent="0.2">
      <c r="B9" s="668" t="s">
        <v>282</v>
      </c>
      <c r="C9" s="1104" t="s">
        <v>245</v>
      </c>
      <c r="D9" s="927">
        <v>2</v>
      </c>
      <c r="E9" s="655"/>
      <c r="F9" s="549">
        <v>0</v>
      </c>
      <c r="G9" s="438"/>
      <c r="H9" s="549">
        <v>0</v>
      </c>
      <c r="I9" s="889"/>
      <c r="K9" s="99"/>
      <c r="L9" s="99"/>
      <c r="O9" s="438"/>
    </row>
    <row r="10" spans="2:17" ht="24.95" customHeight="1" x14ac:dyDescent="0.2">
      <c r="B10" s="668" t="s">
        <v>284</v>
      </c>
      <c r="C10" s="1104" t="s">
        <v>294</v>
      </c>
      <c r="D10" s="927">
        <v>1</v>
      </c>
      <c r="E10" s="655"/>
      <c r="F10" s="549">
        <v>0</v>
      </c>
      <c r="G10" s="438"/>
      <c r="H10" s="549">
        <v>0</v>
      </c>
      <c r="I10" s="889"/>
      <c r="K10" s="99"/>
      <c r="L10" s="99"/>
      <c r="O10" s="438"/>
    </row>
    <row r="11" spans="2:17" ht="24.95" customHeight="1" x14ac:dyDescent="0.2">
      <c r="B11" s="668" t="s">
        <v>287</v>
      </c>
      <c r="C11" s="1104" t="s">
        <v>179</v>
      </c>
      <c r="D11" s="927">
        <v>9</v>
      </c>
      <c r="E11" s="655"/>
      <c r="F11" s="549">
        <v>2</v>
      </c>
      <c r="G11" s="438"/>
      <c r="H11" s="549">
        <v>0</v>
      </c>
      <c r="I11" s="889"/>
      <c r="K11" s="99"/>
      <c r="L11" s="99"/>
      <c r="O11" s="438"/>
      <c r="P11" s="393" t="s">
        <v>294</v>
      </c>
      <c r="Q11" s="33">
        <v>1</v>
      </c>
    </row>
    <row r="12" spans="2:17" ht="24.95" customHeight="1" x14ac:dyDescent="0.2">
      <c r="B12" s="668" t="s">
        <v>289</v>
      </c>
      <c r="C12" s="1104" t="s">
        <v>180</v>
      </c>
      <c r="D12" s="927">
        <v>57</v>
      </c>
      <c r="E12" s="655"/>
      <c r="F12" s="549">
        <v>8</v>
      </c>
      <c r="G12" s="438"/>
      <c r="H12" s="549">
        <v>1</v>
      </c>
      <c r="I12" s="889"/>
      <c r="K12" s="99"/>
      <c r="L12" s="99"/>
      <c r="O12" s="438"/>
      <c r="P12" s="393" t="s">
        <v>109</v>
      </c>
      <c r="Q12" s="33">
        <v>1</v>
      </c>
    </row>
    <row r="13" spans="2:17" ht="24.95" customHeight="1" x14ac:dyDescent="0.2">
      <c r="B13" s="668" t="s">
        <v>10</v>
      </c>
      <c r="C13" s="1104" t="s">
        <v>108</v>
      </c>
      <c r="D13" s="927">
        <v>13</v>
      </c>
      <c r="E13" s="655"/>
      <c r="F13" s="549">
        <v>1</v>
      </c>
      <c r="G13" s="438"/>
      <c r="H13" s="549">
        <v>0</v>
      </c>
      <c r="I13" s="889"/>
      <c r="K13" s="99"/>
      <c r="L13" s="99"/>
      <c r="M13" s="393" t="s">
        <v>179</v>
      </c>
      <c r="N13" s="33">
        <v>9</v>
      </c>
      <c r="O13" s="438"/>
      <c r="P13" s="393" t="s">
        <v>342</v>
      </c>
      <c r="Q13" s="33" t="s">
        <v>80</v>
      </c>
    </row>
    <row r="14" spans="2:17" ht="24.95" customHeight="1" x14ac:dyDescent="0.2">
      <c r="B14" s="668" t="s">
        <v>12</v>
      </c>
      <c r="C14" s="1104" t="s">
        <v>109</v>
      </c>
      <c r="D14" s="927">
        <v>1</v>
      </c>
      <c r="E14" s="655"/>
      <c r="F14" s="549">
        <v>0</v>
      </c>
      <c r="G14" s="438"/>
      <c r="H14" s="549">
        <v>0</v>
      </c>
      <c r="I14" s="889"/>
      <c r="K14" s="99"/>
      <c r="L14" s="99"/>
      <c r="M14" s="393" t="s">
        <v>180</v>
      </c>
      <c r="N14" s="33">
        <v>57</v>
      </c>
      <c r="O14" s="438"/>
      <c r="P14" s="393" t="s">
        <v>343</v>
      </c>
      <c r="Q14" s="33">
        <v>2</v>
      </c>
    </row>
    <row r="15" spans="2:17" ht="24.95" customHeight="1" x14ac:dyDescent="0.2">
      <c r="B15" s="668" t="s">
        <v>13</v>
      </c>
      <c r="C15" s="1104" t="s">
        <v>295</v>
      </c>
      <c r="D15" s="927">
        <v>6</v>
      </c>
      <c r="E15" s="655"/>
      <c r="F15" s="549">
        <v>1</v>
      </c>
      <c r="G15" s="438"/>
      <c r="H15" s="549">
        <v>0</v>
      </c>
      <c r="I15" s="889"/>
      <c r="K15" s="99"/>
      <c r="L15" s="99"/>
      <c r="M15" s="393" t="s">
        <v>108</v>
      </c>
      <c r="N15" s="33">
        <v>13</v>
      </c>
      <c r="O15" s="438"/>
      <c r="P15" s="393" t="s">
        <v>245</v>
      </c>
      <c r="Q15" s="33">
        <v>2</v>
      </c>
    </row>
    <row r="16" spans="2:17" ht="24.95" customHeight="1" x14ac:dyDescent="0.2">
      <c r="B16" s="668" t="s">
        <v>14</v>
      </c>
      <c r="C16" s="1104" t="s">
        <v>342</v>
      </c>
      <c r="D16" s="927" t="s">
        <v>80</v>
      </c>
      <c r="E16" s="655"/>
      <c r="F16" s="549" t="s">
        <v>80</v>
      </c>
      <c r="G16" s="438"/>
      <c r="H16" s="549">
        <v>0</v>
      </c>
      <c r="I16" s="889"/>
      <c r="K16" s="99"/>
      <c r="L16" s="99"/>
      <c r="M16" s="393" t="s">
        <v>110</v>
      </c>
      <c r="N16" s="33">
        <v>27</v>
      </c>
      <c r="O16" s="438"/>
      <c r="P16" s="393" t="s">
        <v>72</v>
      </c>
      <c r="Q16" s="33">
        <v>5</v>
      </c>
    </row>
    <row r="17" spans="2:17" ht="24.95" customHeight="1" x14ac:dyDescent="0.2">
      <c r="B17" s="668" t="s">
        <v>15</v>
      </c>
      <c r="C17" s="1104" t="s">
        <v>110</v>
      </c>
      <c r="D17" s="927">
        <v>27</v>
      </c>
      <c r="E17" s="655"/>
      <c r="F17" s="549">
        <v>3</v>
      </c>
      <c r="G17" s="438"/>
      <c r="H17" s="549">
        <v>4</v>
      </c>
      <c r="I17" s="889"/>
      <c r="K17" s="99"/>
      <c r="L17" s="99"/>
      <c r="M17" s="393" t="s">
        <v>181</v>
      </c>
      <c r="N17" s="33">
        <v>62</v>
      </c>
      <c r="O17" s="438"/>
      <c r="P17" s="393" t="s">
        <v>295</v>
      </c>
      <c r="Q17" s="33">
        <v>6</v>
      </c>
    </row>
    <row r="18" spans="2:17" ht="24.95" customHeight="1" x14ac:dyDescent="0.2">
      <c r="B18" s="668" t="s">
        <v>17</v>
      </c>
      <c r="C18" s="1104" t="s">
        <v>111</v>
      </c>
      <c r="D18" s="927">
        <v>6</v>
      </c>
      <c r="E18" s="655"/>
      <c r="F18" s="549">
        <v>1</v>
      </c>
      <c r="G18" s="438"/>
      <c r="H18" s="549">
        <v>1</v>
      </c>
      <c r="I18" s="889"/>
      <c r="K18" s="99"/>
      <c r="L18" s="99"/>
      <c r="M18" s="393" t="s">
        <v>73</v>
      </c>
      <c r="N18" s="33">
        <v>8</v>
      </c>
      <c r="O18" s="438"/>
      <c r="P18" s="393" t="s">
        <v>111</v>
      </c>
      <c r="Q18" s="33">
        <v>6</v>
      </c>
    </row>
    <row r="19" spans="2:17" ht="24.95" customHeight="1" x14ac:dyDescent="0.2">
      <c r="B19" s="668" t="s">
        <v>18</v>
      </c>
      <c r="C19" s="1104" t="s">
        <v>343</v>
      </c>
      <c r="D19" s="927">
        <v>2</v>
      </c>
      <c r="E19" s="655"/>
      <c r="F19" s="549">
        <v>1</v>
      </c>
      <c r="G19" s="438"/>
      <c r="H19" s="549">
        <v>0</v>
      </c>
      <c r="I19" s="889"/>
      <c r="K19" s="99"/>
      <c r="L19" s="99"/>
      <c r="M19" s="393" t="s">
        <v>182</v>
      </c>
      <c r="N19" s="33">
        <v>16</v>
      </c>
      <c r="O19" s="438"/>
    </row>
    <row r="20" spans="2:17" ht="24.95" customHeight="1" x14ac:dyDescent="0.2">
      <c r="B20" s="668" t="s">
        <v>19</v>
      </c>
      <c r="C20" s="1104" t="s">
        <v>181</v>
      </c>
      <c r="D20" s="927">
        <v>62</v>
      </c>
      <c r="E20" s="655"/>
      <c r="F20" s="549">
        <v>3</v>
      </c>
      <c r="G20" s="438"/>
      <c r="H20" s="549">
        <v>7</v>
      </c>
      <c r="I20" s="889"/>
      <c r="K20" s="99"/>
      <c r="L20" s="99"/>
      <c r="M20" s="99" t="s">
        <v>37</v>
      </c>
      <c r="N20" s="2">
        <v>23</v>
      </c>
      <c r="O20" s="438"/>
    </row>
    <row r="21" spans="2:17" ht="24.95" customHeight="1" x14ac:dyDescent="0.2">
      <c r="B21" s="668" t="s">
        <v>20</v>
      </c>
      <c r="C21" s="1104" t="s">
        <v>72</v>
      </c>
      <c r="D21" s="927">
        <v>5</v>
      </c>
      <c r="E21" s="655"/>
      <c r="F21" s="549">
        <v>1</v>
      </c>
      <c r="G21" s="438"/>
      <c r="H21" s="549">
        <v>0</v>
      </c>
      <c r="I21" s="889"/>
      <c r="K21" s="99"/>
      <c r="L21" s="99"/>
      <c r="O21" s="438"/>
    </row>
    <row r="22" spans="2:17" ht="24.95" customHeight="1" x14ac:dyDescent="0.2">
      <c r="B22" s="668" t="s">
        <v>21</v>
      </c>
      <c r="C22" s="1104" t="s">
        <v>73</v>
      </c>
      <c r="D22" s="927">
        <v>8</v>
      </c>
      <c r="E22" s="655"/>
      <c r="F22" s="549" t="s">
        <v>80</v>
      </c>
      <c r="G22" s="438"/>
      <c r="H22" s="549">
        <v>0</v>
      </c>
      <c r="I22" s="889"/>
      <c r="O22" s="438"/>
    </row>
    <row r="23" spans="2:17" ht="30" customHeight="1" x14ac:dyDescent="0.2">
      <c r="B23" s="668" t="s">
        <v>22</v>
      </c>
      <c r="C23" s="1104" t="s">
        <v>182</v>
      </c>
      <c r="D23" s="927">
        <v>16</v>
      </c>
      <c r="E23" s="655"/>
      <c r="F23" s="549">
        <v>4</v>
      </c>
      <c r="G23" s="438"/>
      <c r="H23" s="549">
        <v>0</v>
      </c>
      <c r="I23" s="889"/>
      <c r="O23" s="438"/>
    </row>
    <row r="24" spans="2:17" s="3" customFormat="1" ht="11.25" customHeight="1" thickBot="1" x14ac:dyDescent="0.25">
      <c r="B24" s="667"/>
      <c r="C24" s="1094"/>
      <c r="D24" s="1109"/>
      <c r="E24" s="1110"/>
      <c r="F24" s="1110"/>
      <c r="G24" s="1110"/>
      <c r="H24" s="1110"/>
      <c r="I24" s="873"/>
      <c r="O24" s="439"/>
    </row>
    <row r="25" spans="2:17" ht="30" customHeight="1" x14ac:dyDescent="0.2">
      <c r="B25" s="1732" t="s">
        <v>260</v>
      </c>
      <c r="C25" s="1732"/>
      <c r="D25" s="1111">
        <f>SUM(D8:D23)</f>
        <v>215</v>
      </c>
      <c r="E25" s="1112"/>
      <c r="F25" s="1111">
        <f>SUM(F9:F23)</f>
        <v>25</v>
      </c>
      <c r="G25" s="1112"/>
      <c r="H25" s="1111">
        <f>SUM(H9:H23)</f>
        <v>13</v>
      </c>
      <c r="I25" s="1112"/>
      <c r="O25" s="440"/>
    </row>
    <row r="26" spans="2:17" ht="26.25" customHeight="1" x14ac:dyDescent="0.2">
      <c r="H26" s="3"/>
      <c r="M26" s="437"/>
      <c r="N26" s="438"/>
      <c r="O26" s="441"/>
    </row>
    <row r="27" spans="2:17" ht="21" customHeight="1" x14ac:dyDescent="0.2">
      <c r="H27" s="3"/>
      <c r="M27" s="437"/>
      <c r="N27" s="438"/>
    </row>
    <row r="28" spans="2:17" ht="27.95" customHeight="1" x14ac:dyDescent="0.2"/>
    <row r="29" spans="2:17" ht="27.95" customHeight="1" x14ac:dyDescent="0.2"/>
    <row r="30" spans="2:17" ht="27.95" customHeight="1" x14ac:dyDescent="0.2"/>
    <row r="31" spans="2:17" ht="27.95" customHeight="1" x14ac:dyDescent="0.2"/>
    <row r="32" spans="2:17" ht="27.95" customHeight="1" x14ac:dyDescent="0.2"/>
    <row r="33" spans="2:10" ht="27.95" customHeight="1" x14ac:dyDescent="0.2"/>
    <row r="34" spans="2:10" ht="27.95" customHeight="1" x14ac:dyDescent="0.2"/>
    <row r="35" spans="2:10" ht="27.95" customHeight="1" x14ac:dyDescent="0.2"/>
    <row r="36" spans="2:10" ht="27.95" customHeight="1" x14ac:dyDescent="0.2"/>
    <row r="37" spans="2:10" ht="27.95" customHeight="1" x14ac:dyDescent="0.2"/>
    <row r="38" spans="2:10" ht="27.95" customHeight="1" x14ac:dyDescent="0.2"/>
    <row r="39" spans="2:10" ht="27.95" customHeight="1" x14ac:dyDescent="0.2">
      <c r="C39" s="1558"/>
      <c r="D39" s="1558"/>
      <c r="E39" s="1558"/>
      <c r="F39" s="1558"/>
    </row>
    <row r="40" spans="2:10" ht="27.95" customHeight="1" x14ac:dyDescent="0.2">
      <c r="C40" s="45"/>
      <c r="D40" s="45"/>
      <c r="E40" s="45"/>
    </row>
    <row r="41" spans="2:10" ht="27.95" customHeight="1" x14ac:dyDescent="0.2"/>
    <row r="42" spans="2:10" ht="27.95" customHeight="1" x14ac:dyDescent="0.2"/>
    <row r="44" spans="2:10" ht="18" x14ac:dyDescent="0.25">
      <c r="B44" s="67" t="s">
        <v>1422</v>
      </c>
      <c r="C44" s="24"/>
      <c r="D44" s="589"/>
      <c r="E44" s="589"/>
      <c r="F44" s="590"/>
      <c r="G44" s="590"/>
      <c r="H44" s="590"/>
      <c r="I44" s="590"/>
      <c r="J44" s="590"/>
    </row>
    <row r="45" spans="2:10" ht="18" x14ac:dyDescent="0.25">
      <c r="B45" s="29" t="s">
        <v>1529</v>
      </c>
      <c r="C45" s="10"/>
      <c r="D45" s="589"/>
      <c r="E45" s="589"/>
      <c r="F45" s="524"/>
      <c r="G45" s="524"/>
      <c r="H45" s="524"/>
      <c r="I45" s="524"/>
      <c r="J45" s="524"/>
    </row>
    <row r="46" spans="2:10" ht="18" x14ac:dyDescent="0.25">
      <c r="B46" s="67" t="s">
        <v>1428</v>
      </c>
      <c r="C46" s="10"/>
      <c r="D46" s="24"/>
      <c r="E46" s="99"/>
      <c r="F46" s="524"/>
      <c r="G46" s="524"/>
      <c r="H46" s="524"/>
      <c r="I46" s="524"/>
      <c r="J46" s="524"/>
    </row>
    <row r="47" spans="2:10" ht="21.75" customHeight="1" x14ac:dyDescent="0.25">
      <c r="I47" s="140"/>
    </row>
  </sheetData>
  <mergeCells count="9">
    <mergeCell ref="C39:F39"/>
    <mergeCell ref="D7:E7"/>
    <mergeCell ref="F7:G7"/>
    <mergeCell ref="H7:I7"/>
    <mergeCell ref="B3:I3"/>
    <mergeCell ref="B5:I5"/>
    <mergeCell ref="B6:I6"/>
    <mergeCell ref="B7:C7"/>
    <mergeCell ref="B25:C25"/>
  </mergeCells>
  <phoneticPr fontId="16" type="noConversion"/>
  <printOptions horizontalCentered="1" verticalCentered="1"/>
  <pageMargins left="0" right="0" top="0" bottom="0" header="0" footer="0"/>
  <pageSetup paperSize="9" scale="58" orientation="portrait" r:id="rId1"/>
  <headerFooter alignWithMargins="0"/>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tabColor rgb="FF0070C0"/>
  </sheetPr>
  <dimension ref="C1:AM50"/>
  <sheetViews>
    <sheetView showGridLines="0" view="pageBreakPreview" zoomScale="60" zoomScaleNormal="64" zoomScalePageLayoutView="64" workbookViewId="0">
      <selection activeCell="AD10" sqref="AD10"/>
    </sheetView>
  </sheetViews>
  <sheetFormatPr baseColWidth="10" defaultColWidth="11.42578125" defaultRowHeight="12.75" x14ac:dyDescent="0.2"/>
  <cols>
    <col min="1" max="1" width="11.42578125" style="2"/>
    <col min="2" max="2" width="4.7109375" style="2" customWidth="1"/>
    <col min="3" max="16" width="8.7109375" style="2" customWidth="1"/>
    <col min="17" max="18" width="9.7109375" style="2" customWidth="1"/>
    <col min="19" max="19" width="8.7109375" style="2" customWidth="1"/>
    <col min="20" max="20" width="10.42578125" style="2" customWidth="1"/>
    <col min="21" max="25" width="8.7109375" style="2" customWidth="1"/>
    <col min="26" max="26" width="6" style="2" customWidth="1"/>
    <col min="27" max="27" width="4.42578125" style="2" customWidth="1"/>
    <col min="28" max="32" width="11.42578125" style="2" hidden="1" customWidth="1"/>
    <col min="33" max="33" width="11.42578125" style="2"/>
    <col min="34" max="34" width="21" style="2" customWidth="1"/>
    <col min="35" max="16384" width="11.42578125" style="2"/>
  </cols>
  <sheetData>
    <row r="1" spans="3:39" ht="20.25" x14ac:dyDescent="0.2">
      <c r="C1" s="1497" t="s">
        <v>1191</v>
      </c>
      <c r="D1" s="1497"/>
      <c r="E1" s="1497"/>
      <c r="F1" s="1497"/>
      <c r="G1" s="1497"/>
      <c r="H1" s="1497"/>
      <c r="I1" s="1497"/>
      <c r="J1" s="1497"/>
      <c r="K1" s="1497"/>
      <c r="L1" s="1497"/>
      <c r="M1" s="1497"/>
      <c r="N1" s="1497"/>
      <c r="O1" s="1497"/>
      <c r="P1" s="1497"/>
      <c r="Q1" s="1497"/>
      <c r="R1" s="1497"/>
      <c r="S1" s="1497"/>
      <c r="T1" s="1497"/>
      <c r="U1" s="1497"/>
      <c r="V1" s="1497"/>
      <c r="W1" s="1497"/>
      <c r="X1" s="1497"/>
      <c r="Y1" s="1497"/>
      <c r="Z1" s="1497"/>
    </row>
    <row r="2" spans="3:39" ht="20.25" x14ac:dyDescent="0.2">
      <c r="C2" s="134" t="s">
        <v>88</v>
      </c>
      <c r="D2" s="134"/>
      <c r="E2" s="111"/>
      <c r="F2" s="111"/>
      <c r="G2" s="111"/>
      <c r="H2" s="111"/>
      <c r="I2" s="111"/>
      <c r="J2" s="111"/>
      <c r="K2" s="111"/>
      <c r="L2" s="111"/>
      <c r="M2" s="111"/>
      <c r="N2" s="111"/>
      <c r="O2" s="111"/>
      <c r="P2" s="111"/>
      <c r="Q2" s="111"/>
      <c r="R2" s="111"/>
      <c r="S2" s="111"/>
      <c r="T2" s="111"/>
      <c r="U2" s="111"/>
      <c r="V2" s="111"/>
      <c r="W2" s="111"/>
      <c r="X2" s="111"/>
      <c r="Y2" s="111"/>
      <c r="Z2" s="134"/>
      <c r="AA2" s="12"/>
      <c r="AB2" s="12"/>
    </row>
    <row r="3" spans="3:39" ht="20.25" customHeight="1" x14ac:dyDescent="0.2">
      <c r="C3" s="134"/>
      <c r="D3" s="134"/>
      <c r="E3" s="386"/>
      <c r="F3" s="386"/>
      <c r="G3" s="386"/>
      <c r="H3" s="386"/>
      <c r="I3" s="386"/>
      <c r="J3" s="386"/>
      <c r="K3" s="386"/>
      <c r="L3" s="386"/>
      <c r="M3" s="386"/>
      <c r="N3" s="386"/>
      <c r="O3" s="386"/>
      <c r="P3" s="386"/>
      <c r="Q3" s="386"/>
      <c r="R3" s="386"/>
      <c r="S3" s="386"/>
      <c r="T3" s="386"/>
      <c r="U3" s="386"/>
      <c r="V3" s="386"/>
      <c r="W3" s="386"/>
      <c r="X3" s="386"/>
      <c r="Y3" s="386"/>
      <c r="Z3" s="230"/>
      <c r="AA3" s="12"/>
      <c r="AB3" s="12"/>
    </row>
    <row r="4" spans="3:39" ht="20.25" x14ac:dyDescent="0.2">
      <c r="C4" s="1497" t="s">
        <v>437</v>
      </c>
      <c r="D4" s="1497"/>
      <c r="E4" s="1497"/>
      <c r="F4" s="1497"/>
      <c r="G4" s="1497"/>
      <c r="H4" s="1497"/>
      <c r="I4" s="1497"/>
      <c r="J4" s="1497"/>
      <c r="K4" s="1497"/>
      <c r="L4" s="1497"/>
      <c r="M4" s="1497"/>
      <c r="N4" s="1497"/>
      <c r="O4" s="1497"/>
      <c r="P4" s="1497"/>
      <c r="Q4" s="1497"/>
      <c r="R4" s="1497"/>
      <c r="S4" s="1497"/>
      <c r="T4" s="1497"/>
      <c r="U4" s="1497"/>
      <c r="V4" s="1497"/>
      <c r="W4" s="1497"/>
      <c r="X4" s="1497"/>
      <c r="Y4" s="1497"/>
      <c r="Z4" s="1497"/>
      <c r="AA4" s="12"/>
      <c r="AB4" s="12"/>
    </row>
    <row r="5" spans="3:39" s="30" customFormat="1" ht="29.25" customHeight="1" x14ac:dyDescent="0.2">
      <c r="C5" s="1497">
        <v>2019</v>
      </c>
      <c r="D5" s="1497"/>
      <c r="E5" s="1497"/>
      <c r="F5" s="1497"/>
      <c r="G5" s="1497"/>
      <c r="H5" s="1497"/>
      <c r="I5" s="1497"/>
      <c r="J5" s="1497"/>
      <c r="K5" s="1497"/>
      <c r="L5" s="1497"/>
      <c r="M5" s="1497"/>
      <c r="N5" s="1497"/>
      <c r="O5" s="1497"/>
      <c r="P5" s="1497"/>
      <c r="Q5" s="1497"/>
      <c r="R5" s="1497"/>
      <c r="S5" s="1497"/>
      <c r="T5" s="1497"/>
      <c r="U5" s="1497"/>
      <c r="V5" s="1497"/>
      <c r="W5" s="1497"/>
      <c r="X5" s="1497"/>
      <c r="Y5" s="1497"/>
      <c r="Z5" s="1497"/>
      <c r="AA5" s="12"/>
      <c r="AB5" s="12"/>
      <c r="AG5" s="235"/>
      <c r="AH5" s="235"/>
      <c r="AI5" s="235"/>
      <c r="AJ5" s="235"/>
      <c r="AK5" s="235"/>
      <c r="AL5" s="235"/>
      <c r="AM5" s="235"/>
    </row>
    <row r="6" spans="3:39" s="35" customFormat="1" ht="12.75" customHeight="1" x14ac:dyDescent="0.2">
      <c r="H6" s="36"/>
      <c r="I6" s="36"/>
      <c r="J6" s="36"/>
      <c r="K6" s="36"/>
      <c r="L6" s="36"/>
      <c r="M6" s="36"/>
      <c r="N6" s="36"/>
      <c r="O6" s="36"/>
      <c r="P6" s="36"/>
      <c r="Q6" s="36"/>
      <c r="R6" s="36"/>
      <c r="S6" s="36"/>
      <c r="T6" s="36"/>
      <c r="U6" s="36"/>
      <c r="V6" s="36"/>
      <c r="W6" s="36"/>
      <c r="X6" s="36"/>
      <c r="Y6" s="36"/>
      <c r="Z6" s="36"/>
      <c r="AD6" s="2"/>
      <c r="AE6" s="168" t="s">
        <v>264</v>
      </c>
      <c r="AF6" s="169">
        <v>1</v>
      </c>
      <c r="AG6" s="231"/>
      <c r="AH6" s="236"/>
      <c r="AI6" s="236"/>
      <c r="AJ6" s="236"/>
      <c r="AK6" s="236"/>
      <c r="AL6" s="236"/>
      <c r="AM6" s="236"/>
    </row>
    <row r="7" spans="3:39" s="35" customFormat="1" ht="18" customHeight="1" x14ac:dyDescent="0.2">
      <c r="D7" s="37"/>
      <c r="E7" s="36"/>
      <c r="F7" s="36"/>
      <c r="G7" s="36"/>
      <c r="H7" s="36"/>
      <c r="I7" s="36"/>
      <c r="J7" s="36"/>
      <c r="K7" s="36"/>
      <c r="L7" s="36"/>
      <c r="M7" s="36"/>
      <c r="N7" s="36"/>
      <c r="O7" s="36"/>
      <c r="P7" s="36"/>
      <c r="Q7" s="36"/>
      <c r="R7" s="36"/>
      <c r="S7" s="36"/>
      <c r="T7" s="36"/>
      <c r="U7" s="36"/>
      <c r="V7" s="36"/>
      <c r="W7" s="36"/>
      <c r="X7" s="36"/>
      <c r="Y7" s="36"/>
      <c r="Z7" s="36"/>
      <c r="AD7" s="2"/>
      <c r="AE7" s="168" t="s">
        <v>272</v>
      </c>
      <c r="AF7" s="169">
        <v>9</v>
      </c>
      <c r="AG7" s="231"/>
      <c r="AH7" s="237"/>
      <c r="AI7" s="238"/>
      <c r="AJ7" s="231"/>
      <c r="AK7" s="238"/>
      <c r="AL7" s="231"/>
      <c r="AM7" s="236"/>
    </row>
    <row r="8" spans="3:39" s="35" customFormat="1" ht="18" customHeight="1" x14ac:dyDescent="0.2">
      <c r="C8" s="38"/>
      <c r="D8" s="39"/>
      <c r="E8" s="40"/>
      <c r="F8" s="40"/>
      <c r="G8" s="40"/>
      <c r="H8" s="40"/>
      <c r="I8" s="40"/>
      <c r="J8" s="40"/>
      <c r="K8" s="40"/>
      <c r="L8" s="40"/>
      <c r="M8" s="40"/>
      <c r="N8" s="40"/>
      <c r="O8" s="40"/>
      <c r="P8" s="40"/>
      <c r="Q8" s="40"/>
      <c r="R8" s="40"/>
      <c r="S8" s="40"/>
      <c r="T8" s="40"/>
      <c r="U8" s="40"/>
      <c r="V8" s="40"/>
      <c r="W8" s="40"/>
      <c r="X8" s="40"/>
      <c r="Y8" s="40"/>
      <c r="Z8" s="40"/>
      <c r="AD8" s="2"/>
      <c r="AE8" s="168" t="s">
        <v>273</v>
      </c>
      <c r="AF8" s="169">
        <v>102</v>
      </c>
      <c r="AG8" s="487"/>
      <c r="AH8" s="488" t="s">
        <v>287</v>
      </c>
      <c r="AI8" s="75">
        <v>1</v>
      </c>
      <c r="AJ8" s="231"/>
      <c r="AK8" s="238"/>
      <c r="AL8" s="231"/>
      <c r="AM8" s="236"/>
    </row>
    <row r="9" spans="3:39" s="35" customFormat="1" ht="18" customHeight="1" x14ac:dyDescent="0.2">
      <c r="D9" s="37"/>
      <c r="E9" s="36"/>
      <c r="F9" s="36"/>
      <c r="G9" s="36"/>
      <c r="H9" s="36"/>
      <c r="I9" s="36"/>
      <c r="J9" s="36"/>
      <c r="K9" s="36"/>
      <c r="L9" s="36"/>
      <c r="M9" s="36"/>
      <c r="N9" s="36"/>
      <c r="O9" s="36"/>
      <c r="P9" s="36"/>
      <c r="Q9" s="36"/>
      <c r="R9" s="36"/>
      <c r="S9" s="36"/>
      <c r="T9" s="36"/>
      <c r="U9" s="36"/>
      <c r="V9" s="36"/>
      <c r="W9" s="36"/>
      <c r="X9" s="36"/>
      <c r="Y9" s="36"/>
      <c r="Z9" s="36"/>
      <c r="AD9" s="2"/>
      <c r="AE9" s="168" t="s">
        <v>275</v>
      </c>
      <c r="AF9" s="169">
        <v>8</v>
      </c>
      <c r="AG9" s="487"/>
      <c r="AH9" s="488" t="s">
        <v>289</v>
      </c>
      <c r="AI9" s="75">
        <v>93</v>
      </c>
      <c r="AJ9" s="231"/>
      <c r="AK9" s="238"/>
      <c r="AL9" s="231"/>
      <c r="AM9" s="236"/>
    </row>
    <row r="10" spans="3:39" s="43" customFormat="1" ht="16.5" x14ac:dyDescent="0.2">
      <c r="C10" s="41"/>
      <c r="D10" s="41"/>
      <c r="E10" s="42"/>
      <c r="F10" s="42"/>
      <c r="G10" s="42"/>
      <c r="H10" s="42"/>
      <c r="I10" s="42"/>
      <c r="J10" s="42"/>
      <c r="K10" s="42"/>
      <c r="L10" s="42"/>
      <c r="M10" s="42"/>
      <c r="N10" s="42"/>
      <c r="O10" s="42"/>
      <c r="P10" s="42"/>
      <c r="Q10" s="42"/>
      <c r="R10" s="42"/>
      <c r="S10" s="42"/>
      <c r="T10" s="42"/>
      <c r="U10" s="42"/>
      <c r="V10" s="42"/>
      <c r="W10" s="42"/>
      <c r="X10" s="42"/>
      <c r="Y10" s="42"/>
      <c r="Z10" s="42"/>
      <c r="AD10" s="2"/>
      <c r="AE10" s="168" t="s">
        <v>276</v>
      </c>
      <c r="AF10" s="169">
        <v>8</v>
      </c>
      <c r="AG10" s="487"/>
      <c r="AH10" s="488" t="s">
        <v>10</v>
      </c>
      <c r="AI10" s="75">
        <v>4</v>
      </c>
      <c r="AJ10" s="231"/>
      <c r="AK10" s="238"/>
      <c r="AL10" s="231"/>
      <c r="AM10" s="239"/>
    </row>
    <row r="11" spans="3:39" s="35" customFormat="1" ht="16.5" x14ac:dyDescent="0.2">
      <c r="D11" s="37"/>
      <c r="E11" s="36"/>
      <c r="F11" s="36"/>
      <c r="G11" s="36"/>
      <c r="H11" s="36"/>
      <c r="I11" s="36"/>
      <c r="J11" s="36"/>
      <c r="K11" s="36"/>
      <c r="L11" s="36"/>
      <c r="M11" s="36"/>
      <c r="N11" s="36"/>
      <c r="O11" s="36"/>
      <c r="P11" s="36"/>
      <c r="Q11" s="36"/>
      <c r="R11" s="36"/>
      <c r="S11" s="36"/>
      <c r="T11" s="36"/>
      <c r="U11" s="36"/>
      <c r="V11" s="36"/>
      <c r="W11" s="36"/>
      <c r="X11" s="36"/>
      <c r="Y11" s="36"/>
      <c r="Z11" s="36"/>
      <c r="AD11" s="2"/>
      <c r="AE11" s="168" t="s">
        <v>277</v>
      </c>
      <c r="AF11" s="169">
        <v>15</v>
      </c>
      <c r="AG11" s="487"/>
      <c r="AH11" s="488" t="s">
        <v>12</v>
      </c>
      <c r="AI11" s="75">
        <v>3</v>
      </c>
      <c r="AJ11" s="231"/>
      <c r="AK11" s="238"/>
      <c r="AL11" s="231"/>
      <c r="AM11" s="236"/>
    </row>
    <row r="12" spans="3:39" s="35" customFormat="1" ht="16.5" x14ac:dyDescent="0.2">
      <c r="D12" s="37"/>
      <c r="E12" s="36"/>
      <c r="F12" s="36"/>
      <c r="G12" s="36"/>
      <c r="H12" s="36"/>
      <c r="I12" s="36"/>
      <c r="J12" s="36"/>
      <c r="K12" s="36"/>
      <c r="L12" s="36"/>
      <c r="M12" s="36"/>
      <c r="N12" s="36"/>
      <c r="O12" s="36"/>
      <c r="P12" s="36"/>
      <c r="Q12" s="36"/>
      <c r="R12" s="36"/>
      <c r="S12" s="36"/>
      <c r="T12" s="36"/>
      <c r="U12" s="36"/>
      <c r="V12" s="36"/>
      <c r="W12" s="36"/>
      <c r="X12" s="36"/>
      <c r="Y12" s="36"/>
      <c r="Z12" s="36"/>
      <c r="AD12" s="2"/>
      <c r="AE12" s="168" t="s">
        <v>278</v>
      </c>
      <c r="AF12" s="169">
        <v>1</v>
      </c>
      <c r="AG12" s="487"/>
      <c r="AH12" s="488" t="s">
        <v>13</v>
      </c>
      <c r="AI12" s="75">
        <v>9</v>
      </c>
      <c r="AJ12" s="231"/>
      <c r="AK12" s="238"/>
      <c r="AL12" s="231"/>
      <c r="AM12" s="236"/>
    </row>
    <row r="13" spans="3:39" s="35" customFormat="1" ht="16.5" x14ac:dyDescent="0.2">
      <c r="D13" s="37"/>
      <c r="E13" s="36"/>
      <c r="F13" s="36"/>
      <c r="G13" s="36"/>
      <c r="H13" s="36"/>
      <c r="I13" s="36"/>
      <c r="J13" s="36"/>
      <c r="K13" s="36"/>
      <c r="L13" s="36"/>
      <c r="M13" s="36"/>
      <c r="N13" s="36"/>
      <c r="O13" s="36"/>
      <c r="P13" s="36"/>
      <c r="Q13" s="36"/>
      <c r="R13" s="36"/>
      <c r="S13" s="36"/>
      <c r="T13" s="36"/>
      <c r="U13" s="36"/>
      <c r="V13" s="36"/>
      <c r="W13" s="36"/>
      <c r="X13" s="36"/>
      <c r="Y13" s="36"/>
      <c r="Z13" s="36"/>
      <c r="AD13" s="2"/>
      <c r="AE13" s="168" t="s">
        <v>281</v>
      </c>
      <c r="AF13" s="169">
        <v>9</v>
      </c>
      <c r="AG13" s="487"/>
      <c r="AH13" s="488" t="s">
        <v>14</v>
      </c>
      <c r="AI13" s="75">
        <v>1</v>
      </c>
      <c r="AJ13" s="231"/>
      <c r="AK13" s="238"/>
      <c r="AL13" s="231"/>
      <c r="AM13" s="236"/>
    </row>
    <row r="14" spans="3:39" s="35" customFormat="1" ht="16.5" x14ac:dyDescent="0.2">
      <c r="D14" s="37"/>
      <c r="E14" s="36"/>
      <c r="F14" s="36"/>
      <c r="G14" s="36"/>
      <c r="H14" s="36"/>
      <c r="I14" s="36"/>
      <c r="J14" s="36"/>
      <c r="K14" s="36"/>
      <c r="L14" s="36"/>
      <c r="M14" s="36"/>
      <c r="N14" s="36"/>
      <c r="O14" s="36"/>
      <c r="P14" s="36"/>
      <c r="Q14" s="36"/>
      <c r="R14" s="36"/>
      <c r="S14" s="36"/>
      <c r="T14" s="36"/>
      <c r="U14" s="36"/>
      <c r="V14" s="36"/>
      <c r="W14" s="36"/>
      <c r="X14" s="36"/>
      <c r="Y14" s="36"/>
      <c r="Z14" s="36"/>
      <c r="AD14" s="2"/>
      <c r="AE14" s="168" t="s">
        <v>283</v>
      </c>
      <c r="AF14" s="169">
        <v>6</v>
      </c>
      <c r="AG14" s="487"/>
      <c r="AH14" s="488" t="s">
        <v>15</v>
      </c>
      <c r="AI14" s="75">
        <v>10</v>
      </c>
      <c r="AJ14" s="231"/>
      <c r="AK14" s="238"/>
      <c r="AL14" s="231"/>
      <c r="AM14" s="236"/>
    </row>
    <row r="15" spans="3:39" s="35" customFormat="1" ht="16.5" x14ac:dyDescent="0.2">
      <c r="D15" s="37"/>
      <c r="E15" s="36"/>
      <c r="F15" s="36"/>
      <c r="G15" s="36"/>
      <c r="H15" s="36"/>
      <c r="I15" s="36"/>
      <c r="J15" s="36"/>
      <c r="K15" s="36"/>
      <c r="L15" s="36"/>
      <c r="M15" s="36"/>
      <c r="N15" s="36"/>
      <c r="O15" s="36"/>
      <c r="P15" s="36"/>
      <c r="Q15" s="36"/>
      <c r="R15" s="36"/>
      <c r="S15" s="36"/>
      <c r="T15" s="36"/>
      <c r="U15" s="36"/>
      <c r="V15" s="36"/>
      <c r="W15" s="36"/>
      <c r="X15" s="36"/>
      <c r="Y15" s="36"/>
      <c r="Z15" s="36"/>
      <c r="AD15" s="2"/>
      <c r="AE15" s="168" t="s">
        <v>286</v>
      </c>
      <c r="AF15" s="169">
        <v>35</v>
      </c>
      <c r="AG15" s="487"/>
      <c r="AH15" s="488" t="s">
        <v>17</v>
      </c>
      <c r="AI15" s="75">
        <v>2</v>
      </c>
      <c r="AJ15" s="231"/>
      <c r="AK15" s="238"/>
      <c r="AL15" s="231"/>
      <c r="AM15" s="236"/>
    </row>
    <row r="16" spans="3:39" s="35" customFormat="1" ht="16.5" x14ac:dyDescent="0.2">
      <c r="D16" s="37"/>
      <c r="E16" s="36"/>
      <c r="F16" s="36"/>
      <c r="G16" s="36"/>
      <c r="H16" s="36"/>
      <c r="I16" s="36"/>
      <c r="J16" s="36"/>
      <c r="K16" s="36"/>
      <c r="L16" s="36"/>
      <c r="M16" s="36"/>
      <c r="N16" s="36"/>
      <c r="O16" s="36"/>
      <c r="P16" s="36"/>
      <c r="Q16" s="36"/>
      <c r="R16" s="36"/>
      <c r="S16" s="36"/>
      <c r="T16" s="36"/>
      <c r="U16" s="36"/>
      <c r="V16" s="36"/>
      <c r="W16" s="36"/>
      <c r="X16" s="36"/>
      <c r="Y16" s="36"/>
      <c r="Z16" s="36"/>
      <c r="AD16" s="2"/>
      <c r="AE16" s="168" t="s">
        <v>288</v>
      </c>
      <c r="AF16" s="169">
        <v>23</v>
      </c>
      <c r="AG16" s="487"/>
      <c r="AH16" s="488" t="s">
        <v>18</v>
      </c>
      <c r="AI16" s="75">
        <v>4</v>
      </c>
      <c r="AJ16" s="231"/>
      <c r="AK16" s="238"/>
      <c r="AL16" s="231"/>
      <c r="AM16" s="236"/>
    </row>
    <row r="17" spans="4:39" s="35" customFormat="1" ht="16.5" x14ac:dyDescent="0.2">
      <c r="D17" s="37"/>
      <c r="E17" s="36"/>
      <c r="F17" s="36"/>
      <c r="G17" s="36"/>
      <c r="H17" s="36"/>
      <c r="I17" s="36"/>
      <c r="J17" s="36"/>
      <c r="K17" s="36"/>
      <c r="L17" s="36"/>
      <c r="M17" s="36"/>
      <c r="N17" s="36"/>
      <c r="O17" s="36"/>
      <c r="P17" s="36"/>
      <c r="Q17" s="36"/>
      <c r="R17" s="36"/>
      <c r="S17" s="36"/>
      <c r="T17" s="36"/>
      <c r="U17" s="36"/>
      <c r="V17" s="36"/>
      <c r="W17" s="36"/>
      <c r="X17" s="36"/>
      <c r="Y17" s="36"/>
      <c r="Z17" s="36"/>
      <c r="AD17" s="2"/>
      <c r="AE17" s="168" t="s">
        <v>9</v>
      </c>
      <c r="AF17" s="169">
        <v>5</v>
      </c>
      <c r="AG17" s="487"/>
      <c r="AH17" s="488" t="s">
        <v>19</v>
      </c>
      <c r="AI17" s="75">
        <v>10</v>
      </c>
      <c r="AJ17" s="231"/>
      <c r="AK17" s="238"/>
      <c r="AL17" s="231"/>
      <c r="AM17" s="236"/>
    </row>
    <row r="18" spans="4:39" s="35" customFormat="1" ht="16.5" x14ac:dyDescent="0.2">
      <c r="D18" s="37"/>
      <c r="E18" s="36"/>
      <c r="F18" s="36"/>
      <c r="G18" s="36"/>
      <c r="H18" s="36"/>
      <c r="I18" s="36"/>
      <c r="J18" s="36"/>
      <c r="K18" s="36"/>
      <c r="L18" s="36"/>
      <c r="M18" s="36"/>
      <c r="N18" s="36"/>
      <c r="O18" s="36"/>
      <c r="P18" s="36"/>
      <c r="Q18" s="36"/>
      <c r="R18" s="36"/>
      <c r="S18" s="36"/>
      <c r="T18" s="36"/>
      <c r="U18" s="36"/>
      <c r="V18" s="36"/>
      <c r="W18" s="36"/>
      <c r="X18" s="36"/>
      <c r="Y18" s="36"/>
      <c r="Z18" s="36"/>
      <c r="AD18" s="2"/>
      <c r="AE18" s="168" t="s">
        <v>105</v>
      </c>
      <c r="AF18" s="169">
        <v>43</v>
      </c>
      <c r="AG18" s="487"/>
      <c r="AH18" s="488" t="s">
        <v>20</v>
      </c>
      <c r="AI18" s="75">
        <v>16</v>
      </c>
      <c r="AJ18" s="231"/>
      <c r="AK18" s="238"/>
      <c r="AL18" s="231"/>
      <c r="AM18" s="236"/>
    </row>
    <row r="19" spans="4:39" s="35" customFormat="1" ht="16.5" x14ac:dyDescent="0.2">
      <c r="D19" s="37"/>
      <c r="E19" s="36"/>
      <c r="F19" s="36"/>
      <c r="G19" s="36"/>
      <c r="H19" s="36"/>
      <c r="I19" s="36"/>
      <c r="J19" s="36"/>
      <c r="K19" s="36"/>
      <c r="L19" s="36"/>
      <c r="M19" s="36"/>
      <c r="N19" s="36"/>
      <c r="O19" s="36"/>
      <c r="P19" s="36"/>
      <c r="Q19" s="36"/>
      <c r="R19" s="36"/>
      <c r="S19" s="36"/>
      <c r="T19" s="36"/>
      <c r="U19" s="36"/>
      <c r="V19" s="36"/>
      <c r="W19" s="36"/>
      <c r="X19" s="36"/>
      <c r="Y19" s="36"/>
      <c r="Z19" s="36"/>
      <c r="AD19" s="2"/>
      <c r="AE19" s="162"/>
      <c r="AF19" s="162"/>
      <c r="AG19" s="487"/>
      <c r="AH19" s="488" t="s">
        <v>21</v>
      </c>
      <c r="AI19" s="75">
        <v>6</v>
      </c>
      <c r="AJ19" s="231"/>
      <c r="AK19" s="238"/>
      <c r="AL19" s="231"/>
      <c r="AM19" s="236"/>
    </row>
    <row r="20" spans="4:39" s="35" customFormat="1" ht="16.5" x14ac:dyDescent="0.2">
      <c r="D20" s="37"/>
      <c r="E20" s="36"/>
      <c r="F20" s="36"/>
      <c r="G20" s="36"/>
      <c r="H20" s="36"/>
      <c r="I20" s="36"/>
      <c r="J20" s="36"/>
      <c r="K20" s="36"/>
      <c r="L20" s="36"/>
      <c r="M20" s="36"/>
      <c r="N20" s="36"/>
      <c r="O20" s="36"/>
      <c r="P20" s="36"/>
      <c r="Q20" s="36"/>
      <c r="R20" s="36"/>
      <c r="S20" s="36"/>
      <c r="T20" s="36"/>
      <c r="U20" s="36"/>
      <c r="V20" s="36"/>
      <c r="W20" s="36"/>
      <c r="X20" s="36"/>
      <c r="Y20" s="36"/>
      <c r="Z20" s="36"/>
      <c r="AE20" s="164"/>
      <c r="AF20" s="170">
        <f>SUM(AF6:AF19)</f>
        <v>265</v>
      </c>
      <c r="AG20" s="487"/>
      <c r="AH20" s="488" t="s">
        <v>22</v>
      </c>
      <c r="AI20" s="75">
        <v>24</v>
      </c>
      <c r="AJ20" s="231"/>
      <c r="AK20" s="231"/>
      <c r="AL20" s="231"/>
      <c r="AM20" s="236"/>
    </row>
    <row r="21" spans="4:39" s="35" customFormat="1" ht="23.25" x14ac:dyDescent="0.2">
      <c r="D21" s="37"/>
      <c r="E21" s="36"/>
      <c r="F21" s="36"/>
      <c r="G21" s="36"/>
      <c r="H21" s="36"/>
      <c r="I21" s="36"/>
      <c r="J21" s="36"/>
      <c r="K21" s="36"/>
      <c r="L21" s="36"/>
      <c r="M21" s="36"/>
      <c r="N21" s="36"/>
      <c r="O21" s="36"/>
      <c r="P21" s="36"/>
      <c r="Q21" s="36"/>
      <c r="R21" s="36"/>
      <c r="S21" s="36"/>
      <c r="T21" s="36"/>
      <c r="U21" s="36"/>
      <c r="V21" s="36"/>
      <c r="W21" s="36"/>
      <c r="X21" s="36"/>
      <c r="Y21" s="36"/>
      <c r="Z21" s="36"/>
      <c r="AG21" s="236"/>
      <c r="AH21" s="395"/>
      <c r="AI21" s="394">
        <f>SUM(AI8:AI20)</f>
        <v>183</v>
      </c>
      <c r="AJ21" s="236"/>
      <c r="AK21" s="240"/>
      <c r="AL21" s="236"/>
      <c r="AM21" s="236"/>
    </row>
    <row r="22" spans="4:39" s="35" customFormat="1" ht="15" x14ac:dyDescent="0.2">
      <c r="D22" s="37"/>
      <c r="E22" s="36"/>
      <c r="F22" s="36"/>
      <c r="G22" s="36"/>
      <c r="H22" s="36"/>
      <c r="I22" s="36"/>
      <c r="J22" s="36"/>
      <c r="K22" s="36"/>
      <c r="L22" s="36"/>
      <c r="M22" s="36"/>
      <c r="N22" s="36"/>
      <c r="O22" s="36"/>
      <c r="P22" s="36"/>
      <c r="Q22" s="36"/>
      <c r="R22" s="36"/>
      <c r="S22" s="36"/>
      <c r="T22" s="36"/>
      <c r="U22" s="36"/>
      <c r="V22" s="36"/>
      <c r="W22" s="36"/>
      <c r="X22" s="36"/>
      <c r="Y22" s="36"/>
      <c r="Z22" s="36"/>
      <c r="AG22" s="236"/>
      <c r="AJ22" s="236"/>
      <c r="AK22" s="236"/>
      <c r="AL22" s="236"/>
      <c r="AM22" s="236"/>
    </row>
    <row r="23" spans="4:39" s="35" customFormat="1" ht="15" x14ac:dyDescent="0.2">
      <c r="D23" s="37"/>
      <c r="E23" s="36"/>
      <c r="F23" s="36"/>
      <c r="G23" s="36"/>
      <c r="H23" s="36"/>
      <c r="I23" s="36"/>
      <c r="J23" s="36"/>
      <c r="K23" s="36"/>
      <c r="L23" s="36"/>
      <c r="M23" s="36"/>
      <c r="N23" s="36"/>
      <c r="O23" s="36"/>
      <c r="P23" s="36"/>
      <c r="Q23" s="36"/>
      <c r="R23" s="36"/>
      <c r="S23" s="36"/>
      <c r="T23" s="36"/>
      <c r="U23" s="36"/>
      <c r="V23" s="36"/>
      <c r="W23" s="36"/>
      <c r="X23" s="36"/>
      <c r="Y23" s="36"/>
      <c r="Z23" s="36"/>
      <c r="AG23" s="236"/>
      <c r="AH23" s="236"/>
      <c r="AI23" s="236"/>
      <c r="AJ23" s="236"/>
      <c r="AK23" s="236"/>
      <c r="AL23" s="236"/>
      <c r="AM23" s="236"/>
    </row>
    <row r="24" spans="4:39" s="35" customFormat="1" ht="15" x14ac:dyDescent="0.2">
      <c r="D24" s="37"/>
      <c r="E24" s="36"/>
      <c r="F24" s="36"/>
      <c r="G24" s="36"/>
      <c r="H24" s="36"/>
      <c r="I24" s="36"/>
      <c r="J24" s="36"/>
      <c r="K24" s="36"/>
      <c r="L24" s="36"/>
      <c r="M24" s="36"/>
      <c r="N24" s="36"/>
      <c r="O24" s="36"/>
      <c r="P24" s="36"/>
      <c r="Q24" s="36"/>
      <c r="R24" s="36"/>
      <c r="S24" s="36"/>
      <c r="T24" s="36"/>
      <c r="U24" s="36"/>
      <c r="V24" s="36"/>
      <c r="W24" s="36"/>
      <c r="X24" s="36"/>
      <c r="Y24" s="36"/>
      <c r="Z24" s="36"/>
      <c r="AG24" s="236"/>
      <c r="AH24" s="236"/>
      <c r="AI24" s="236"/>
      <c r="AJ24" s="236"/>
      <c r="AK24" s="236"/>
      <c r="AL24" s="236"/>
      <c r="AM24" s="236"/>
    </row>
    <row r="25" spans="4:39" s="35" customFormat="1" ht="15" x14ac:dyDescent="0.2">
      <c r="D25" s="37"/>
      <c r="E25" s="36"/>
      <c r="F25" s="36"/>
      <c r="G25" s="36"/>
      <c r="H25" s="36"/>
      <c r="I25" s="36"/>
      <c r="J25" s="36"/>
      <c r="K25" s="36"/>
      <c r="L25" s="36"/>
      <c r="M25" s="36"/>
      <c r="N25" s="36"/>
      <c r="O25" s="36"/>
      <c r="P25" s="36"/>
      <c r="Q25" s="36"/>
      <c r="R25" s="36"/>
      <c r="S25" s="36"/>
      <c r="T25" s="36"/>
      <c r="U25" s="36"/>
      <c r="V25" s="36"/>
      <c r="W25" s="36"/>
      <c r="X25" s="36"/>
      <c r="Y25" s="36"/>
      <c r="Z25" s="36"/>
      <c r="AG25" s="236"/>
      <c r="AH25" s="236"/>
      <c r="AI25" s="236"/>
      <c r="AJ25" s="236"/>
      <c r="AK25" s="236"/>
      <c r="AL25" s="236"/>
      <c r="AM25" s="236"/>
    </row>
    <row r="26" spans="4:39" s="35" customFormat="1" ht="15" x14ac:dyDescent="0.2">
      <c r="D26" s="37"/>
      <c r="E26" s="36"/>
      <c r="F26" s="36"/>
      <c r="G26" s="36"/>
      <c r="H26" s="36"/>
      <c r="I26" s="36"/>
      <c r="J26" s="36"/>
      <c r="K26" s="36"/>
      <c r="L26" s="36"/>
      <c r="M26" s="36"/>
      <c r="N26" s="36"/>
      <c r="O26" s="36"/>
      <c r="P26" s="36"/>
      <c r="Q26" s="36"/>
      <c r="R26" s="36"/>
      <c r="S26" s="36"/>
      <c r="T26" s="36"/>
      <c r="U26" s="36"/>
      <c r="V26" s="36"/>
      <c r="W26" s="36"/>
      <c r="X26" s="36"/>
      <c r="Y26" s="36"/>
      <c r="Z26" s="36"/>
      <c r="AG26" s="236"/>
      <c r="AH26" s="236"/>
      <c r="AI26" s="236"/>
      <c r="AJ26" s="236"/>
      <c r="AK26" s="236"/>
      <c r="AL26" s="236"/>
      <c r="AM26" s="236"/>
    </row>
    <row r="27" spans="4:39" s="35" customFormat="1" ht="15" x14ac:dyDescent="0.2">
      <c r="D27" s="37"/>
      <c r="E27" s="36"/>
      <c r="F27" s="36"/>
      <c r="G27" s="36"/>
      <c r="H27" s="36"/>
      <c r="I27" s="36"/>
      <c r="J27" s="36"/>
      <c r="K27" s="36"/>
      <c r="L27" s="36"/>
      <c r="M27" s="36"/>
      <c r="N27" s="36"/>
      <c r="O27" s="36"/>
      <c r="P27" s="36"/>
      <c r="Q27" s="36"/>
      <c r="R27" s="36"/>
      <c r="S27" s="36"/>
      <c r="T27" s="36"/>
      <c r="U27" s="36"/>
      <c r="V27" s="36"/>
      <c r="W27" s="36"/>
      <c r="X27" s="36"/>
      <c r="Y27" s="36"/>
      <c r="Z27" s="36"/>
      <c r="AG27" s="236"/>
      <c r="AH27" s="236"/>
      <c r="AI27" s="236"/>
      <c r="AJ27" s="236"/>
      <c r="AK27" s="236"/>
      <c r="AL27" s="236"/>
      <c r="AM27" s="236"/>
    </row>
    <row r="28" spans="4:39" s="35" customFormat="1" ht="15" x14ac:dyDescent="0.2">
      <c r="D28" s="37"/>
      <c r="E28" s="36"/>
      <c r="F28" s="36"/>
      <c r="G28" s="36"/>
      <c r="H28" s="36"/>
      <c r="I28" s="36"/>
      <c r="J28" s="36"/>
      <c r="K28" s="36"/>
      <c r="L28" s="36"/>
      <c r="M28" s="36"/>
      <c r="N28" s="36"/>
      <c r="O28" s="36"/>
      <c r="P28" s="36"/>
      <c r="Q28" s="36"/>
      <c r="R28" s="36"/>
      <c r="S28" s="36"/>
      <c r="T28" s="36"/>
      <c r="U28" s="36"/>
      <c r="V28" s="36"/>
      <c r="W28" s="36"/>
      <c r="X28" s="36"/>
      <c r="Y28" s="36"/>
      <c r="Z28" s="36"/>
      <c r="AG28" s="236"/>
      <c r="AH28" s="236"/>
      <c r="AI28" s="236"/>
      <c r="AJ28" s="236"/>
      <c r="AK28" s="236"/>
      <c r="AL28" s="236"/>
      <c r="AM28" s="236"/>
    </row>
    <row r="29" spans="4:39" s="35" customFormat="1" ht="15" x14ac:dyDescent="0.2">
      <c r="D29" s="37"/>
      <c r="E29" s="36"/>
      <c r="F29" s="36"/>
      <c r="G29" s="36"/>
      <c r="H29" s="36"/>
      <c r="I29" s="36"/>
      <c r="J29" s="36"/>
      <c r="K29" s="36"/>
      <c r="L29" s="36"/>
      <c r="M29" s="36"/>
      <c r="N29" s="36"/>
      <c r="O29" s="36"/>
      <c r="P29" s="36"/>
      <c r="Q29" s="36"/>
      <c r="R29" s="36"/>
      <c r="S29" s="36"/>
      <c r="T29" s="36"/>
      <c r="U29" s="36"/>
      <c r="V29" s="36"/>
      <c r="W29" s="36"/>
      <c r="X29" s="36"/>
      <c r="Y29" s="36"/>
      <c r="Z29" s="36"/>
      <c r="AG29" s="236"/>
      <c r="AH29" s="236"/>
      <c r="AI29" s="236"/>
      <c r="AJ29" s="236"/>
      <c r="AK29" s="236"/>
      <c r="AL29" s="236"/>
      <c r="AM29" s="236"/>
    </row>
    <row r="30" spans="4:39" s="35" customFormat="1" ht="15" x14ac:dyDescent="0.2">
      <c r="D30" s="37"/>
      <c r="E30" s="36"/>
      <c r="F30" s="36"/>
      <c r="G30" s="36"/>
      <c r="H30" s="36"/>
      <c r="I30" s="36"/>
      <c r="J30" s="36"/>
      <c r="K30" s="36"/>
      <c r="L30" s="36"/>
      <c r="M30" s="36"/>
      <c r="N30" s="36"/>
      <c r="O30" s="36"/>
      <c r="P30" s="36"/>
      <c r="Q30" s="36"/>
      <c r="R30" s="36"/>
      <c r="S30" s="36"/>
      <c r="T30" s="36"/>
      <c r="U30" s="36"/>
      <c r="V30" s="36"/>
      <c r="W30" s="36"/>
      <c r="X30" s="36"/>
      <c r="Y30" s="36"/>
      <c r="Z30" s="36"/>
      <c r="AG30" s="236"/>
      <c r="AH30" s="236"/>
      <c r="AI30" s="236"/>
      <c r="AJ30" s="236"/>
      <c r="AK30" s="236"/>
      <c r="AL30" s="236"/>
      <c r="AM30" s="236"/>
    </row>
    <row r="31" spans="4:39" s="35" customFormat="1" ht="15" x14ac:dyDescent="0.2">
      <c r="D31" s="37"/>
      <c r="E31" s="36"/>
      <c r="F31" s="36"/>
      <c r="G31" s="36"/>
      <c r="H31" s="36"/>
      <c r="I31" s="36"/>
      <c r="J31" s="36"/>
      <c r="K31" s="36"/>
      <c r="L31" s="36"/>
      <c r="M31" s="36"/>
      <c r="N31" s="36"/>
      <c r="O31" s="36"/>
      <c r="P31" s="36"/>
      <c r="Q31" s="36"/>
      <c r="R31" s="36"/>
      <c r="S31" s="36"/>
      <c r="T31" s="36"/>
      <c r="U31" s="36"/>
      <c r="V31" s="36"/>
      <c r="W31" s="36"/>
      <c r="X31" s="36"/>
      <c r="Y31" s="36"/>
      <c r="Z31" s="36"/>
      <c r="AG31" s="236"/>
      <c r="AH31" s="236"/>
      <c r="AI31" s="236"/>
      <c r="AJ31" s="236"/>
      <c r="AK31" s="236"/>
      <c r="AL31" s="236"/>
      <c r="AM31" s="236"/>
    </row>
    <row r="32" spans="4:39" s="35" customFormat="1" ht="15" x14ac:dyDescent="0.2">
      <c r="D32" s="37"/>
      <c r="E32" s="36"/>
      <c r="F32" s="36"/>
      <c r="G32" s="36"/>
      <c r="H32" s="36"/>
      <c r="I32" s="36"/>
      <c r="J32" s="36"/>
      <c r="K32" s="36"/>
      <c r="L32" s="36"/>
      <c r="M32" s="36"/>
      <c r="N32" s="36"/>
      <c r="O32" s="36"/>
      <c r="P32" s="36"/>
      <c r="Q32" s="36"/>
      <c r="R32" s="36"/>
      <c r="S32" s="36"/>
      <c r="T32" s="36"/>
      <c r="U32" s="36"/>
      <c r="V32" s="36"/>
      <c r="W32" s="36"/>
      <c r="X32" s="36"/>
      <c r="Y32" s="36"/>
      <c r="Z32" s="36"/>
      <c r="AG32" s="236"/>
      <c r="AH32" s="236"/>
      <c r="AI32" s="236"/>
      <c r="AJ32" s="236"/>
      <c r="AK32" s="236"/>
      <c r="AL32" s="236"/>
      <c r="AM32" s="236"/>
    </row>
    <row r="33" spans="3:39" s="35" customFormat="1" ht="15" x14ac:dyDescent="0.2">
      <c r="D33" s="37"/>
      <c r="E33" s="36"/>
      <c r="F33" s="36"/>
      <c r="G33" s="36"/>
      <c r="H33" s="36"/>
      <c r="I33" s="36"/>
      <c r="J33" s="36"/>
      <c r="K33" s="36"/>
      <c r="L33" s="36"/>
      <c r="M33" s="36"/>
      <c r="N33" s="36"/>
      <c r="O33" s="36"/>
      <c r="P33" s="36"/>
      <c r="Q33" s="36"/>
      <c r="R33" s="36"/>
      <c r="S33" s="36"/>
      <c r="T33" s="36"/>
      <c r="U33" s="36"/>
      <c r="V33" s="36"/>
      <c r="W33" s="36"/>
      <c r="X33" s="36"/>
      <c r="Y33" s="36"/>
      <c r="Z33" s="36"/>
      <c r="AG33" s="236"/>
      <c r="AH33" s="236"/>
      <c r="AI33" s="236"/>
      <c r="AJ33" s="236"/>
      <c r="AK33" s="236"/>
      <c r="AL33" s="236"/>
      <c r="AM33" s="236"/>
    </row>
    <row r="34" spans="3:39" s="35" customFormat="1" ht="15" x14ac:dyDescent="0.2">
      <c r="D34" s="37"/>
      <c r="E34" s="36"/>
      <c r="F34" s="36"/>
      <c r="G34" s="36"/>
      <c r="H34" s="36"/>
      <c r="I34" s="36"/>
      <c r="J34" s="36"/>
      <c r="K34" s="36"/>
      <c r="L34" s="36"/>
      <c r="M34" s="36"/>
      <c r="N34" s="36"/>
      <c r="O34" s="36"/>
      <c r="P34" s="36"/>
      <c r="Q34" s="36"/>
      <c r="R34" s="36"/>
      <c r="S34" s="36"/>
      <c r="T34" s="36"/>
      <c r="U34" s="36"/>
      <c r="V34" s="36"/>
      <c r="W34" s="36"/>
      <c r="X34" s="36"/>
      <c r="Y34" s="36"/>
      <c r="Z34" s="36"/>
      <c r="AG34" s="236"/>
      <c r="AH34" s="236"/>
      <c r="AI34" s="236"/>
      <c r="AJ34" s="236"/>
      <c r="AK34" s="236"/>
      <c r="AL34" s="236"/>
      <c r="AM34" s="236"/>
    </row>
    <row r="35" spans="3:39" s="35" customFormat="1" ht="15" x14ac:dyDescent="0.2">
      <c r="D35" s="37"/>
      <c r="E35" s="36"/>
      <c r="F35" s="36"/>
      <c r="G35" s="36"/>
      <c r="H35" s="36"/>
      <c r="I35" s="36"/>
      <c r="J35" s="36"/>
      <c r="K35" s="36"/>
      <c r="L35" s="36"/>
      <c r="M35" s="36"/>
      <c r="N35" s="36"/>
      <c r="O35" s="36"/>
      <c r="P35" s="36"/>
      <c r="Q35" s="36"/>
      <c r="R35" s="36"/>
      <c r="S35" s="36"/>
      <c r="T35" s="36"/>
      <c r="U35" s="36"/>
      <c r="V35" s="36"/>
      <c r="W35" s="36"/>
      <c r="X35" s="36"/>
      <c r="Y35" s="36"/>
      <c r="Z35" s="36"/>
      <c r="AG35" s="236"/>
      <c r="AH35" s="236"/>
      <c r="AI35" s="236"/>
      <c r="AJ35" s="236"/>
      <c r="AK35" s="236"/>
      <c r="AL35" s="236"/>
      <c r="AM35" s="236"/>
    </row>
    <row r="36" spans="3:39" s="35" customFormat="1" ht="9.75" customHeight="1" x14ac:dyDescent="0.2">
      <c r="D36" s="37"/>
      <c r="E36" s="36"/>
      <c r="F36" s="36"/>
      <c r="G36" s="36"/>
      <c r="H36" s="36"/>
      <c r="I36" s="36"/>
      <c r="J36" s="36"/>
      <c r="K36" s="36"/>
      <c r="L36" s="36"/>
      <c r="M36" s="36"/>
      <c r="N36" s="36"/>
      <c r="O36" s="36"/>
      <c r="P36" s="36"/>
      <c r="Q36" s="36"/>
      <c r="R36" s="36"/>
      <c r="S36" s="36"/>
      <c r="T36" s="36"/>
      <c r="U36" s="36"/>
      <c r="V36" s="36"/>
      <c r="W36" s="36"/>
      <c r="X36" s="36"/>
      <c r="Y36" s="36"/>
      <c r="Z36" s="36"/>
      <c r="AG36" s="236"/>
      <c r="AH36" s="236"/>
      <c r="AI36" s="236"/>
      <c r="AJ36" s="236"/>
      <c r="AK36" s="236"/>
      <c r="AL36" s="236"/>
      <c r="AM36" s="236"/>
    </row>
    <row r="37" spans="3:39" s="153" customFormat="1" ht="19.5" customHeight="1" x14ac:dyDescent="0.25">
      <c r="C37" s="551" t="s">
        <v>1422</v>
      </c>
      <c r="D37" s="67"/>
      <c r="E37" s="598"/>
      <c r="F37" s="598"/>
      <c r="G37" s="598"/>
      <c r="H37" s="598"/>
      <c r="I37" s="44"/>
      <c r="J37" s="44"/>
      <c r="K37" s="44"/>
      <c r="L37" s="44"/>
      <c r="M37" s="44"/>
      <c r="N37" s="44"/>
      <c r="O37" s="44"/>
      <c r="P37" s="44"/>
      <c r="Q37" s="44"/>
      <c r="R37" s="44"/>
      <c r="S37" s="44"/>
      <c r="T37" s="44"/>
      <c r="U37" s="44"/>
      <c r="V37" s="44"/>
      <c r="W37" s="44"/>
      <c r="X37" s="44"/>
      <c r="Y37" s="44"/>
      <c r="Z37" s="44"/>
      <c r="AG37" s="599"/>
      <c r="AH37" s="599"/>
      <c r="AI37" s="599"/>
      <c r="AJ37" s="599"/>
      <c r="AK37" s="599"/>
      <c r="AL37" s="599"/>
      <c r="AM37" s="599"/>
    </row>
    <row r="38" spans="3:39" s="153" customFormat="1" ht="19.5" customHeight="1" x14ac:dyDescent="0.2">
      <c r="C38" s="506" t="s">
        <v>1423</v>
      </c>
      <c r="D38" s="67"/>
      <c r="E38" s="598"/>
      <c r="F38" s="598"/>
      <c r="G38" s="598"/>
      <c r="H38" s="598"/>
      <c r="I38" s="44"/>
      <c r="J38" s="44"/>
      <c r="K38" s="44"/>
      <c r="L38" s="44"/>
      <c r="M38" s="44"/>
      <c r="N38" s="44"/>
      <c r="O38" s="44"/>
      <c r="P38" s="44"/>
      <c r="Q38" s="44"/>
      <c r="R38" s="44"/>
      <c r="S38" s="44"/>
      <c r="T38" s="44"/>
      <c r="U38" s="44"/>
      <c r="V38" s="44"/>
      <c r="W38" s="44"/>
      <c r="X38" s="44"/>
      <c r="Y38" s="44"/>
      <c r="Z38" s="44"/>
      <c r="AG38" s="599"/>
      <c r="AH38" s="599"/>
      <c r="AI38" s="599"/>
      <c r="AJ38" s="599"/>
      <c r="AK38" s="599"/>
      <c r="AL38" s="599"/>
      <c r="AM38" s="599"/>
    </row>
    <row r="39" spans="3:39" s="153" customFormat="1" ht="19.5" customHeight="1" x14ac:dyDescent="0.2">
      <c r="C39" s="506" t="s">
        <v>1425</v>
      </c>
      <c r="D39" s="67"/>
      <c r="E39" s="598"/>
      <c r="F39" s="598"/>
      <c r="G39" s="598"/>
      <c r="H39" s="598"/>
      <c r="I39" s="44"/>
      <c r="J39" s="44"/>
      <c r="K39" s="44"/>
      <c r="L39" s="44"/>
      <c r="M39" s="44"/>
      <c r="N39" s="44"/>
      <c r="O39" s="44"/>
      <c r="P39" s="44"/>
      <c r="Q39" s="44"/>
      <c r="R39" s="44"/>
      <c r="S39" s="44"/>
      <c r="T39" s="44"/>
      <c r="U39" s="44"/>
      <c r="V39" s="44"/>
      <c r="W39" s="44"/>
      <c r="X39" s="44"/>
      <c r="Y39" s="44"/>
      <c r="Z39" s="44"/>
      <c r="AG39" s="599"/>
      <c r="AH39" s="599"/>
      <c r="AI39" s="599"/>
      <c r="AJ39" s="599"/>
      <c r="AK39" s="599"/>
      <c r="AL39" s="599"/>
      <c r="AM39" s="599"/>
    </row>
    <row r="40" spans="3:39" s="153" customFormat="1" ht="19.5" customHeight="1" x14ac:dyDescent="0.25">
      <c r="C40" s="512" t="s">
        <v>1428</v>
      </c>
      <c r="D40" s="67"/>
      <c r="E40" s="598"/>
      <c r="F40" s="598"/>
      <c r="G40" s="598"/>
      <c r="H40" s="598"/>
      <c r="I40" s="44"/>
      <c r="J40" s="44"/>
      <c r="K40" s="44"/>
      <c r="L40" s="44"/>
      <c r="M40" s="44"/>
      <c r="N40" s="44"/>
      <c r="O40" s="44"/>
      <c r="P40" s="44"/>
      <c r="Q40" s="44"/>
      <c r="R40" s="44"/>
      <c r="S40" s="44"/>
      <c r="T40" s="44"/>
      <c r="U40" s="44"/>
      <c r="V40" s="44"/>
      <c r="W40" s="44"/>
      <c r="X40" s="44"/>
      <c r="Y40" s="44"/>
      <c r="Z40" s="44"/>
      <c r="AG40" s="599"/>
      <c r="AH40" s="599"/>
      <c r="AI40" s="599"/>
      <c r="AJ40" s="599"/>
      <c r="AK40" s="599"/>
      <c r="AL40" s="599"/>
      <c r="AM40" s="599"/>
    </row>
    <row r="41" spans="3:39" s="117" customFormat="1" ht="19.5" customHeight="1" x14ac:dyDescent="0.2">
      <c r="C41" s="24" t="s">
        <v>393</v>
      </c>
      <c r="D41" s="24"/>
      <c r="E41" s="601"/>
      <c r="F41" s="601"/>
      <c r="G41" s="601"/>
      <c r="H41" s="601"/>
      <c r="I41" s="602"/>
      <c r="J41" s="602"/>
      <c r="K41" s="602"/>
      <c r="L41" s="602"/>
      <c r="M41" s="602"/>
      <c r="N41" s="602"/>
      <c r="O41" s="602"/>
      <c r="P41" s="602"/>
      <c r="Q41" s="602"/>
      <c r="R41" s="602"/>
      <c r="S41" s="602"/>
      <c r="T41" s="602"/>
      <c r="U41" s="602"/>
      <c r="V41" s="602"/>
      <c r="W41" s="602"/>
      <c r="X41" s="602"/>
      <c r="Y41" s="602"/>
      <c r="Z41" s="602"/>
    </row>
    <row r="42" spans="3:39" s="99" customFormat="1" ht="19.5" customHeight="1" x14ac:dyDescent="0.2">
      <c r="C42" s="99" t="s">
        <v>383</v>
      </c>
      <c r="D42" s="459"/>
      <c r="E42" s="459"/>
      <c r="F42" s="459"/>
      <c r="G42" s="459"/>
      <c r="H42" s="459"/>
      <c r="I42" s="459"/>
      <c r="J42" s="459"/>
      <c r="K42" s="459"/>
      <c r="L42" s="459"/>
      <c r="M42" s="459"/>
      <c r="N42" s="459"/>
      <c r="O42" s="459"/>
      <c r="P42" s="459"/>
      <c r="Q42" s="1519" t="s">
        <v>384</v>
      </c>
      <c r="R42" s="1519"/>
      <c r="S42" s="1519"/>
      <c r="T42" s="1519"/>
      <c r="U42" s="1519"/>
      <c r="V42" s="1519"/>
      <c r="W42" s="1519"/>
      <c r="X42" s="1519"/>
      <c r="Y42" s="1519"/>
      <c r="AB42" s="24"/>
    </row>
    <row r="43" spans="3:39" s="99" customFormat="1" ht="19.5" customHeight="1" x14ac:dyDescent="0.2">
      <c r="C43" s="99" t="s">
        <v>385</v>
      </c>
      <c r="D43" s="459"/>
      <c r="E43" s="459"/>
      <c r="F43" s="104"/>
      <c r="G43" s="603"/>
      <c r="I43" s="459"/>
      <c r="J43" s="459"/>
      <c r="K43" s="459"/>
      <c r="L43" s="459"/>
      <c r="M43" s="459"/>
      <c r="N43" s="459"/>
      <c r="O43" s="459"/>
      <c r="P43" s="459"/>
      <c r="Q43" s="1519" t="s">
        <v>386</v>
      </c>
      <c r="R43" s="1519"/>
      <c r="S43" s="1519"/>
      <c r="T43" s="1519"/>
      <c r="U43" s="1519"/>
      <c r="V43" s="1519"/>
      <c r="W43" s="1519"/>
      <c r="X43" s="1519"/>
      <c r="Y43" s="1519"/>
      <c r="AB43" s="24"/>
    </row>
    <row r="44" spans="3:39" s="99" customFormat="1" ht="19.5" customHeight="1" x14ac:dyDescent="0.2">
      <c r="C44" s="99" t="s">
        <v>387</v>
      </c>
      <c r="J44" s="459"/>
      <c r="K44" s="459"/>
      <c r="L44" s="459"/>
      <c r="M44" s="459"/>
      <c r="N44" s="459"/>
      <c r="O44" s="459"/>
      <c r="P44" s="459"/>
      <c r="Q44" s="1519" t="s">
        <v>388</v>
      </c>
      <c r="R44" s="1519"/>
      <c r="S44" s="1519"/>
      <c r="T44" s="1519"/>
      <c r="U44" s="1519"/>
      <c r="V44" s="1519"/>
      <c r="W44" s="1519"/>
      <c r="X44" s="1519"/>
      <c r="Y44" s="1519"/>
    </row>
    <row r="45" spans="3:39" s="99" customFormat="1" ht="19.5" customHeight="1" x14ac:dyDescent="0.2">
      <c r="C45" s="99" t="s">
        <v>389</v>
      </c>
      <c r="J45" s="459"/>
      <c r="K45" s="459"/>
      <c r="L45" s="459"/>
      <c r="M45" s="459"/>
      <c r="N45" s="459"/>
      <c r="O45" s="459"/>
      <c r="P45" s="459"/>
      <c r="Q45" s="1519" t="s">
        <v>390</v>
      </c>
      <c r="R45" s="1519"/>
      <c r="S45" s="1519"/>
      <c r="T45" s="1519"/>
      <c r="U45" s="1519"/>
      <c r="V45" s="1519"/>
      <c r="W45" s="1519"/>
      <c r="X45" s="1519"/>
      <c r="Y45" s="1519"/>
    </row>
    <row r="46" spans="3:39" s="99" customFormat="1" ht="19.5" customHeight="1" x14ac:dyDescent="0.2">
      <c r="C46" s="99" t="s">
        <v>511</v>
      </c>
      <c r="J46" s="459"/>
      <c r="K46" s="459"/>
      <c r="L46" s="459"/>
      <c r="M46" s="459"/>
      <c r="N46" s="459"/>
      <c r="O46" s="459"/>
      <c r="P46" s="459"/>
      <c r="Q46" s="1519" t="s">
        <v>391</v>
      </c>
      <c r="R46" s="1519"/>
      <c r="S46" s="1519"/>
      <c r="T46" s="1519"/>
      <c r="U46" s="1519"/>
      <c r="V46" s="1519"/>
      <c r="W46" s="1519"/>
      <c r="X46" s="1519"/>
      <c r="Y46" s="1519"/>
    </row>
    <row r="47" spans="3:39" s="99" customFormat="1" ht="19.5" customHeight="1" x14ac:dyDescent="0.2">
      <c r="C47" s="99" t="s">
        <v>380</v>
      </c>
      <c r="G47" s="603"/>
      <c r="I47" s="459"/>
      <c r="J47" s="459"/>
      <c r="K47" s="459"/>
      <c r="L47" s="459"/>
      <c r="M47" s="459"/>
      <c r="N47" s="459"/>
      <c r="O47" s="459"/>
      <c r="P47" s="459"/>
      <c r="Q47" s="1519" t="s">
        <v>392</v>
      </c>
      <c r="R47" s="1519"/>
      <c r="S47" s="1519"/>
      <c r="T47" s="1519"/>
      <c r="U47" s="1519"/>
      <c r="V47" s="1519"/>
      <c r="W47" s="1519"/>
      <c r="X47" s="1519"/>
      <c r="Y47" s="1519"/>
      <c r="Z47" s="1519"/>
      <c r="AA47" s="1519"/>
    </row>
    <row r="48" spans="3:39" s="99" customFormat="1" ht="19.5" customHeight="1" x14ac:dyDescent="0.2">
      <c r="C48" s="1519" t="s">
        <v>382</v>
      </c>
      <c r="D48" s="1519"/>
      <c r="E48" s="1519"/>
      <c r="F48" s="1519"/>
      <c r="G48" s="1519"/>
      <c r="H48" s="1519"/>
      <c r="I48" s="1519"/>
      <c r="J48" s="1519"/>
      <c r="K48" s="1519"/>
      <c r="L48" s="459"/>
      <c r="M48" s="459"/>
      <c r="N48" s="459"/>
      <c r="O48" s="459"/>
      <c r="P48" s="459"/>
    </row>
    <row r="49" spans="3:27" ht="18" customHeight="1" x14ac:dyDescent="0.2">
      <c r="C49" s="7"/>
      <c r="E49" s="387"/>
      <c r="F49" s="387"/>
      <c r="G49" s="387"/>
      <c r="H49" s="387"/>
      <c r="I49" s="387"/>
      <c r="J49" s="387"/>
      <c r="K49" s="389"/>
      <c r="L49" s="389"/>
      <c r="M49" s="389"/>
      <c r="N49" s="389"/>
      <c r="O49" s="389"/>
      <c r="P49" s="389"/>
      <c r="Q49" s="388"/>
      <c r="R49" s="388"/>
      <c r="S49" s="388"/>
      <c r="T49" s="388"/>
      <c r="U49" s="388"/>
      <c r="V49" s="388"/>
      <c r="W49" s="388"/>
      <c r="X49" s="388"/>
      <c r="Y49" s="388"/>
      <c r="Z49" s="388"/>
      <c r="AA49" s="388"/>
    </row>
    <row r="50" spans="3:27" ht="27.75" customHeight="1" x14ac:dyDescent="0.2"/>
  </sheetData>
  <mergeCells count="10">
    <mergeCell ref="C1:Z1"/>
    <mergeCell ref="C4:Z4"/>
    <mergeCell ref="C5:Z5"/>
    <mergeCell ref="C48:K48"/>
    <mergeCell ref="Q42:Y42"/>
    <mergeCell ref="Q43:Y43"/>
    <mergeCell ref="Q44:Y44"/>
    <mergeCell ref="Q45:Y45"/>
    <mergeCell ref="Q46:Y46"/>
    <mergeCell ref="Q47:AA47"/>
  </mergeCells>
  <printOptions horizontalCentered="1" verticalCentered="1"/>
  <pageMargins left="0" right="0" top="0.39" bottom="0" header="0" footer="0"/>
  <pageSetup scale="51" orientation="landscape" r:id="rId1"/>
  <drawing r:id="rId2"/>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0">
    <tabColor rgb="FF0070C0"/>
  </sheetPr>
  <dimension ref="A3:BB75"/>
  <sheetViews>
    <sheetView showGridLines="0" view="pageBreakPreview" topLeftCell="A30" zoomScale="75" zoomScaleNormal="41" zoomScaleSheetLayoutView="75" zoomScalePageLayoutView="41" workbookViewId="0">
      <selection activeCell="AD10" sqref="AD10"/>
    </sheetView>
  </sheetViews>
  <sheetFormatPr baseColWidth="10" defaultColWidth="11.42578125" defaultRowHeight="12.75" x14ac:dyDescent="0.2"/>
  <cols>
    <col min="1" max="1" width="11.42578125" style="2"/>
    <col min="2" max="2" width="8.28515625" style="2" customWidth="1"/>
    <col min="3" max="3" width="21.42578125" style="2" customWidth="1"/>
    <col min="4" max="22" width="8.7109375" style="2" customWidth="1"/>
    <col min="23" max="23" width="9.7109375" style="2" customWidth="1"/>
    <col min="24" max="27" width="8.7109375" style="2" customWidth="1"/>
    <col min="28" max="28" width="8.28515625" style="2" customWidth="1"/>
    <col min="29" max="40" width="7.28515625" style="2" customWidth="1"/>
    <col min="41" max="41" width="14.7109375" style="2" customWidth="1"/>
    <col min="42" max="45" width="7.28515625" style="2" customWidth="1"/>
    <col min="46" max="46" width="11.42578125" style="2" customWidth="1"/>
    <col min="47" max="47" width="8.42578125" style="2" customWidth="1"/>
    <col min="48" max="48" width="11.42578125" style="2" customWidth="1"/>
    <col min="49" max="49" width="11.42578125" style="2"/>
    <col min="50" max="50" width="13.28515625" style="2" customWidth="1"/>
    <col min="51" max="16384" width="11.42578125" style="2"/>
  </cols>
  <sheetData>
    <row r="3" spans="3:54" ht="23.25" x14ac:dyDescent="0.2">
      <c r="C3" s="1599" t="s">
        <v>1188</v>
      </c>
      <c r="D3" s="1599"/>
      <c r="E3" s="1599"/>
      <c r="F3" s="1599"/>
      <c r="G3" s="1599"/>
      <c r="H3" s="1599"/>
      <c r="I3" s="1599"/>
      <c r="J3" s="1599"/>
      <c r="K3" s="1599"/>
      <c r="L3" s="1599"/>
      <c r="M3" s="1599"/>
      <c r="N3" s="1599"/>
      <c r="O3" s="1599"/>
      <c r="P3" s="1599"/>
      <c r="Q3" s="1599"/>
      <c r="R3" s="1599"/>
      <c r="S3" s="1599"/>
      <c r="T3" s="1599"/>
      <c r="U3" s="1599"/>
      <c r="V3" s="1599"/>
      <c r="W3" s="1599"/>
      <c r="X3" s="1599"/>
      <c r="Y3" s="1599"/>
      <c r="Z3" s="1599"/>
      <c r="AA3" s="1599"/>
      <c r="AB3" s="201"/>
      <c r="AC3" s="201"/>
      <c r="AD3" s="201"/>
      <c r="AE3" s="201"/>
      <c r="AF3" s="201"/>
      <c r="AG3" s="201"/>
      <c r="AH3" s="201"/>
      <c r="AI3" s="201"/>
      <c r="AJ3" s="201"/>
      <c r="AK3" s="201"/>
      <c r="AL3" s="201"/>
      <c r="AM3" s="201"/>
      <c r="AN3" s="201"/>
      <c r="AO3" s="201"/>
      <c r="AP3" s="201"/>
      <c r="AQ3" s="201"/>
      <c r="AR3" s="201"/>
      <c r="AS3" s="201"/>
      <c r="AT3" s="201"/>
      <c r="AU3" s="189"/>
    </row>
    <row r="4" spans="3:54" ht="23.25" x14ac:dyDescent="0.2">
      <c r="C4" s="201" t="s">
        <v>336</v>
      </c>
      <c r="D4" s="202"/>
      <c r="E4" s="202"/>
      <c r="F4" s="203"/>
      <c r="G4" s="203"/>
      <c r="H4" s="202"/>
      <c r="I4" s="203"/>
      <c r="J4" s="202"/>
      <c r="K4" s="203"/>
      <c r="L4" s="204"/>
      <c r="M4" s="204"/>
      <c r="N4" s="204"/>
      <c r="O4" s="204"/>
      <c r="P4" s="204"/>
      <c r="Q4" s="204"/>
      <c r="R4" s="204"/>
      <c r="S4" s="204"/>
      <c r="T4" s="204"/>
      <c r="U4" s="204"/>
      <c r="V4" s="204"/>
      <c r="W4" s="204"/>
      <c r="X4" s="204"/>
      <c r="Y4" s="204"/>
      <c r="Z4" s="204"/>
      <c r="AA4" s="204"/>
      <c r="AB4" s="204"/>
      <c r="AC4" s="204"/>
      <c r="AD4" s="204"/>
      <c r="AE4" s="204"/>
      <c r="AF4" s="204"/>
      <c r="AG4" s="204"/>
      <c r="AH4" s="204"/>
      <c r="AI4" s="204"/>
      <c r="AJ4" s="204"/>
      <c r="AK4" s="204"/>
      <c r="AL4" s="204"/>
      <c r="AM4" s="204"/>
      <c r="AN4" s="204"/>
      <c r="AW4" s="231"/>
      <c r="AX4" s="231"/>
      <c r="AY4" s="231"/>
      <c r="AZ4" s="231"/>
      <c r="BA4" s="231"/>
      <c r="BB4" s="231"/>
    </row>
    <row r="5" spans="3:54" ht="23.25" x14ac:dyDescent="0.2">
      <c r="C5" s="1599" t="s">
        <v>151</v>
      </c>
      <c r="D5" s="1599"/>
      <c r="E5" s="1599"/>
      <c r="F5" s="1599"/>
      <c r="G5" s="1599"/>
      <c r="H5" s="1599"/>
      <c r="I5" s="1599"/>
      <c r="J5" s="1599"/>
      <c r="K5" s="1599"/>
      <c r="L5" s="1599"/>
      <c r="M5" s="1599"/>
      <c r="N5" s="1599"/>
      <c r="O5" s="1599"/>
      <c r="P5" s="1599"/>
      <c r="Q5" s="1599"/>
      <c r="R5" s="1599"/>
      <c r="S5" s="1599"/>
      <c r="T5" s="1599"/>
      <c r="U5" s="1599"/>
      <c r="V5" s="1599"/>
      <c r="W5" s="1599"/>
      <c r="X5" s="1599"/>
      <c r="Y5" s="1599"/>
      <c r="Z5" s="1599"/>
      <c r="AA5" s="1599"/>
      <c r="AB5" s="201"/>
      <c r="AC5" s="201"/>
      <c r="AD5" s="201"/>
      <c r="AE5" s="201"/>
      <c r="AF5" s="201"/>
      <c r="AG5" s="201"/>
      <c r="AH5" s="201"/>
      <c r="AI5" s="201"/>
      <c r="AJ5" s="201"/>
      <c r="AK5" s="201"/>
      <c r="AL5" s="201"/>
      <c r="AM5" s="201"/>
      <c r="AN5" s="201"/>
      <c r="BA5" s="231"/>
      <c r="BB5" s="231"/>
    </row>
    <row r="6" spans="3:54" s="30" customFormat="1" ht="26.25" customHeight="1" thickBot="1" x14ac:dyDescent="0.25">
      <c r="C6" s="1573" t="s">
        <v>1215</v>
      </c>
      <c r="D6" s="1573"/>
      <c r="E6" s="1573"/>
      <c r="F6" s="1573"/>
      <c r="G6" s="1573"/>
      <c r="H6" s="1573"/>
      <c r="I6" s="1573"/>
      <c r="J6" s="1573"/>
      <c r="K6" s="1573"/>
      <c r="L6" s="1573"/>
      <c r="M6" s="1573"/>
      <c r="N6" s="1573"/>
      <c r="O6" s="1573"/>
      <c r="P6" s="1573"/>
      <c r="Q6" s="1573"/>
      <c r="R6" s="1573"/>
      <c r="S6" s="1573"/>
      <c r="T6" s="1573"/>
      <c r="U6" s="1573"/>
      <c r="V6" s="1573"/>
      <c r="W6" s="1573"/>
      <c r="X6" s="1573"/>
      <c r="Y6" s="1573"/>
      <c r="Z6" s="1573"/>
      <c r="AA6" s="1573"/>
      <c r="AB6" s="201"/>
      <c r="AC6" s="201"/>
      <c r="AD6" s="201"/>
      <c r="AE6" s="201"/>
      <c r="AF6" s="201"/>
      <c r="AG6" s="201"/>
      <c r="AH6" s="201"/>
      <c r="AI6" s="201"/>
      <c r="AJ6" s="201"/>
      <c r="AK6" s="201"/>
      <c r="AL6" s="201"/>
      <c r="AM6" s="201"/>
      <c r="AN6" s="201"/>
      <c r="BA6" s="235"/>
      <c r="BB6" s="235"/>
    </row>
    <row r="7" spans="3:54" s="30" customFormat="1" ht="41.25" customHeight="1" thickBot="1" x14ac:dyDescent="0.25">
      <c r="C7" s="1595" t="s">
        <v>39</v>
      </c>
      <c r="D7" s="1696" t="s">
        <v>4</v>
      </c>
      <c r="E7" s="1696"/>
      <c r="F7" s="1696"/>
      <c r="G7" s="1696"/>
      <c r="H7" s="1696"/>
      <c r="I7" s="1696"/>
      <c r="J7" s="1696"/>
      <c r="K7" s="1696"/>
      <c r="L7" s="1696"/>
      <c r="M7" s="1696"/>
      <c r="N7" s="1696"/>
      <c r="O7" s="1696"/>
      <c r="P7" s="1696"/>
      <c r="Q7" s="1696"/>
      <c r="R7" s="1696"/>
      <c r="S7" s="1696"/>
      <c r="T7" s="1696"/>
      <c r="U7" s="1696"/>
      <c r="V7" s="1696"/>
      <c r="W7" s="1696"/>
      <c r="X7" s="1696"/>
      <c r="Y7" s="1696"/>
      <c r="Z7" s="1696"/>
      <c r="AA7" s="1696"/>
      <c r="AZ7" s="235"/>
      <c r="BA7" s="235"/>
    </row>
    <row r="8" spans="3:54" ht="34.5" customHeight="1" thickBot="1" x14ac:dyDescent="0.25">
      <c r="C8" s="1595"/>
      <c r="D8" s="1675">
        <v>1993</v>
      </c>
      <c r="E8" s="1675"/>
      <c r="F8" s="1675">
        <v>1994</v>
      </c>
      <c r="G8" s="1675"/>
      <c r="H8" s="1675">
        <v>1995</v>
      </c>
      <c r="I8" s="1675"/>
      <c r="J8" s="1675">
        <v>1996</v>
      </c>
      <c r="K8" s="1675"/>
      <c r="L8" s="1675">
        <v>1997</v>
      </c>
      <c r="M8" s="1675"/>
      <c r="N8" s="1675">
        <v>1998</v>
      </c>
      <c r="O8" s="1675"/>
      <c r="P8" s="1675">
        <v>1999</v>
      </c>
      <c r="Q8" s="1675"/>
      <c r="R8" s="1675">
        <v>2000</v>
      </c>
      <c r="S8" s="1675"/>
      <c r="T8" s="1675">
        <v>2001</v>
      </c>
      <c r="U8" s="1675"/>
      <c r="V8" s="1675">
        <v>2002</v>
      </c>
      <c r="W8" s="1675"/>
      <c r="X8" s="1675">
        <v>2003</v>
      </c>
      <c r="Y8" s="1675"/>
      <c r="Z8" s="1675">
        <v>2004</v>
      </c>
      <c r="AA8" s="1675"/>
      <c r="AZ8" s="231"/>
      <c r="BA8" s="231"/>
    </row>
    <row r="9" spans="3:54" ht="53.25" customHeight="1" thickBot="1" x14ac:dyDescent="0.25">
      <c r="C9" s="1595"/>
      <c r="D9" s="1117" t="s">
        <v>469</v>
      </c>
      <c r="E9" s="1118" t="s">
        <v>55</v>
      </c>
      <c r="F9" s="1117" t="s">
        <v>469</v>
      </c>
      <c r="G9" s="1118" t="s">
        <v>55</v>
      </c>
      <c r="H9" s="1117" t="s">
        <v>469</v>
      </c>
      <c r="I9" s="1118" t="s">
        <v>55</v>
      </c>
      <c r="J9" s="1117" t="s">
        <v>469</v>
      </c>
      <c r="K9" s="1118" t="s">
        <v>55</v>
      </c>
      <c r="L9" s="1117" t="s">
        <v>469</v>
      </c>
      <c r="M9" s="1118" t="s">
        <v>55</v>
      </c>
      <c r="N9" s="1117" t="s">
        <v>469</v>
      </c>
      <c r="O9" s="1118" t="s">
        <v>55</v>
      </c>
      <c r="P9" s="1117" t="s">
        <v>469</v>
      </c>
      <c r="Q9" s="1118" t="s">
        <v>55</v>
      </c>
      <c r="R9" s="1117" t="s">
        <v>469</v>
      </c>
      <c r="S9" s="1118" t="s">
        <v>55</v>
      </c>
      <c r="T9" s="1117" t="s">
        <v>469</v>
      </c>
      <c r="U9" s="1118" t="s">
        <v>55</v>
      </c>
      <c r="V9" s="1117" t="s">
        <v>469</v>
      </c>
      <c r="W9" s="1118" t="s">
        <v>55</v>
      </c>
      <c r="X9" s="1117" t="s">
        <v>469</v>
      </c>
      <c r="Y9" s="1118" t="s">
        <v>55</v>
      </c>
      <c r="Z9" s="1117" t="s">
        <v>469</v>
      </c>
      <c r="AA9" s="1118" t="s">
        <v>55</v>
      </c>
      <c r="AZ9" s="231"/>
      <c r="BA9" s="231"/>
    </row>
    <row r="10" spans="3:54" ht="12.75" customHeight="1" x14ac:dyDescent="0.2">
      <c r="C10" s="1093"/>
      <c r="D10" s="1119"/>
      <c r="E10" s="1120"/>
      <c r="F10" s="1128"/>
      <c r="G10" s="1129"/>
      <c r="H10" s="1121"/>
      <c r="I10" s="1122"/>
      <c r="J10" s="1134"/>
      <c r="K10" s="1135"/>
      <c r="L10" s="748"/>
      <c r="M10" s="748"/>
      <c r="N10" s="761"/>
      <c r="O10" s="1136"/>
      <c r="P10" s="748"/>
      <c r="Q10" s="748"/>
      <c r="R10" s="761"/>
      <c r="S10" s="1136"/>
      <c r="T10" s="748"/>
      <c r="U10" s="748"/>
      <c r="V10" s="761"/>
      <c r="W10" s="1136"/>
      <c r="X10" s="748"/>
      <c r="Y10" s="748"/>
      <c r="Z10" s="761"/>
      <c r="AA10" s="749"/>
      <c r="AZ10" s="231"/>
      <c r="BA10" s="231"/>
    </row>
    <row r="11" spans="3:54" s="99" customFormat="1" ht="30" customHeight="1" x14ac:dyDescent="0.2">
      <c r="C11" s="1116" t="s">
        <v>40</v>
      </c>
      <c r="D11" s="1123">
        <v>3</v>
      </c>
      <c r="E11" s="958">
        <v>1</v>
      </c>
      <c r="F11" s="1130">
        <v>10</v>
      </c>
      <c r="G11" s="1131">
        <v>8</v>
      </c>
      <c r="H11" s="958">
        <v>7</v>
      </c>
      <c r="I11" s="958">
        <v>7</v>
      </c>
      <c r="J11" s="1130">
        <v>6</v>
      </c>
      <c r="K11" s="1131">
        <v>6</v>
      </c>
      <c r="L11" s="958">
        <v>10</v>
      </c>
      <c r="M11" s="958">
        <v>10</v>
      </c>
      <c r="N11" s="1130">
        <v>3</v>
      </c>
      <c r="O11" s="1131">
        <v>3</v>
      </c>
      <c r="P11" s="958" t="s">
        <v>80</v>
      </c>
      <c r="Q11" s="958" t="s">
        <v>80</v>
      </c>
      <c r="R11" s="1130">
        <v>4</v>
      </c>
      <c r="S11" s="1131">
        <v>4</v>
      </c>
      <c r="T11" s="958">
        <v>2</v>
      </c>
      <c r="U11" s="958">
        <v>2</v>
      </c>
      <c r="V11" s="1130">
        <v>6</v>
      </c>
      <c r="W11" s="1131">
        <v>6</v>
      </c>
      <c r="X11" s="958">
        <v>2</v>
      </c>
      <c r="Y11" s="958">
        <v>2</v>
      </c>
      <c r="Z11" s="1130">
        <v>2</v>
      </c>
      <c r="AA11" s="1124">
        <v>2</v>
      </c>
      <c r="AZ11" s="231"/>
      <c r="BA11" s="231"/>
    </row>
    <row r="12" spans="3:54" s="99" customFormat="1" ht="30" customHeight="1" x14ac:dyDescent="0.2">
      <c r="C12" s="1116" t="s">
        <v>93</v>
      </c>
      <c r="D12" s="1123">
        <v>4</v>
      </c>
      <c r="E12" s="958">
        <v>2</v>
      </c>
      <c r="F12" s="1130">
        <v>16</v>
      </c>
      <c r="G12" s="1131">
        <v>11</v>
      </c>
      <c r="H12" s="958">
        <v>5</v>
      </c>
      <c r="I12" s="958">
        <v>6</v>
      </c>
      <c r="J12" s="1130">
        <v>4</v>
      </c>
      <c r="K12" s="1131">
        <v>5</v>
      </c>
      <c r="L12" s="958">
        <v>1</v>
      </c>
      <c r="M12" s="958">
        <v>1</v>
      </c>
      <c r="N12" s="1130">
        <v>3</v>
      </c>
      <c r="O12" s="1131">
        <v>3</v>
      </c>
      <c r="P12" s="958">
        <v>1</v>
      </c>
      <c r="Q12" s="958">
        <v>1</v>
      </c>
      <c r="R12" s="1130">
        <v>5</v>
      </c>
      <c r="S12" s="1131">
        <v>5</v>
      </c>
      <c r="T12" s="958">
        <v>3</v>
      </c>
      <c r="U12" s="958">
        <v>3</v>
      </c>
      <c r="V12" s="1130">
        <v>4</v>
      </c>
      <c r="W12" s="1131">
        <v>4</v>
      </c>
      <c r="X12" s="958">
        <v>8</v>
      </c>
      <c r="Y12" s="958">
        <v>8</v>
      </c>
      <c r="Z12" s="1130">
        <v>6</v>
      </c>
      <c r="AA12" s="1124">
        <v>6</v>
      </c>
      <c r="AZ12" s="231"/>
      <c r="BA12" s="231"/>
    </row>
    <row r="13" spans="3:54" s="99" customFormat="1" ht="30" customHeight="1" x14ac:dyDescent="0.2">
      <c r="C13" s="1116" t="s">
        <v>94</v>
      </c>
      <c r="D13" s="1123">
        <v>3</v>
      </c>
      <c r="E13" s="958">
        <v>2</v>
      </c>
      <c r="F13" s="1130">
        <v>14</v>
      </c>
      <c r="G13" s="1131">
        <v>14</v>
      </c>
      <c r="H13" s="958">
        <v>12</v>
      </c>
      <c r="I13" s="958">
        <v>5</v>
      </c>
      <c r="J13" s="1130">
        <v>4</v>
      </c>
      <c r="K13" s="1131">
        <v>4</v>
      </c>
      <c r="L13" s="958">
        <v>4</v>
      </c>
      <c r="M13" s="958">
        <v>4</v>
      </c>
      <c r="N13" s="1130">
        <v>1</v>
      </c>
      <c r="O13" s="1131">
        <v>1</v>
      </c>
      <c r="P13" s="958">
        <v>9</v>
      </c>
      <c r="Q13" s="958">
        <v>9</v>
      </c>
      <c r="R13" s="1130">
        <v>2</v>
      </c>
      <c r="S13" s="1131" t="s">
        <v>80</v>
      </c>
      <c r="T13" s="958">
        <v>2</v>
      </c>
      <c r="U13" s="958">
        <v>2</v>
      </c>
      <c r="V13" s="1130">
        <v>4</v>
      </c>
      <c r="W13" s="1131">
        <v>4</v>
      </c>
      <c r="X13" s="958">
        <v>3</v>
      </c>
      <c r="Y13" s="958">
        <v>3</v>
      </c>
      <c r="Z13" s="1130">
        <v>13</v>
      </c>
      <c r="AA13" s="1124">
        <v>13</v>
      </c>
      <c r="AZ13" s="231"/>
      <c r="BA13" s="231"/>
    </row>
    <row r="14" spans="3:54" s="99" customFormat="1" ht="30" customHeight="1" x14ac:dyDescent="0.2">
      <c r="C14" s="1116" t="s">
        <v>95</v>
      </c>
      <c r="D14" s="1123">
        <v>4</v>
      </c>
      <c r="E14" s="958">
        <v>1</v>
      </c>
      <c r="F14" s="1130">
        <v>15</v>
      </c>
      <c r="G14" s="1131">
        <v>8</v>
      </c>
      <c r="H14" s="958">
        <v>19</v>
      </c>
      <c r="I14" s="958">
        <v>13</v>
      </c>
      <c r="J14" s="1130">
        <v>3</v>
      </c>
      <c r="K14" s="1131">
        <v>3</v>
      </c>
      <c r="L14" s="958">
        <v>3</v>
      </c>
      <c r="M14" s="958">
        <v>3</v>
      </c>
      <c r="N14" s="1130">
        <v>2</v>
      </c>
      <c r="O14" s="1131">
        <v>2</v>
      </c>
      <c r="P14" s="958">
        <v>3</v>
      </c>
      <c r="Q14" s="958">
        <v>3</v>
      </c>
      <c r="R14" s="1130">
        <v>3</v>
      </c>
      <c r="S14" s="1131">
        <v>3</v>
      </c>
      <c r="T14" s="958">
        <v>2</v>
      </c>
      <c r="U14" s="958">
        <v>2</v>
      </c>
      <c r="V14" s="1130">
        <v>2</v>
      </c>
      <c r="W14" s="1131">
        <v>2</v>
      </c>
      <c r="X14" s="958">
        <v>5</v>
      </c>
      <c r="Y14" s="958">
        <v>5</v>
      </c>
      <c r="Z14" s="1130">
        <v>3</v>
      </c>
      <c r="AA14" s="1124">
        <v>3</v>
      </c>
      <c r="AZ14" s="231"/>
      <c r="BA14" s="231"/>
    </row>
    <row r="15" spans="3:54" s="99" customFormat="1" ht="30" customHeight="1" x14ac:dyDescent="0.2">
      <c r="C15" s="1116" t="s">
        <v>96</v>
      </c>
      <c r="D15" s="1123">
        <v>11</v>
      </c>
      <c r="E15" s="958">
        <v>7</v>
      </c>
      <c r="F15" s="1130">
        <v>14</v>
      </c>
      <c r="G15" s="1131">
        <v>21</v>
      </c>
      <c r="H15" s="958">
        <v>18</v>
      </c>
      <c r="I15" s="958">
        <v>8</v>
      </c>
      <c r="J15" s="1130">
        <v>3</v>
      </c>
      <c r="K15" s="1131">
        <v>3</v>
      </c>
      <c r="L15" s="958">
        <v>3</v>
      </c>
      <c r="M15" s="958">
        <v>3</v>
      </c>
      <c r="N15" s="1130">
        <v>4</v>
      </c>
      <c r="O15" s="1131">
        <v>4</v>
      </c>
      <c r="P15" s="958">
        <v>2</v>
      </c>
      <c r="Q15" s="958">
        <v>2</v>
      </c>
      <c r="R15" s="1130">
        <v>3</v>
      </c>
      <c r="S15" s="1131">
        <v>3</v>
      </c>
      <c r="T15" s="958">
        <v>6</v>
      </c>
      <c r="U15" s="958">
        <v>6</v>
      </c>
      <c r="V15" s="1130">
        <v>5</v>
      </c>
      <c r="W15" s="1131">
        <v>5</v>
      </c>
      <c r="X15" s="958">
        <v>7</v>
      </c>
      <c r="Y15" s="958">
        <v>7</v>
      </c>
      <c r="Z15" s="1130">
        <v>7</v>
      </c>
      <c r="AA15" s="1124">
        <v>7</v>
      </c>
      <c r="AZ15" s="231"/>
      <c r="BA15" s="231"/>
    </row>
    <row r="16" spans="3:54" s="99" customFormat="1" ht="30" customHeight="1" x14ac:dyDescent="0.2">
      <c r="C16" s="1116" t="s">
        <v>97</v>
      </c>
      <c r="D16" s="1123">
        <v>9</v>
      </c>
      <c r="E16" s="958">
        <v>3</v>
      </c>
      <c r="F16" s="1130">
        <v>11</v>
      </c>
      <c r="G16" s="1131">
        <v>6</v>
      </c>
      <c r="H16" s="958">
        <v>16</v>
      </c>
      <c r="I16" s="958">
        <v>12</v>
      </c>
      <c r="J16" s="1130">
        <v>3</v>
      </c>
      <c r="K16" s="1131">
        <v>3</v>
      </c>
      <c r="L16" s="958">
        <v>4</v>
      </c>
      <c r="M16" s="958">
        <v>4</v>
      </c>
      <c r="N16" s="1130">
        <v>7</v>
      </c>
      <c r="O16" s="1131">
        <v>7</v>
      </c>
      <c r="P16" s="958">
        <v>2</v>
      </c>
      <c r="Q16" s="958">
        <v>2</v>
      </c>
      <c r="R16" s="1130">
        <v>2</v>
      </c>
      <c r="S16" s="1131">
        <v>2</v>
      </c>
      <c r="T16" s="958">
        <v>5</v>
      </c>
      <c r="U16" s="958">
        <v>5</v>
      </c>
      <c r="V16" s="1130">
        <v>3</v>
      </c>
      <c r="W16" s="1131">
        <v>3</v>
      </c>
      <c r="X16" s="958">
        <v>8</v>
      </c>
      <c r="Y16" s="958">
        <v>8</v>
      </c>
      <c r="Z16" s="1130">
        <v>6</v>
      </c>
      <c r="AA16" s="1124">
        <v>6</v>
      </c>
      <c r="AZ16" s="231"/>
      <c r="BA16" s="231"/>
    </row>
    <row r="17" spans="2:54" s="99" customFormat="1" ht="30" customHeight="1" x14ac:dyDescent="0.2">
      <c r="C17" s="1116" t="s">
        <v>98</v>
      </c>
      <c r="D17" s="1123">
        <v>13</v>
      </c>
      <c r="E17" s="958">
        <v>8</v>
      </c>
      <c r="F17" s="1130">
        <v>14</v>
      </c>
      <c r="G17" s="1131">
        <v>12</v>
      </c>
      <c r="H17" s="958">
        <v>5</v>
      </c>
      <c r="I17" s="958">
        <v>3</v>
      </c>
      <c r="J17" s="1130">
        <v>2</v>
      </c>
      <c r="K17" s="1131">
        <v>2</v>
      </c>
      <c r="L17" s="958">
        <v>3</v>
      </c>
      <c r="M17" s="958">
        <v>3</v>
      </c>
      <c r="N17" s="1130" t="s">
        <v>80</v>
      </c>
      <c r="O17" s="1131" t="s">
        <v>80</v>
      </c>
      <c r="P17" s="958">
        <v>3</v>
      </c>
      <c r="Q17" s="958">
        <v>3</v>
      </c>
      <c r="R17" s="1130" t="s">
        <v>80</v>
      </c>
      <c r="S17" s="1131" t="s">
        <v>80</v>
      </c>
      <c r="T17" s="958">
        <v>3</v>
      </c>
      <c r="U17" s="958">
        <v>3</v>
      </c>
      <c r="V17" s="1130">
        <v>4</v>
      </c>
      <c r="W17" s="1131">
        <v>4</v>
      </c>
      <c r="X17" s="958">
        <v>3</v>
      </c>
      <c r="Y17" s="958">
        <v>3</v>
      </c>
      <c r="Z17" s="1130">
        <v>3</v>
      </c>
      <c r="AA17" s="1124">
        <v>3</v>
      </c>
      <c r="AZ17" s="231"/>
      <c r="BA17" s="231"/>
    </row>
    <row r="18" spans="2:54" s="99" customFormat="1" ht="30" customHeight="1" x14ac:dyDescent="0.2">
      <c r="C18" s="1116" t="s">
        <v>99</v>
      </c>
      <c r="D18" s="1123">
        <v>10</v>
      </c>
      <c r="E18" s="958">
        <v>6</v>
      </c>
      <c r="F18" s="1130">
        <v>11</v>
      </c>
      <c r="G18" s="1131">
        <v>10</v>
      </c>
      <c r="H18" s="958">
        <v>7</v>
      </c>
      <c r="I18" s="958">
        <v>13</v>
      </c>
      <c r="J18" s="1130">
        <v>3</v>
      </c>
      <c r="K18" s="1131">
        <v>3</v>
      </c>
      <c r="L18" s="958">
        <v>1</v>
      </c>
      <c r="M18" s="958">
        <v>1</v>
      </c>
      <c r="N18" s="1130">
        <v>3</v>
      </c>
      <c r="O18" s="1131">
        <v>3</v>
      </c>
      <c r="P18" s="958">
        <v>4</v>
      </c>
      <c r="Q18" s="958">
        <v>4</v>
      </c>
      <c r="R18" s="1130">
        <v>5</v>
      </c>
      <c r="S18" s="1131">
        <v>5</v>
      </c>
      <c r="T18" s="958">
        <v>5</v>
      </c>
      <c r="U18" s="958">
        <v>5</v>
      </c>
      <c r="V18" s="1130">
        <v>5</v>
      </c>
      <c r="W18" s="1131">
        <v>5</v>
      </c>
      <c r="X18" s="958">
        <v>6</v>
      </c>
      <c r="Y18" s="958">
        <v>6</v>
      </c>
      <c r="Z18" s="1130">
        <v>5</v>
      </c>
      <c r="AA18" s="1124">
        <v>5</v>
      </c>
      <c r="AZ18" s="231"/>
      <c r="BA18" s="231"/>
    </row>
    <row r="19" spans="2:54" s="99" customFormat="1" ht="30" customHeight="1" x14ac:dyDescent="0.2">
      <c r="C19" s="1116" t="s">
        <v>100</v>
      </c>
      <c r="D19" s="1123">
        <v>21</v>
      </c>
      <c r="E19" s="958">
        <v>16</v>
      </c>
      <c r="F19" s="1130">
        <v>17</v>
      </c>
      <c r="G19" s="1131">
        <v>17</v>
      </c>
      <c r="H19" s="958">
        <v>7</v>
      </c>
      <c r="I19" s="958">
        <v>7</v>
      </c>
      <c r="J19" s="1130">
        <v>4</v>
      </c>
      <c r="K19" s="1131">
        <v>3</v>
      </c>
      <c r="L19" s="958">
        <v>7</v>
      </c>
      <c r="M19" s="958">
        <v>7</v>
      </c>
      <c r="N19" s="1130">
        <v>2</v>
      </c>
      <c r="O19" s="1131">
        <v>1</v>
      </c>
      <c r="P19" s="958">
        <v>2</v>
      </c>
      <c r="Q19" s="958">
        <v>2</v>
      </c>
      <c r="R19" s="1130">
        <v>5</v>
      </c>
      <c r="S19" s="1131">
        <v>5</v>
      </c>
      <c r="T19" s="958">
        <v>5</v>
      </c>
      <c r="U19" s="958">
        <v>4</v>
      </c>
      <c r="V19" s="1130">
        <v>3</v>
      </c>
      <c r="W19" s="1131">
        <v>3</v>
      </c>
      <c r="X19" s="958">
        <v>8</v>
      </c>
      <c r="Y19" s="958">
        <v>8</v>
      </c>
      <c r="Z19" s="1130">
        <v>5</v>
      </c>
      <c r="AA19" s="1124">
        <v>5</v>
      </c>
      <c r="AZ19" s="231"/>
      <c r="BA19" s="231"/>
    </row>
    <row r="20" spans="2:54" s="99" customFormat="1" ht="30" customHeight="1" x14ac:dyDescent="0.2">
      <c r="C20" s="1116" t="s">
        <v>101</v>
      </c>
      <c r="D20" s="1123">
        <v>18</v>
      </c>
      <c r="E20" s="958">
        <v>16</v>
      </c>
      <c r="F20" s="1130">
        <v>13</v>
      </c>
      <c r="G20" s="1131">
        <v>9</v>
      </c>
      <c r="H20" s="958">
        <v>24</v>
      </c>
      <c r="I20" s="958">
        <v>22</v>
      </c>
      <c r="J20" s="1130">
        <v>10</v>
      </c>
      <c r="K20" s="1131">
        <v>10</v>
      </c>
      <c r="L20" s="958">
        <v>8</v>
      </c>
      <c r="M20" s="958">
        <v>8</v>
      </c>
      <c r="N20" s="1130">
        <v>3</v>
      </c>
      <c r="O20" s="1131">
        <v>3</v>
      </c>
      <c r="P20" s="958">
        <v>5</v>
      </c>
      <c r="Q20" s="958">
        <v>5</v>
      </c>
      <c r="R20" s="1130">
        <v>6</v>
      </c>
      <c r="S20" s="1131">
        <v>6</v>
      </c>
      <c r="T20" s="958">
        <v>8</v>
      </c>
      <c r="U20" s="958">
        <v>8</v>
      </c>
      <c r="V20" s="1130">
        <v>6</v>
      </c>
      <c r="W20" s="1131">
        <v>6</v>
      </c>
      <c r="X20" s="958">
        <v>7</v>
      </c>
      <c r="Y20" s="958">
        <v>7</v>
      </c>
      <c r="Z20" s="1130">
        <v>6</v>
      </c>
      <c r="AA20" s="1124">
        <v>6</v>
      </c>
      <c r="AZ20" s="231"/>
      <c r="BA20" s="231"/>
    </row>
    <row r="21" spans="2:54" s="99" customFormat="1" ht="30" customHeight="1" x14ac:dyDescent="0.2">
      <c r="C21" s="1116" t="s">
        <v>102</v>
      </c>
      <c r="D21" s="1123">
        <v>16</v>
      </c>
      <c r="E21" s="958">
        <v>11</v>
      </c>
      <c r="F21" s="1130">
        <v>15</v>
      </c>
      <c r="G21" s="1131">
        <v>12</v>
      </c>
      <c r="H21" s="958">
        <v>13</v>
      </c>
      <c r="I21" s="958">
        <v>10</v>
      </c>
      <c r="J21" s="1130">
        <v>10</v>
      </c>
      <c r="K21" s="1131">
        <v>10</v>
      </c>
      <c r="L21" s="958">
        <v>4</v>
      </c>
      <c r="M21" s="958">
        <v>4</v>
      </c>
      <c r="N21" s="1130">
        <v>4</v>
      </c>
      <c r="O21" s="1131">
        <v>4</v>
      </c>
      <c r="P21" s="958">
        <v>2</v>
      </c>
      <c r="Q21" s="958">
        <v>2</v>
      </c>
      <c r="R21" s="1130">
        <v>1</v>
      </c>
      <c r="S21" s="1131">
        <v>1</v>
      </c>
      <c r="T21" s="958">
        <v>2</v>
      </c>
      <c r="U21" s="958">
        <v>2</v>
      </c>
      <c r="V21" s="1130">
        <v>6</v>
      </c>
      <c r="W21" s="1131">
        <v>6</v>
      </c>
      <c r="X21" s="958">
        <v>7</v>
      </c>
      <c r="Y21" s="958">
        <v>7</v>
      </c>
      <c r="Z21" s="1130">
        <v>7</v>
      </c>
      <c r="AA21" s="1124">
        <v>7</v>
      </c>
      <c r="AZ21" s="231"/>
      <c r="BA21" s="231"/>
    </row>
    <row r="22" spans="2:54" s="99" customFormat="1" ht="30" customHeight="1" x14ac:dyDescent="0.2">
      <c r="C22" s="1116" t="s">
        <v>259</v>
      </c>
      <c r="D22" s="1123">
        <v>8</v>
      </c>
      <c r="E22" s="958">
        <v>5</v>
      </c>
      <c r="F22" s="1130">
        <v>3</v>
      </c>
      <c r="G22" s="1131">
        <v>4</v>
      </c>
      <c r="H22" s="958">
        <v>13</v>
      </c>
      <c r="I22" s="958">
        <v>12</v>
      </c>
      <c r="J22" s="1130">
        <v>3</v>
      </c>
      <c r="K22" s="1131">
        <v>3</v>
      </c>
      <c r="L22" s="958">
        <v>1</v>
      </c>
      <c r="M22" s="958">
        <v>1</v>
      </c>
      <c r="N22" s="1130">
        <v>2</v>
      </c>
      <c r="O22" s="1131">
        <v>2</v>
      </c>
      <c r="P22" s="958">
        <v>2</v>
      </c>
      <c r="Q22" s="958">
        <v>2</v>
      </c>
      <c r="R22" s="1130">
        <v>4</v>
      </c>
      <c r="S22" s="1131">
        <v>4</v>
      </c>
      <c r="T22" s="958">
        <v>2</v>
      </c>
      <c r="U22" s="958">
        <v>2</v>
      </c>
      <c r="V22" s="1130">
        <v>2</v>
      </c>
      <c r="W22" s="1131">
        <v>2</v>
      </c>
      <c r="X22" s="958">
        <v>1</v>
      </c>
      <c r="Y22" s="958">
        <v>1</v>
      </c>
      <c r="Z22" s="1130">
        <v>6</v>
      </c>
      <c r="AA22" s="1124">
        <v>6</v>
      </c>
      <c r="AZ22" s="231"/>
      <c r="BA22" s="231"/>
    </row>
    <row r="23" spans="2:54" s="99" customFormat="1" ht="14.25" customHeight="1" thickBot="1" x14ac:dyDescent="0.25">
      <c r="C23" s="734"/>
      <c r="D23" s="1125"/>
      <c r="E23" s="1126"/>
      <c r="F23" s="1132"/>
      <c r="G23" s="1133"/>
      <c r="H23" s="1126"/>
      <c r="I23" s="1126"/>
      <c r="J23" s="1132"/>
      <c r="K23" s="1133"/>
      <c r="L23" s="1126"/>
      <c r="M23" s="1126"/>
      <c r="N23" s="1132"/>
      <c r="O23" s="1133"/>
      <c r="P23" s="1126"/>
      <c r="Q23" s="1126"/>
      <c r="R23" s="1132"/>
      <c r="S23" s="1133"/>
      <c r="T23" s="1126"/>
      <c r="U23" s="1126"/>
      <c r="V23" s="1132"/>
      <c r="W23" s="1133"/>
      <c r="X23" s="1126"/>
      <c r="Y23" s="1126"/>
      <c r="Z23" s="1132"/>
      <c r="AA23" s="1127"/>
      <c r="AZ23" s="231"/>
      <c r="BA23" s="231"/>
    </row>
    <row r="24" spans="2:54" s="117" customFormat="1" ht="39.75" customHeight="1" x14ac:dyDescent="0.2">
      <c r="C24" s="746" t="s">
        <v>23</v>
      </c>
      <c r="D24" s="785">
        <f t="shared" ref="D24:L24" si="0">SUM(D11:D22)</f>
        <v>120</v>
      </c>
      <c r="E24" s="785">
        <f t="shared" si="0"/>
        <v>78</v>
      </c>
      <c r="F24" s="785">
        <f t="shared" si="0"/>
        <v>153</v>
      </c>
      <c r="G24" s="785">
        <f t="shared" si="0"/>
        <v>132</v>
      </c>
      <c r="H24" s="785">
        <f t="shared" si="0"/>
        <v>146</v>
      </c>
      <c r="I24" s="785">
        <f t="shared" si="0"/>
        <v>118</v>
      </c>
      <c r="J24" s="785">
        <f t="shared" si="0"/>
        <v>55</v>
      </c>
      <c r="K24" s="785">
        <f t="shared" si="0"/>
        <v>55</v>
      </c>
      <c r="L24" s="785">
        <f t="shared" si="0"/>
        <v>49</v>
      </c>
      <c r="M24" s="785">
        <f t="shared" ref="M24:W24" si="1">SUM(M11:M22)</f>
        <v>49</v>
      </c>
      <c r="N24" s="785">
        <f t="shared" si="1"/>
        <v>34</v>
      </c>
      <c r="O24" s="785">
        <f t="shared" si="1"/>
        <v>33</v>
      </c>
      <c r="P24" s="785">
        <f t="shared" si="1"/>
        <v>35</v>
      </c>
      <c r="Q24" s="785">
        <f t="shared" si="1"/>
        <v>35</v>
      </c>
      <c r="R24" s="785">
        <f t="shared" si="1"/>
        <v>40</v>
      </c>
      <c r="S24" s="785">
        <f t="shared" si="1"/>
        <v>38</v>
      </c>
      <c r="T24" s="785">
        <f t="shared" si="1"/>
        <v>45</v>
      </c>
      <c r="U24" s="785">
        <f t="shared" si="1"/>
        <v>44</v>
      </c>
      <c r="V24" s="785">
        <f t="shared" si="1"/>
        <v>50</v>
      </c>
      <c r="W24" s="785">
        <f t="shared" si="1"/>
        <v>50</v>
      </c>
      <c r="X24" s="785">
        <f>SUM(X11:X22)</f>
        <v>65</v>
      </c>
      <c r="Y24" s="785">
        <f>SUM(Y11:Y22)</f>
        <v>65</v>
      </c>
      <c r="Z24" s="785">
        <f>SUM(Z11:Z22)</f>
        <v>69</v>
      </c>
      <c r="AA24" s="785">
        <f>SUM(AA11:AA22)</f>
        <v>69</v>
      </c>
      <c r="AZ24" s="255"/>
      <c r="BA24" s="255"/>
    </row>
    <row r="25" spans="2:54" s="117" customFormat="1" ht="18.75" customHeight="1" thickBot="1" x14ac:dyDescent="0.25">
      <c r="C25" s="1114"/>
      <c r="D25" s="1115"/>
      <c r="E25" s="1115"/>
      <c r="F25" s="1115"/>
      <c r="G25" s="1115"/>
      <c r="H25" s="1115"/>
      <c r="I25" s="1115"/>
      <c r="J25" s="1115"/>
      <c r="K25" s="1115"/>
      <c r="L25" s="1115"/>
      <c r="M25" s="1115"/>
      <c r="N25" s="1115"/>
      <c r="O25" s="1115"/>
      <c r="P25" s="1115"/>
      <c r="Q25" s="1115"/>
      <c r="R25" s="1115"/>
      <c r="S25" s="1115"/>
      <c r="T25" s="1115"/>
      <c r="U25" s="1115"/>
      <c r="V25" s="1115"/>
      <c r="W25" s="1115"/>
      <c r="X25" s="1115"/>
      <c r="Y25" s="1115"/>
      <c r="Z25" s="1115"/>
      <c r="AA25" s="1115"/>
      <c r="AB25" s="180"/>
      <c r="AC25" s="180"/>
      <c r="AD25" s="180"/>
      <c r="AE25" s="180"/>
      <c r="AF25" s="180"/>
      <c r="AG25" s="180"/>
      <c r="AH25" s="180"/>
      <c r="AI25" s="180"/>
      <c r="AJ25" s="180"/>
      <c r="AK25" s="180"/>
      <c r="AL25" s="180"/>
      <c r="AM25" s="180"/>
      <c r="AN25" s="180"/>
      <c r="BA25" s="255"/>
      <c r="BB25" s="255"/>
    </row>
    <row r="26" spans="2:54" s="181" customFormat="1" ht="31.5" customHeight="1" thickBot="1" x14ac:dyDescent="0.25">
      <c r="B26" s="338"/>
      <c r="C26" s="1595" t="s">
        <v>39</v>
      </c>
      <c r="D26" s="1696" t="s">
        <v>4</v>
      </c>
      <c r="E26" s="1696"/>
      <c r="F26" s="1696"/>
      <c r="G26" s="1696"/>
      <c r="H26" s="1696"/>
      <c r="I26" s="1696"/>
      <c r="J26" s="1696"/>
      <c r="K26" s="1696"/>
      <c r="L26" s="1696"/>
      <c r="M26" s="1696"/>
      <c r="N26" s="1696"/>
      <c r="O26" s="1696"/>
      <c r="P26" s="1696"/>
      <c r="Q26" s="1696"/>
      <c r="R26" s="1696"/>
      <c r="S26" s="1696"/>
      <c r="T26" s="1696"/>
      <c r="U26" s="1696"/>
      <c r="V26" s="1696"/>
      <c r="W26" s="1696"/>
      <c r="X26" s="1696"/>
      <c r="Y26" s="1696"/>
      <c r="Z26" s="1696"/>
      <c r="AA26" s="1696"/>
      <c r="AB26" s="338"/>
      <c r="AC26" s="338"/>
      <c r="AD26" s="338"/>
      <c r="AE26" s="338"/>
      <c r="AF26" s="338"/>
      <c r="AG26" s="338"/>
      <c r="AH26" s="338"/>
      <c r="AI26" s="338"/>
      <c r="AJ26" s="338"/>
      <c r="AK26" s="338"/>
      <c r="AL26" s="338"/>
      <c r="AM26" s="338"/>
      <c r="AN26" s="338"/>
      <c r="AS26" s="180"/>
      <c r="AT26" s="180"/>
      <c r="AU26" s="14"/>
      <c r="AV26" s="233"/>
      <c r="BA26" s="233"/>
      <c r="BB26" s="233"/>
    </row>
    <row r="27" spans="2:54" s="181" customFormat="1" ht="29.25" customHeight="1" thickBot="1" x14ac:dyDescent="0.25">
      <c r="B27" s="339"/>
      <c r="C27" s="1595"/>
      <c r="D27" s="1675">
        <v>2005</v>
      </c>
      <c r="E27" s="1675"/>
      <c r="F27" s="1675">
        <v>2006</v>
      </c>
      <c r="G27" s="1675"/>
      <c r="H27" s="1675">
        <v>2007</v>
      </c>
      <c r="I27" s="1675"/>
      <c r="J27" s="1675">
        <v>2008</v>
      </c>
      <c r="K27" s="1675"/>
      <c r="L27" s="1675">
        <v>2009</v>
      </c>
      <c r="M27" s="1675"/>
      <c r="N27" s="1675">
        <v>2010</v>
      </c>
      <c r="O27" s="1675"/>
      <c r="P27" s="1675">
        <v>2011</v>
      </c>
      <c r="Q27" s="1675"/>
      <c r="R27" s="1675">
        <v>2012</v>
      </c>
      <c r="S27" s="1675"/>
      <c r="T27" s="1675">
        <v>2013</v>
      </c>
      <c r="U27" s="1675"/>
      <c r="V27" s="1137">
        <v>2014</v>
      </c>
      <c r="W27" s="1137">
        <v>2015</v>
      </c>
      <c r="X27" s="1137">
        <v>2016</v>
      </c>
      <c r="Y27" s="1137">
        <v>2017</v>
      </c>
      <c r="Z27" s="1137">
        <v>2018</v>
      </c>
      <c r="AA27" s="1137">
        <v>2019</v>
      </c>
      <c r="AB27" s="339"/>
      <c r="AC27" s="339"/>
      <c r="AD27" s="339"/>
      <c r="AE27" s="339"/>
      <c r="AF27" s="339"/>
      <c r="AG27" s="339"/>
      <c r="AH27" s="339"/>
      <c r="AI27" s="339"/>
      <c r="AJ27" s="339"/>
      <c r="AK27" s="339"/>
      <c r="AL27" s="339"/>
      <c r="AM27" s="339"/>
      <c r="AN27" s="339"/>
      <c r="AS27" s="180"/>
      <c r="AT27" s="180"/>
      <c r="AU27" s="14"/>
      <c r="AV27" s="233"/>
      <c r="AW27" s="235"/>
      <c r="AX27" s="232"/>
      <c r="AY27" s="232"/>
      <c r="AZ27" s="233"/>
      <c r="BA27" s="233"/>
      <c r="BB27" s="233"/>
    </row>
    <row r="28" spans="2:54" ht="54.75" customHeight="1" thickBot="1" x14ac:dyDescent="0.25">
      <c r="B28" s="341"/>
      <c r="C28" s="1595"/>
      <c r="D28" s="1117" t="s">
        <v>469</v>
      </c>
      <c r="E28" s="1138" t="s">
        <v>55</v>
      </c>
      <c r="F28" s="1117" t="s">
        <v>469</v>
      </c>
      <c r="G28" s="1138" t="s">
        <v>55</v>
      </c>
      <c r="H28" s="1117" t="s">
        <v>469</v>
      </c>
      <c r="I28" s="1138" t="s">
        <v>55</v>
      </c>
      <c r="J28" s="1117" t="s">
        <v>469</v>
      </c>
      <c r="K28" s="1138" t="s">
        <v>55</v>
      </c>
      <c r="L28" s="1117" t="s">
        <v>469</v>
      </c>
      <c r="M28" s="1138" t="s">
        <v>55</v>
      </c>
      <c r="N28" s="1117" t="s">
        <v>469</v>
      </c>
      <c r="O28" s="1138" t="s">
        <v>55</v>
      </c>
      <c r="P28" s="1117" t="s">
        <v>469</v>
      </c>
      <c r="Q28" s="1138" t="s">
        <v>55</v>
      </c>
      <c r="R28" s="1117" t="s">
        <v>469</v>
      </c>
      <c r="S28" s="1138" t="s">
        <v>55</v>
      </c>
      <c r="T28" s="1117" t="s">
        <v>469</v>
      </c>
      <c r="U28" s="1138" t="s">
        <v>55</v>
      </c>
      <c r="V28" s="1138" t="s">
        <v>55</v>
      </c>
      <c r="W28" s="1138" t="s">
        <v>55</v>
      </c>
      <c r="X28" s="1138" t="s">
        <v>55</v>
      </c>
      <c r="Y28" s="1138" t="s">
        <v>55</v>
      </c>
      <c r="Z28" s="1138" t="s">
        <v>55</v>
      </c>
      <c r="AA28" s="1138" t="s">
        <v>55</v>
      </c>
      <c r="AB28" s="341"/>
      <c r="AC28" s="340"/>
      <c r="AD28" s="341"/>
      <c r="AE28" s="340"/>
      <c r="AF28" s="341"/>
      <c r="AG28" s="340"/>
      <c r="AH28" s="341"/>
      <c r="AJ28" s="247" t="s">
        <v>394</v>
      </c>
      <c r="AK28" s="245" t="s">
        <v>395</v>
      </c>
      <c r="AL28" s="231"/>
      <c r="AM28" s="340"/>
      <c r="AN28" s="341"/>
      <c r="AV28" s="231"/>
      <c r="AZ28" s="231"/>
      <c r="BA28" s="231"/>
      <c r="BB28" s="231"/>
    </row>
    <row r="29" spans="2:54" ht="15" customHeight="1" x14ac:dyDescent="0.2">
      <c r="B29" s="108"/>
      <c r="C29" s="1093"/>
      <c r="D29" s="1139"/>
      <c r="E29" s="748"/>
      <c r="F29" s="761"/>
      <c r="G29" s="1136"/>
      <c r="H29" s="748"/>
      <c r="I29" s="748"/>
      <c r="J29" s="761"/>
      <c r="K29" s="1136"/>
      <c r="L29" s="748"/>
      <c r="M29" s="748"/>
      <c r="N29" s="761"/>
      <c r="O29" s="1136"/>
      <c r="P29" s="748"/>
      <c r="Q29" s="748"/>
      <c r="R29" s="761"/>
      <c r="S29" s="1136"/>
      <c r="T29" s="748"/>
      <c r="U29" s="748"/>
      <c r="V29" s="761"/>
      <c r="W29" s="1144"/>
      <c r="X29" s="1144"/>
      <c r="Y29" s="1145"/>
      <c r="Z29" s="1145"/>
      <c r="AA29" s="1140"/>
      <c r="AB29" s="296"/>
      <c r="AC29" s="296"/>
      <c r="AD29" s="296"/>
      <c r="AE29" s="296"/>
      <c r="AF29" s="296"/>
      <c r="AG29" s="296"/>
      <c r="AH29" s="296"/>
      <c r="AL29" s="235"/>
      <c r="AM29" s="296"/>
      <c r="AN29" s="296"/>
      <c r="AO29" s="296"/>
      <c r="AP29" s="296"/>
      <c r="AQ29" s="296"/>
      <c r="AR29" s="296"/>
      <c r="AV29" s="231"/>
      <c r="AZ29" s="231"/>
      <c r="BA29" s="231"/>
      <c r="BB29" s="231"/>
    </row>
    <row r="30" spans="2:54" ht="30" customHeight="1" x14ac:dyDescent="0.2">
      <c r="B30" s="117"/>
      <c r="C30" s="1116" t="s">
        <v>40</v>
      </c>
      <c r="D30" s="1123">
        <v>6</v>
      </c>
      <c r="E30" s="958">
        <v>6</v>
      </c>
      <c r="F30" s="1130">
        <v>8</v>
      </c>
      <c r="G30" s="1131">
        <v>8</v>
      </c>
      <c r="H30" s="958">
        <v>9</v>
      </c>
      <c r="I30" s="958">
        <v>9</v>
      </c>
      <c r="J30" s="1130">
        <v>9</v>
      </c>
      <c r="K30" s="1131">
        <v>9</v>
      </c>
      <c r="L30" s="958">
        <v>6</v>
      </c>
      <c r="M30" s="958">
        <v>6</v>
      </c>
      <c r="N30" s="1130">
        <v>8</v>
      </c>
      <c r="O30" s="1131">
        <v>8</v>
      </c>
      <c r="P30" s="958">
        <v>7</v>
      </c>
      <c r="Q30" s="958">
        <v>7</v>
      </c>
      <c r="R30" s="1130">
        <v>7</v>
      </c>
      <c r="S30" s="1131">
        <v>7</v>
      </c>
      <c r="T30" s="958">
        <v>8</v>
      </c>
      <c r="U30" s="958">
        <v>8</v>
      </c>
      <c r="V30" s="1130">
        <v>13</v>
      </c>
      <c r="W30" s="1146">
        <v>8</v>
      </c>
      <c r="X30" s="1146">
        <v>11</v>
      </c>
      <c r="Y30" s="1147">
        <v>14</v>
      </c>
      <c r="Z30" s="1147">
        <v>18</v>
      </c>
      <c r="AA30" s="1141">
        <v>22</v>
      </c>
      <c r="AB30" s="181"/>
      <c r="AC30" s="181"/>
      <c r="AD30" s="181"/>
      <c r="AE30" s="181"/>
      <c r="AF30" s="181"/>
      <c r="AG30" s="181"/>
      <c r="AH30" s="181"/>
      <c r="AI30" s="342">
        <v>1993</v>
      </c>
      <c r="AJ30" s="342">
        <v>120</v>
      </c>
      <c r="AK30" s="342">
        <v>78</v>
      </c>
      <c r="AL30" s="235"/>
      <c r="AM30" s="181"/>
      <c r="AN30" s="181"/>
      <c r="AO30" s="181"/>
      <c r="AP30" s="181"/>
      <c r="AQ30" s="181"/>
      <c r="AR30" s="181"/>
      <c r="AV30" s="231"/>
      <c r="AZ30" s="231"/>
      <c r="BA30" s="231"/>
      <c r="BB30" s="231"/>
    </row>
    <row r="31" spans="2:54" ht="30" customHeight="1" x14ac:dyDescent="0.2">
      <c r="B31" s="117"/>
      <c r="C31" s="1116" t="s">
        <v>93</v>
      </c>
      <c r="D31" s="1123">
        <v>2</v>
      </c>
      <c r="E31" s="958">
        <v>2</v>
      </c>
      <c r="F31" s="1130">
        <v>5</v>
      </c>
      <c r="G31" s="1131">
        <v>5</v>
      </c>
      <c r="H31" s="958">
        <v>4</v>
      </c>
      <c r="I31" s="958">
        <v>4</v>
      </c>
      <c r="J31" s="1130">
        <v>4</v>
      </c>
      <c r="K31" s="1131">
        <v>4</v>
      </c>
      <c r="L31" s="958">
        <v>11</v>
      </c>
      <c r="M31" s="958">
        <v>11</v>
      </c>
      <c r="N31" s="1130">
        <v>9</v>
      </c>
      <c r="O31" s="1131">
        <v>9</v>
      </c>
      <c r="P31" s="958">
        <v>7</v>
      </c>
      <c r="Q31" s="958">
        <v>7</v>
      </c>
      <c r="R31" s="1130">
        <v>6</v>
      </c>
      <c r="S31" s="1131">
        <v>6</v>
      </c>
      <c r="T31" s="958">
        <v>6</v>
      </c>
      <c r="U31" s="958">
        <v>6</v>
      </c>
      <c r="V31" s="1130">
        <v>7</v>
      </c>
      <c r="W31" s="1146">
        <v>12</v>
      </c>
      <c r="X31" s="1146">
        <v>14</v>
      </c>
      <c r="Y31" s="1147">
        <v>8</v>
      </c>
      <c r="Z31" s="1147">
        <v>14</v>
      </c>
      <c r="AA31" s="1141">
        <v>15</v>
      </c>
      <c r="AB31" s="181"/>
      <c r="AC31" s="181"/>
      <c r="AD31" s="181"/>
      <c r="AE31" s="181"/>
      <c r="AF31" s="181"/>
      <c r="AG31" s="181"/>
      <c r="AH31" s="181"/>
      <c r="AI31" s="342">
        <v>1994</v>
      </c>
      <c r="AJ31" s="343">
        <v>153</v>
      </c>
      <c r="AK31" s="343">
        <v>132</v>
      </c>
      <c r="AL31" s="231"/>
      <c r="AM31" s="181"/>
      <c r="AN31" s="181"/>
      <c r="AO31" s="181"/>
      <c r="AP31" s="181"/>
      <c r="AQ31" s="181"/>
      <c r="AR31" s="181"/>
      <c r="AV31" s="231"/>
      <c r="AW31" s="231"/>
      <c r="AX31" s="231"/>
      <c r="AY31" s="231"/>
      <c r="AZ31" s="231"/>
      <c r="BA31" s="231"/>
      <c r="BB31" s="231"/>
    </row>
    <row r="32" spans="2:54" ht="30" customHeight="1" x14ac:dyDescent="0.2">
      <c r="B32" s="117"/>
      <c r="C32" s="1116" t="s">
        <v>94</v>
      </c>
      <c r="D32" s="1123">
        <v>9</v>
      </c>
      <c r="E32" s="958">
        <v>9</v>
      </c>
      <c r="F32" s="1130">
        <v>9</v>
      </c>
      <c r="G32" s="1131">
        <v>9</v>
      </c>
      <c r="H32" s="958">
        <v>5</v>
      </c>
      <c r="I32" s="958">
        <v>5</v>
      </c>
      <c r="J32" s="1130">
        <v>8</v>
      </c>
      <c r="K32" s="1131">
        <v>8</v>
      </c>
      <c r="L32" s="958">
        <v>7</v>
      </c>
      <c r="M32" s="958">
        <v>7</v>
      </c>
      <c r="N32" s="1130">
        <v>11</v>
      </c>
      <c r="O32" s="1131">
        <v>11</v>
      </c>
      <c r="P32" s="958">
        <v>14</v>
      </c>
      <c r="Q32" s="958">
        <v>14</v>
      </c>
      <c r="R32" s="1130">
        <v>11</v>
      </c>
      <c r="S32" s="1131">
        <v>11</v>
      </c>
      <c r="T32" s="958">
        <v>17</v>
      </c>
      <c r="U32" s="958">
        <v>17</v>
      </c>
      <c r="V32" s="1130">
        <v>14</v>
      </c>
      <c r="W32" s="1146">
        <v>11</v>
      </c>
      <c r="X32" s="1146">
        <v>16</v>
      </c>
      <c r="Y32" s="1147">
        <v>11</v>
      </c>
      <c r="Z32" s="1147">
        <v>17</v>
      </c>
      <c r="AA32" s="1141">
        <v>14</v>
      </c>
      <c r="AB32" s="181"/>
      <c r="AC32" s="181"/>
      <c r="AD32" s="181"/>
      <c r="AE32" s="181"/>
      <c r="AF32" s="181"/>
      <c r="AG32" s="181"/>
      <c r="AH32" s="181"/>
      <c r="AI32" s="342">
        <v>1995</v>
      </c>
      <c r="AJ32" s="343">
        <v>146</v>
      </c>
      <c r="AK32" s="343">
        <v>118</v>
      </c>
      <c r="AL32" s="231"/>
      <c r="AM32" s="181"/>
      <c r="AN32" s="181"/>
      <c r="AO32" s="181"/>
      <c r="AP32" s="181"/>
      <c r="AQ32" s="181"/>
      <c r="AR32" s="181"/>
      <c r="AV32" s="231"/>
      <c r="AW32" s="231"/>
      <c r="AX32" s="231"/>
      <c r="AY32" s="231"/>
      <c r="AZ32" s="231"/>
      <c r="BA32" s="231"/>
      <c r="BB32" s="231"/>
    </row>
    <row r="33" spans="1:54" ht="30" customHeight="1" x14ac:dyDescent="0.2">
      <c r="B33" s="117"/>
      <c r="C33" s="1116" t="s">
        <v>95</v>
      </c>
      <c r="D33" s="1123">
        <v>3</v>
      </c>
      <c r="E33" s="958">
        <v>3</v>
      </c>
      <c r="F33" s="1130">
        <v>7</v>
      </c>
      <c r="G33" s="1131">
        <v>7</v>
      </c>
      <c r="H33" s="958">
        <v>6</v>
      </c>
      <c r="I33" s="958">
        <v>6</v>
      </c>
      <c r="J33" s="1130">
        <v>13</v>
      </c>
      <c r="K33" s="1131">
        <v>13</v>
      </c>
      <c r="L33" s="958">
        <v>9</v>
      </c>
      <c r="M33" s="958">
        <v>9</v>
      </c>
      <c r="N33" s="1130">
        <v>8</v>
      </c>
      <c r="O33" s="1131">
        <v>8</v>
      </c>
      <c r="P33" s="958">
        <v>12</v>
      </c>
      <c r="Q33" s="958">
        <v>12</v>
      </c>
      <c r="R33" s="1130">
        <v>10</v>
      </c>
      <c r="S33" s="1131">
        <v>10</v>
      </c>
      <c r="T33" s="958">
        <v>21</v>
      </c>
      <c r="U33" s="958">
        <v>21</v>
      </c>
      <c r="V33" s="1130">
        <v>12</v>
      </c>
      <c r="W33" s="1146">
        <v>11</v>
      </c>
      <c r="X33" s="1146">
        <v>10</v>
      </c>
      <c r="Y33" s="1147">
        <v>9</v>
      </c>
      <c r="Z33" s="1147">
        <v>17</v>
      </c>
      <c r="AA33" s="1142">
        <v>15</v>
      </c>
      <c r="AB33" s="181"/>
      <c r="AC33" s="181"/>
      <c r="AD33" s="181"/>
      <c r="AE33" s="181"/>
      <c r="AF33" s="181"/>
      <c r="AG33" s="181"/>
      <c r="AH33" s="181"/>
      <c r="AI33" s="342">
        <v>1996</v>
      </c>
      <c r="AJ33" s="343">
        <v>55</v>
      </c>
      <c r="AK33" s="343">
        <v>55</v>
      </c>
      <c r="AL33" s="231"/>
      <c r="AM33" s="181"/>
      <c r="AN33" s="181"/>
      <c r="AO33" s="181"/>
      <c r="AP33" s="181"/>
      <c r="AQ33" s="181"/>
      <c r="AR33" s="181"/>
      <c r="AV33" s="231"/>
      <c r="AW33" s="231"/>
      <c r="AX33" s="231"/>
      <c r="AY33" s="231"/>
      <c r="AZ33" s="231"/>
      <c r="BA33" s="231"/>
      <c r="BB33" s="231"/>
    </row>
    <row r="34" spans="1:54" ht="30" customHeight="1" x14ac:dyDescent="0.2">
      <c r="B34" s="117"/>
      <c r="C34" s="1116" t="s">
        <v>96</v>
      </c>
      <c r="D34" s="1123">
        <v>4</v>
      </c>
      <c r="E34" s="958">
        <v>4</v>
      </c>
      <c r="F34" s="1130">
        <v>5</v>
      </c>
      <c r="G34" s="1131">
        <v>5</v>
      </c>
      <c r="H34" s="958">
        <v>9</v>
      </c>
      <c r="I34" s="958">
        <v>9</v>
      </c>
      <c r="J34" s="1130">
        <v>8</v>
      </c>
      <c r="K34" s="1131">
        <v>8</v>
      </c>
      <c r="L34" s="958">
        <v>11</v>
      </c>
      <c r="M34" s="958">
        <v>11</v>
      </c>
      <c r="N34" s="1130">
        <v>12</v>
      </c>
      <c r="O34" s="1131">
        <v>12</v>
      </c>
      <c r="P34" s="958">
        <v>12</v>
      </c>
      <c r="Q34" s="958">
        <v>12</v>
      </c>
      <c r="R34" s="1130">
        <v>13</v>
      </c>
      <c r="S34" s="1131">
        <v>13</v>
      </c>
      <c r="T34" s="958">
        <v>20</v>
      </c>
      <c r="U34" s="958">
        <v>20</v>
      </c>
      <c r="V34" s="1130">
        <v>12</v>
      </c>
      <c r="W34" s="1146">
        <v>15</v>
      </c>
      <c r="X34" s="1146">
        <v>15</v>
      </c>
      <c r="Y34" s="1147">
        <v>12</v>
      </c>
      <c r="Z34" s="1147">
        <v>13</v>
      </c>
      <c r="AA34" s="1141">
        <v>19</v>
      </c>
      <c r="AB34" s="181"/>
      <c r="AC34" s="181"/>
      <c r="AD34" s="181"/>
      <c r="AE34" s="181"/>
      <c r="AF34" s="181"/>
      <c r="AG34" s="181"/>
      <c r="AH34" s="181"/>
      <c r="AI34" s="342">
        <v>1997</v>
      </c>
      <c r="AJ34" s="343">
        <v>49</v>
      </c>
      <c r="AK34" s="343">
        <v>49</v>
      </c>
      <c r="AL34" s="231"/>
      <c r="AM34" s="181"/>
      <c r="AN34" s="181"/>
      <c r="AO34" s="181"/>
      <c r="AP34" s="181"/>
      <c r="AQ34" s="181"/>
      <c r="AR34" s="181"/>
      <c r="AV34" s="231"/>
      <c r="AW34" s="231"/>
      <c r="AX34" s="231"/>
      <c r="AY34" s="231"/>
      <c r="AZ34" s="231"/>
      <c r="BA34" s="231"/>
      <c r="BB34" s="231"/>
    </row>
    <row r="35" spans="1:54" ht="30" customHeight="1" x14ac:dyDescent="0.2">
      <c r="B35" s="117"/>
      <c r="C35" s="1116" t="s">
        <v>97</v>
      </c>
      <c r="D35" s="1123">
        <v>10</v>
      </c>
      <c r="E35" s="958">
        <v>10</v>
      </c>
      <c r="F35" s="1130">
        <v>3</v>
      </c>
      <c r="G35" s="1131">
        <v>3</v>
      </c>
      <c r="H35" s="958">
        <v>7</v>
      </c>
      <c r="I35" s="958">
        <v>7</v>
      </c>
      <c r="J35" s="1130">
        <v>8</v>
      </c>
      <c r="K35" s="1131">
        <v>8</v>
      </c>
      <c r="L35" s="958">
        <v>9</v>
      </c>
      <c r="M35" s="958">
        <v>9</v>
      </c>
      <c r="N35" s="1130">
        <v>11</v>
      </c>
      <c r="O35" s="1131">
        <v>11</v>
      </c>
      <c r="P35" s="958">
        <v>12</v>
      </c>
      <c r="Q35" s="958">
        <v>12</v>
      </c>
      <c r="R35" s="1130">
        <v>11</v>
      </c>
      <c r="S35" s="1131">
        <v>11</v>
      </c>
      <c r="T35" s="958">
        <v>12</v>
      </c>
      <c r="U35" s="958">
        <v>12</v>
      </c>
      <c r="V35" s="1130">
        <v>19</v>
      </c>
      <c r="W35" s="1146">
        <v>14</v>
      </c>
      <c r="X35" s="1146">
        <v>20</v>
      </c>
      <c r="Y35" s="1147">
        <v>11</v>
      </c>
      <c r="Z35" s="1147">
        <v>12</v>
      </c>
      <c r="AA35" s="1141">
        <v>17</v>
      </c>
      <c r="AB35" s="181"/>
      <c r="AC35" s="181"/>
      <c r="AD35" s="181"/>
      <c r="AE35" s="181"/>
      <c r="AF35" s="181"/>
      <c r="AG35" s="181"/>
      <c r="AH35" s="181"/>
      <c r="AI35" s="342">
        <v>1998</v>
      </c>
      <c r="AJ35" s="343">
        <v>34</v>
      </c>
      <c r="AK35" s="343">
        <v>33</v>
      </c>
      <c r="AL35" s="231"/>
      <c r="AM35" s="181"/>
      <c r="AN35" s="181"/>
      <c r="AO35" s="181"/>
      <c r="AP35" s="181"/>
      <c r="AQ35" s="181"/>
      <c r="AR35" s="181"/>
      <c r="AV35" s="231"/>
      <c r="AW35" s="231"/>
      <c r="AX35" s="231"/>
      <c r="AY35" s="231"/>
      <c r="AZ35" s="231"/>
      <c r="BA35" s="231"/>
      <c r="BB35" s="231"/>
    </row>
    <row r="36" spans="1:54" ht="30" customHeight="1" x14ac:dyDescent="0.2">
      <c r="B36" s="117"/>
      <c r="C36" s="1116" t="s">
        <v>98</v>
      </c>
      <c r="D36" s="1123">
        <v>3</v>
      </c>
      <c r="E36" s="958">
        <v>3</v>
      </c>
      <c r="F36" s="1130">
        <v>6</v>
      </c>
      <c r="G36" s="1131">
        <v>6</v>
      </c>
      <c r="H36" s="958">
        <v>8</v>
      </c>
      <c r="I36" s="958">
        <v>8</v>
      </c>
      <c r="J36" s="1130">
        <v>13</v>
      </c>
      <c r="K36" s="1131">
        <v>13</v>
      </c>
      <c r="L36" s="958">
        <v>12</v>
      </c>
      <c r="M36" s="958">
        <v>12</v>
      </c>
      <c r="N36" s="1130">
        <v>12</v>
      </c>
      <c r="O36" s="1131">
        <v>12</v>
      </c>
      <c r="P36" s="958">
        <v>10</v>
      </c>
      <c r="Q36" s="958">
        <v>10</v>
      </c>
      <c r="R36" s="1130">
        <v>11</v>
      </c>
      <c r="S36" s="1131">
        <v>11</v>
      </c>
      <c r="T36" s="958">
        <v>15</v>
      </c>
      <c r="U36" s="958">
        <v>15</v>
      </c>
      <c r="V36" s="1130">
        <v>20</v>
      </c>
      <c r="W36" s="1146">
        <v>13</v>
      </c>
      <c r="X36" s="1146">
        <v>16</v>
      </c>
      <c r="Y36" s="1147">
        <v>18</v>
      </c>
      <c r="Z36" s="1147">
        <v>14</v>
      </c>
      <c r="AA36" s="1141">
        <v>17</v>
      </c>
      <c r="AB36" s="181"/>
      <c r="AC36" s="181"/>
      <c r="AD36" s="181"/>
      <c r="AE36" s="181"/>
      <c r="AF36" s="181"/>
      <c r="AG36" s="181"/>
      <c r="AH36" s="181"/>
      <c r="AI36" s="342">
        <v>1999</v>
      </c>
      <c r="AJ36" s="343">
        <v>35</v>
      </c>
      <c r="AK36" s="343">
        <v>35</v>
      </c>
      <c r="AL36" s="231"/>
      <c r="AM36" s="181"/>
      <c r="AN36" s="181"/>
      <c r="AO36" s="181"/>
      <c r="AP36" s="181"/>
      <c r="AQ36" s="181"/>
      <c r="AR36" s="181"/>
    </row>
    <row r="37" spans="1:54" ht="30" customHeight="1" x14ac:dyDescent="0.2">
      <c r="B37" s="117"/>
      <c r="C37" s="1116" t="s">
        <v>99</v>
      </c>
      <c r="D37" s="1123">
        <v>7</v>
      </c>
      <c r="E37" s="958">
        <v>7</v>
      </c>
      <c r="F37" s="1130">
        <v>9</v>
      </c>
      <c r="G37" s="1131">
        <v>9</v>
      </c>
      <c r="H37" s="958">
        <v>3</v>
      </c>
      <c r="I37" s="958">
        <v>3</v>
      </c>
      <c r="J37" s="1130">
        <v>9</v>
      </c>
      <c r="K37" s="1131">
        <v>9</v>
      </c>
      <c r="L37" s="958">
        <v>13</v>
      </c>
      <c r="M37" s="958">
        <v>13</v>
      </c>
      <c r="N37" s="1130">
        <v>10</v>
      </c>
      <c r="O37" s="1131">
        <v>10</v>
      </c>
      <c r="P37" s="958">
        <v>7</v>
      </c>
      <c r="Q37" s="958">
        <v>7</v>
      </c>
      <c r="R37" s="1130">
        <v>13</v>
      </c>
      <c r="S37" s="1131">
        <v>13</v>
      </c>
      <c r="T37" s="958">
        <v>19</v>
      </c>
      <c r="U37" s="958">
        <v>19</v>
      </c>
      <c r="V37" s="1130">
        <v>17</v>
      </c>
      <c r="W37" s="1146">
        <v>18</v>
      </c>
      <c r="X37" s="1146">
        <v>16</v>
      </c>
      <c r="Y37" s="1147">
        <v>8</v>
      </c>
      <c r="Z37" s="1147">
        <v>18</v>
      </c>
      <c r="AA37" s="1141">
        <v>18</v>
      </c>
      <c r="AB37" s="181"/>
      <c r="AC37" s="181"/>
      <c r="AD37" s="181"/>
      <c r="AE37" s="181"/>
      <c r="AF37" s="181"/>
      <c r="AG37" s="181"/>
      <c r="AH37" s="181"/>
      <c r="AI37" s="342">
        <v>2000</v>
      </c>
      <c r="AJ37" s="343">
        <v>40</v>
      </c>
      <c r="AK37" s="343">
        <v>38</v>
      </c>
      <c r="AL37" s="231"/>
      <c r="AM37" s="181"/>
      <c r="AN37" s="181"/>
      <c r="AO37" s="181"/>
      <c r="AP37" s="181"/>
      <c r="AQ37" s="181"/>
      <c r="AR37" s="181"/>
    </row>
    <row r="38" spans="1:54" ht="30" customHeight="1" x14ac:dyDescent="0.2">
      <c r="B38" s="117"/>
      <c r="C38" s="1116" t="s">
        <v>100</v>
      </c>
      <c r="D38" s="1123">
        <v>4</v>
      </c>
      <c r="E38" s="958">
        <v>4</v>
      </c>
      <c r="F38" s="1130">
        <v>8</v>
      </c>
      <c r="G38" s="1131">
        <v>8</v>
      </c>
      <c r="H38" s="958">
        <v>12</v>
      </c>
      <c r="I38" s="958">
        <v>12</v>
      </c>
      <c r="J38" s="1130">
        <v>14</v>
      </c>
      <c r="K38" s="1131">
        <v>14</v>
      </c>
      <c r="L38" s="958">
        <v>9</v>
      </c>
      <c r="M38" s="958">
        <v>9</v>
      </c>
      <c r="N38" s="1130">
        <v>9</v>
      </c>
      <c r="O38" s="1131">
        <v>9</v>
      </c>
      <c r="P38" s="958">
        <v>12</v>
      </c>
      <c r="Q38" s="958">
        <v>12</v>
      </c>
      <c r="R38" s="1130">
        <v>19</v>
      </c>
      <c r="S38" s="1131">
        <v>19</v>
      </c>
      <c r="T38" s="958">
        <v>15</v>
      </c>
      <c r="U38" s="958">
        <v>15</v>
      </c>
      <c r="V38" s="1130">
        <v>17</v>
      </c>
      <c r="W38" s="1146">
        <v>16</v>
      </c>
      <c r="X38" s="1146">
        <v>18</v>
      </c>
      <c r="Y38" s="1147">
        <v>20</v>
      </c>
      <c r="Z38" s="1147">
        <v>12</v>
      </c>
      <c r="AA38" s="1141">
        <v>26</v>
      </c>
      <c r="AB38" s="181"/>
      <c r="AC38" s="181"/>
      <c r="AD38" s="181"/>
      <c r="AE38" s="181"/>
      <c r="AF38" s="181"/>
      <c r="AG38" s="181"/>
      <c r="AH38" s="181"/>
      <c r="AI38" s="342">
        <v>2001</v>
      </c>
      <c r="AJ38" s="343">
        <v>45</v>
      </c>
      <c r="AK38" s="343">
        <v>44</v>
      </c>
      <c r="AL38" s="231"/>
      <c r="AM38" s="181"/>
      <c r="AN38" s="181"/>
      <c r="AO38" s="181"/>
      <c r="AP38" s="181"/>
      <c r="AQ38" s="181"/>
      <c r="AR38" s="181"/>
    </row>
    <row r="39" spans="1:54" ht="30" customHeight="1" x14ac:dyDescent="0.2">
      <c r="B39" s="117"/>
      <c r="C39" s="1116" t="s">
        <v>101</v>
      </c>
      <c r="D39" s="1123">
        <v>4</v>
      </c>
      <c r="E39" s="958">
        <v>4</v>
      </c>
      <c r="F39" s="1130">
        <v>10</v>
      </c>
      <c r="G39" s="1131">
        <v>10</v>
      </c>
      <c r="H39" s="958">
        <v>5</v>
      </c>
      <c r="I39" s="958">
        <v>5</v>
      </c>
      <c r="J39" s="1130">
        <v>11</v>
      </c>
      <c r="K39" s="1131">
        <v>11</v>
      </c>
      <c r="L39" s="958">
        <v>5</v>
      </c>
      <c r="M39" s="958">
        <v>5</v>
      </c>
      <c r="N39" s="1130">
        <v>7</v>
      </c>
      <c r="O39" s="1131">
        <v>7</v>
      </c>
      <c r="P39" s="958">
        <v>10</v>
      </c>
      <c r="Q39" s="958">
        <v>10</v>
      </c>
      <c r="R39" s="1130">
        <v>15</v>
      </c>
      <c r="S39" s="1131">
        <v>15</v>
      </c>
      <c r="T39" s="958">
        <v>12</v>
      </c>
      <c r="U39" s="958">
        <v>12</v>
      </c>
      <c r="V39" s="1130">
        <v>12</v>
      </c>
      <c r="W39" s="1146">
        <v>16</v>
      </c>
      <c r="X39" s="1146">
        <v>11</v>
      </c>
      <c r="Y39" s="1147">
        <v>12</v>
      </c>
      <c r="Z39" s="1147">
        <v>13</v>
      </c>
      <c r="AA39" s="1141">
        <v>15</v>
      </c>
      <c r="AB39" s="181"/>
      <c r="AC39" s="181"/>
      <c r="AD39" s="181"/>
      <c r="AE39" s="181"/>
      <c r="AF39" s="181"/>
      <c r="AG39" s="181"/>
      <c r="AH39" s="181"/>
      <c r="AI39" s="342">
        <v>2002</v>
      </c>
      <c r="AJ39" s="343">
        <v>50</v>
      </c>
      <c r="AK39" s="343">
        <v>50</v>
      </c>
      <c r="AL39" s="231"/>
      <c r="AM39" s="181"/>
      <c r="AN39" s="181"/>
      <c r="AO39" s="181"/>
      <c r="AP39" s="181"/>
      <c r="AQ39" s="181"/>
      <c r="AR39" s="181"/>
    </row>
    <row r="40" spans="1:54" ht="30" customHeight="1" x14ac:dyDescent="0.2">
      <c r="B40" s="117"/>
      <c r="C40" s="1116" t="s">
        <v>102</v>
      </c>
      <c r="D40" s="1123">
        <v>3</v>
      </c>
      <c r="E40" s="958">
        <v>3</v>
      </c>
      <c r="F40" s="1130">
        <v>7</v>
      </c>
      <c r="G40" s="1131">
        <v>7</v>
      </c>
      <c r="H40" s="958">
        <v>11</v>
      </c>
      <c r="I40" s="958">
        <v>11</v>
      </c>
      <c r="J40" s="1130">
        <v>8</v>
      </c>
      <c r="K40" s="1131">
        <v>8</v>
      </c>
      <c r="L40" s="958">
        <v>9</v>
      </c>
      <c r="M40" s="958">
        <v>9</v>
      </c>
      <c r="N40" s="1130">
        <v>8</v>
      </c>
      <c r="O40" s="1131">
        <v>8</v>
      </c>
      <c r="P40" s="958">
        <v>14</v>
      </c>
      <c r="Q40" s="958">
        <v>14</v>
      </c>
      <c r="R40" s="1130">
        <v>18</v>
      </c>
      <c r="S40" s="1131">
        <v>18</v>
      </c>
      <c r="T40" s="958">
        <v>16</v>
      </c>
      <c r="U40" s="958">
        <v>16</v>
      </c>
      <c r="V40" s="1130">
        <v>18</v>
      </c>
      <c r="W40" s="1146">
        <v>14</v>
      </c>
      <c r="X40" s="1146">
        <v>10</v>
      </c>
      <c r="Y40" s="1147">
        <v>14</v>
      </c>
      <c r="Z40" s="1147">
        <v>17</v>
      </c>
      <c r="AA40" s="1141">
        <v>20</v>
      </c>
      <c r="AB40" s="181"/>
      <c r="AC40" s="181"/>
      <c r="AD40" s="181"/>
      <c r="AE40" s="181"/>
      <c r="AF40" s="181"/>
      <c r="AG40" s="181"/>
      <c r="AH40" s="181"/>
      <c r="AI40" s="342">
        <v>2003</v>
      </c>
      <c r="AJ40" s="343">
        <v>65</v>
      </c>
      <c r="AK40" s="343">
        <v>65</v>
      </c>
      <c r="AL40" s="231"/>
      <c r="AM40" s="181"/>
      <c r="AN40" s="181"/>
      <c r="AO40" s="181"/>
      <c r="AP40" s="181"/>
      <c r="AQ40" s="181"/>
      <c r="AR40" s="181"/>
    </row>
    <row r="41" spans="1:54" ht="20.25" customHeight="1" x14ac:dyDescent="0.2">
      <c r="B41" s="117"/>
      <c r="C41" s="1116" t="s">
        <v>259</v>
      </c>
      <c r="D41" s="1123">
        <v>3</v>
      </c>
      <c r="E41" s="958">
        <v>3</v>
      </c>
      <c r="F41" s="1130">
        <v>5</v>
      </c>
      <c r="G41" s="1131">
        <v>5</v>
      </c>
      <c r="H41" s="958">
        <v>11</v>
      </c>
      <c r="I41" s="958">
        <v>11</v>
      </c>
      <c r="J41" s="1130">
        <v>2</v>
      </c>
      <c r="K41" s="1131">
        <v>2</v>
      </c>
      <c r="L41" s="958">
        <v>5</v>
      </c>
      <c r="M41" s="958">
        <v>5</v>
      </c>
      <c r="N41" s="1130">
        <v>14</v>
      </c>
      <c r="O41" s="1131">
        <v>14</v>
      </c>
      <c r="P41" s="958">
        <v>6</v>
      </c>
      <c r="Q41" s="958">
        <v>6</v>
      </c>
      <c r="R41" s="1130">
        <v>12</v>
      </c>
      <c r="S41" s="1131">
        <v>12</v>
      </c>
      <c r="T41" s="958">
        <v>12</v>
      </c>
      <c r="U41" s="958">
        <v>12</v>
      </c>
      <c r="V41" s="1130">
        <v>21</v>
      </c>
      <c r="W41" s="1146">
        <v>8</v>
      </c>
      <c r="X41" s="1146">
        <v>15</v>
      </c>
      <c r="Y41" s="1147">
        <v>12</v>
      </c>
      <c r="Z41" s="1147">
        <v>20</v>
      </c>
      <c r="AA41" s="1141">
        <v>17</v>
      </c>
      <c r="AB41" s="181"/>
      <c r="AC41" s="181"/>
      <c r="AD41" s="181"/>
      <c r="AE41" s="181"/>
      <c r="AF41" s="181"/>
      <c r="AG41" s="181"/>
      <c r="AH41" s="181"/>
      <c r="AI41" s="342">
        <v>2004</v>
      </c>
      <c r="AJ41" s="343">
        <v>69</v>
      </c>
      <c r="AK41" s="343">
        <v>69</v>
      </c>
      <c r="AL41" s="231"/>
      <c r="AM41" s="181"/>
      <c r="AN41" s="181"/>
      <c r="AO41" s="181"/>
      <c r="AP41" s="181"/>
      <c r="AQ41" s="181"/>
      <c r="AR41" s="181"/>
      <c r="AS41" s="144"/>
    </row>
    <row r="42" spans="1:54" ht="12" customHeight="1" thickBot="1" x14ac:dyDescent="0.25">
      <c r="B42" s="117"/>
      <c r="C42" s="734"/>
      <c r="D42" s="1125"/>
      <c r="E42" s="1126"/>
      <c r="F42" s="1132"/>
      <c r="G42" s="1133"/>
      <c r="H42" s="1126"/>
      <c r="I42" s="1126"/>
      <c r="J42" s="1132"/>
      <c r="K42" s="1133"/>
      <c r="L42" s="1126"/>
      <c r="M42" s="1126"/>
      <c r="N42" s="1132"/>
      <c r="O42" s="1133"/>
      <c r="P42" s="1126"/>
      <c r="Q42" s="1126"/>
      <c r="R42" s="1132"/>
      <c r="S42" s="1133"/>
      <c r="T42" s="1126"/>
      <c r="U42" s="1126"/>
      <c r="V42" s="1132"/>
      <c r="W42" s="1148"/>
      <c r="X42" s="1148"/>
      <c r="Y42" s="1149"/>
      <c r="Z42" s="1150"/>
      <c r="AA42" s="1143"/>
      <c r="AB42" s="181"/>
      <c r="AC42" s="181"/>
      <c r="AD42" s="181"/>
      <c r="AE42" s="181"/>
      <c r="AF42" s="181"/>
      <c r="AG42" s="181"/>
      <c r="AH42" s="181"/>
      <c r="AI42" s="342">
        <v>2005</v>
      </c>
      <c r="AJ42" s="343">
        <v>58</v>
      </c>
      <c r="AK42" s="343">
        <v>58</v>
      </c>
      <c r="AL42" s="231"/>
      <c r="AM42" s="181"/>
      <c r="AN42" s="181"/>
      <c r="AO42" s="181"/>
      <c r="AP42" s="181"/>
      <c r="AQ42" s="181"/>
      <c r="AR42" s="181"/>
    </row>
    <row r="43" spans="1:54" ht="24.95" customHeight="1" x14ac:dyDescent="0.2">
      <c r="B43" s="117"/>
      <c r="C43" s="746" t="s">
        <v>23</v>
      </c>
      <c r="D43" s="785">
        <f t="shared" ref="D43:K43" si="2">SUM(D30:D41)</f>
        <v>58</v>
      </c>
      <c r="E43" s="785">
        <f t="shared" si="2"/>
        <v>58</v>
      </c>
      <c r="F43" s="785">
        <f>SUM(F30:F41)</f>
        <v>82</v>
      </c>
      <c r="G43" s="785">
        <f>SUM(G30:G41)</f>
        <v>82</v>
      </c>
      <c r="H43" s="785">
        <f t="shared" si="2"/>
        <v>90</v>
      </c>
      <c r="I43" s="785">
        <f t="shared" si="2"/>
        <v>90</v>
      </c>
      <c r="J43" s="785">
        <f t="shared" si="2"/>
        <v>107</v>
      </c>
      <c r="K43" s="785">
        <f t="shared" si="2"/>
        <v>107</v>
      </c>
      <c r="L43" s="785">
        <f t="shared" ref="L43:O43" si="3">SUM(L30:L41)</f>
        <v>106</v>
      </c>
      <c r="M43" s="785">
        <f t="shared" si="3"/>
        <v>106</v>
      </c>
      <c r="N43" s="785">
        <f t="shared" si="3"/>
        <v>119</v>
      </c>
      <c r="O43" s="785">
        <f t="shared" si="3"/>
        <v>119</v>
      </c>
      <c r="P43" s="785">
        <f t="shared" ref="P43:Q43" si="4">SUM(P30:P41)</f>
        <v>123</v>
      </c>
      <c r="Q43" s="785">
        <f t="shared" si="4"/>
        <v>123</v>
      </c>
      <c r="R43" s="785">
        <f t="shared" ref="R43:W43" si="5">SUM(R29:R42)</f>
        <v>146</v>
      </c>
      <c r="S43" s="785">
        <f t="shared" si="5"/>
        <v>146</v>
      </c>
      <c r="T43" s="785">
        <f t="shared" si="5"/>
        <v>173</v>
      </c>
      <c r="U43" s="785">
        <f t="shared" si="5"/>
        <v>173</v>
      </c>
      <c r="V43" s="785">
        <f t="shared" si="5"/>
        <v>182</v>
      </c>
      <c r="W43" s="785">
        <f t="shared" si="5"/>
        <v>156</v>
      </c>
      <c r="X43" s="785">
        <f t="shared" ref="X43:Z43" si="6">SUM(X29:X42)</f>
        <v>172</v>
      </c>
      <c r="Y43" s="785">
        <f t="shared" si="6"/>
        <v>149</v>
      </c>
      <c r="Z43" s="785">
        <f t="shared" si="6"/>
        <v>185</v>
      </c>
      <c r="AA43" s="785">
        <f>SUM(AA29:AA42)</f>
        <v>215</v>
      </c>
      <c r="AB43" s="180"/>
      <c r="AC43" s="180"/>
      <c r="AD43" s="180"/>
      <c r="AE43" s="180"/>
      <c r="AF43" s="180"/>
      <c r="AG43" s="180"/>
      <c r="AH43" s="180"/>
      <c r="AI43" s="342">
        <v>2006</v>
      </c>
      <c r="AJ43" s="343">
        <v>82</v>
      </c>
      <c r="AK43" s="343">
        <v>82</v>
      </c>
      <c r="AL43" s="231"/>
      <c r="AM43" s="180"/>
      <c r="AN43" s="180"/>
      <c r="AO43" s="180"/>
      <c r="AP43" s="180"/>
      <c r="AQ43" s="180"/>
      <c r="AR43" s="180"/>
    </row>
    <row r="44" spans="1:54" ht="24.95" customHeight="1" x14ac:dyDescent="0.2">
      <c r="A44" s="181"/>
      <c r="B44" s="181"/>
      <c r="C44" s="180"/>
      <c r="D44" s="180"/>
      <c r="E44" s="180"/>
      <c r="F44" s="180"/>
      <c r="G44" s="180"/>
      <c r="H44" s="180"/>
      <c r="I44" s="180"/>
      <c r="J44" s="180"/>
      <c r="K44" s="180"/>
      <c r="L44" s="180"/>
      <c r="M44" s="180"/>
      <c r="N44" s="180"/>
      <c r="O44" s="180"/>
      <c r="P44" s="180"/>
      <c r="Q44" s="180"/>
      <c r="R44" s="180"/>
      <c r="S44" s="180"/>
      <c r="T44" s="180"/>
      <c r="U44" s="180"/>
      <c r="V44" s="180"/>
      <c r="W44" s="180"/>
      <c r="X44" s="180"/>
      <c r="Y44" s="180"/>
      <c r="Z44" s="180"/>
      <c r="AA44" s="180"/>
      <c r="AB44" s="180"/>
      <c r="AC44" s="180"/>
      <c r="AD44" s="180"/>
      <c r="AE44" s="180"/>
      <c r="AF44" s="180"/>
      <c r="AG44" s="180"/>
      <c r="AH44" s="180"/>
      <c r="AI44" s="342">
        <v>2007</v>
      </c>
      <c r="AJ44" s="343">
        <v>90</v>
      </c>
      <c r="AK44" s="343">
        <v>90</v>
      </c>
      <c r="AL44" s="231"/>
      <c r="AM44" s="180"/>
      <c r="AN44" s="180"/>
      <c r="AO44" s="180"/>
      <c r="AP44" s="180"/>
      <c r="AQ44" s="180"/>
      <c r="AR44" s="180"/>
    </row>
    <row r="45" spans="1:54" ht="24.95" customHeight="1" x14ac:dyDescent="0.2">
      <c r="A45" s="181"/>
      <c r="B45" s="181"/>
      <c r="C45" s="180"/>
      <c r="D45" s="180"/>
      <c r="E45" s="180"/>
      <c r="F45" s="180"/>
      <c r="G45" s="180"/>
      <c r="H45" s="180"/>
      <c r="I45" s="180"/>
      <c r="J45" s="180"/>
      <c r="K45" s="180"/>
      <c r="L45" s="180"/>
      <c r="M45" s="180"/>
      <c r="N45" s="180"/>
      <c r="O45" s="180"/>
      <c r="P45" s="180"/>
      <c r="Q45" s="180"/>
      <c r="R45" s="180"/>
      <c r="S45" s="180"/>
      <c r="T45" s="180"/>
      <c r="U45" s="180"/>
      <c r="V45" s="180"/>
      <c r="W45" s="180"/>
      <c r="X45" s="180"/>
      <c r="Y45" s="180"/>
      <c r="Z45" s="180"/>
      <c r="AA45" s="180"/>
      <c r="AB45" s="180"/>
      <c r="AC45" s="180"/>
      <c r="AD45" s="180"/>
      <c r="AE45" s="180"/>
      <c r="AF45" s="180"/>
      <c r="AG45" s="180"/>
      <c r="AH45" s="180"/>
      <c r="AI45" s="342">
        <v>2008</v>
      </c>
      <c r="AJ45" s="343">
        <v>107</v>
      </c>
      <c r="AK45" s="343">
        <v>107</v>
      </c>
      <c r="AL45" s="231"/>
      <c r="AM45" s="180"/>
      <c r="AN45" s="180"/>
      <c r="AO45" s="180"/>
      <c r="AP45" s="180"/>
      <c r="AQ45" s="180"/>
      <c r="AR45" s="180"/>
    </row>
    <row r="46" spans="1:54" ht="36.75" customHeight="1" x14ac:dyDescent="0.2">
      <c r="AI46" s="342">
        <v>2009</v>
      </c>
      <c r="AJ46" s="343">
        <v>106</v>
      </c>
      <c r="AK46" s="343">
        <v>106</v>
      </c>
      <c r="AL46" s="231"/>
    </row>
    <row r="47" spans="1:54" ht="20.100000000000001" customHeight="1" x14ac:dyDescent="0.2">
      <c r="AI47" s="342">
        <v>2010</v>
      </c>
      <c r="AJ47" s="343">
        <v>119</v>
      </c>
      <c r="AK47" s="343">
        <v>119</v>
      </c>
      <c r="AL47" s="255"/>
    </row>
    <row r="48" spans="1:54" ht="20.100000000000001" customHeight="1" x14ac:dyDescent="0.2">
      <c r="AI48" s="342">
        <v>2011</v>
      </c>
      <c r="AJ48" s="344">
        <v>123</v>
      </c>
      <c r="AK48" s="344">
        <v>123</v>
      </c>
      <c r="AL48" s="233"/>
    </row>
    <row r="49" spans="3:44" ht="20.100000000000001" customHeight="1" x14ac:dyDescent="0.2">
      <c r="AI49" s="342">
        <v>2012</v>
      </c>
      <c r="AJ49" s="343">
        <v>146</v>
      </c>
      <c r="AK49" s="343">
        <v>146</v>
      </c>
      <c r="AL49" s="117"/>
    </row>
    <row r="50" spans="3:44" ht="20.100000000000001" customHeight="1" x14ac:dyDescent="0.2">
      <c r="AI50" s="342">
        <v>2013</v>
      </c>
      <c r="AJ50" s="343">
        <v>173</v>
      </c>
      <c r="AK50" s="343">
        <v>173</v>
      </c>
      <c r="AL50" s="338"/>
    </row>
    <row r="51" spans="3:44" ht="20.100000000000001" customHeight="1" x14ac:dyDescent="0.2">
      <c r="AI51" s="342">
        <v>2014</v>
      </c>
      <c r="AJ51" s="343"/>
      <c r="AK51" s="343">
        <v>182</v>
      </c>
      <c r="AL51" s="337"/>
    </row>
    <row r="52" spans="3:44" ht="20.100000000000001" customHeight="1" x14ac:dyDescent="0.2">
      <c r="AI52" s="342">
        <v>2015</v>
      </c>
      <c r="AJ52" s="343"/>
      <c r="AK52" s="343">
        <v>156</v>
      </c>
      <c r="AL52" s="340"/>
    </row>
    <row r="53" spans="3:44" ht="20.100000000000001" customHeight="1" x14ac:dyDescent="0.2">
      <c r="AI53" s="342">
        <v>2016</v>
      </c>
      <c r="AK53" s="343">
        <v>173</v>
      </c>
    </row>
    <row r="54" spans="3:44" ht="20.100000000000001" customHeight="1" x14ac:dyDescent="0.2">
      <c r="AI54" s="342">
        <v>2017</v>
      </c>
      <c r="AK54" s="343">
        <v>149</v>
      </c>
    </row>
    <row r="55" spans="3:44" ht="20.100000000000001" customHeight="1" x14ac:dyDescent="0.2">
      <c r="AI55" s="342">
        <v>2018</v>
      </c>
      <c r="AK55" s="343">
        <v>185</v>
      </c>
    </row>
    <row r="56" spans="3:44" ht="20.100000000000001" customHeight="1" x14ac:dyDescent="0.2">
      <c r="AI56" s="342">
        <v>2019</v>
      </c>
      <c r="AK56" s="2">
        <v>215</v>
      </c>
    </row>
    <row r="57" spans="3:44" ht="20.100000000000001" customHeight="1" x14ac:dyDescent="0.2"/>
    <row r="58" spans="3:44" ht="20.100000000000001" customHeight="1" x14ac:dyDescent="0.2"/>
    <row r="59" spans="3:44" ht="20.100000000000001" customHeight="1" x14ac:dyDescent="0.2">
      <c r="X59" s="122"/>
      <c r="Y59" s="122"/>
      <c r="Z59" s="122"/>
      <c r="AA59" s="122"/>
      <c r="AB59" s="122"/>
      <c r="AC59" s="122"/>
      <c r="AD59" s="122"/>
      <c r="AE59" s="122"/>
      <c r="AF59" s="122"/>
      <c r="AG59" s="122"/>
      <c r="AH59" s="122"/>
      <c r="AI59" s="122"/>
      <c r="AJ59" s="122"/>
      <c r="AK59" s="122"/>
      <c r="AL59" s="144"/>
      <c r="AM59" s="144"/>
      <c r="AN59" s="144"/>
      <c r="AO59" s="144"/>
      <c r="AP59" s="144"/>
      <c r="AQ59" s="144"/>
      <c r="AR59" s="144"/>
    </row>
    <row r="60" spans="3:44" ht="20.100000000000001" customHeight="1" x14ac:dyDescent="0.2"/>
    <row r="61" spans="3:44" ht="20.100000000000001" customHeight="1" x14ac:dyDescent="0.2"/>
    <row r="62" spans="3:44" ht="20.100000000000001" customHeight="1" x14ac:dyDescent="0.2"/>
    <row r="63" spans="3:44" ht="20.100000000000001" customHeight="1" x14ac:dyDescent="0.2"/>
    <row r="64" spans="3:44" ht="20.100000000000001" customHeight="1" x14ac:dyDescent="0.2">
      <c r="C64" s="143"/>
    </row>
    <row r="65" spans="3:23" ht="20.100000000000001" customHeight="1" x14ac:dyDescent="0.2"/>
    <row r="66" spans="3:23" ht="20.100000000000001" customHeight="1" x14ac:dyDescent="0.2"/>
    <row r="67" spans="3:23" ht="20.100000000000001" customHeight="1" x14ac:dyDescent="0.2"/>
    <row r="70" spans="3:23" s="29" customFormat="1" ht="15" x14ac:dyDescent="0.25">
      <c r="C70" s="67" t="s">
        <v>1422</v>
      </c>
      <c r="D70" s="588"/>
      <c r="E70" s="588"/>
      <c r="F70" s="588"/>
      <c r="G70" s="588"/>
      <c r="H70" s="588"/>
      <c r="I70" s="588"/>
      <c r="J70" s="588"/>
      <c r="K70" s="588"/>
      <c r="L70" s="588"/>
      <c r="M70" s="588"/>
      <c r="N70" s="588"/>
      <c r="O70" s="588"/>
      <c r="P70" s="588"/>
      <c r="Q70" s="588"/>
      <c r="R70" s="588"/>
      <c r="S70" s="588"/>
      <c r="T70" s="588"/>
      <c r="U70" s="588"/>
      <c r="V70" s="588"/>
      <c r="W70" s="588"/>
    </row>
    <row r="71" spans="3:23" s="29" customFormat="1" ht="15" x14ac:dyDescent="0.2">
      <c r="C71" s="29" t="s">
        <v>1529</v>
      </c>
      <c r="D71" s="67"/>
      <c r="E71" s="67"/>
    </row>
    <row r="72" spans="3:23" s="29" customFormat="1" ht="15" x14ac:dyDescent="0.2">
      <c r="C72" s="67" t="s">
        <v>1428</v>
      </c>
      <c r="D72" s="67"/>
      <c r="E72" s="67"/>
    </row>
    <row r="73" spans="3:23" s="29" customFormat="1" ht="14.25" x14ac:dyDescent="0.2">
      <c r="C73" s="99" t="s">
        <v>443</v>
      </c>
    </row>
    <row r="74" spans="3:23" s="29" customFormat="1" ht="14.25" x14ac:dyDescent="0.2">
      <c r="C74" s="99" t="s">
        <v>514</v>
      </c>
    </row>
    <row r="75" spans="3:23" s="29" customFormat="1" ht="14.25" x14ac:dyDescent="0.2">
      <c r="C75" s="99" t="s">
        <v>444</v>
      </c>
    </row>
  </sheetData>
  <mergeCells count="28">
    <mergeCell ref="D27:E27"/>
    <mergeCell ref="H27:I27"/>
    <mergeCell ref="J27:K27"/>
    <mergeCell ref="F27:G27"/>
    <mergeCell ref="N27:O27"/>
    <mergeCell ref="H8:I8"/>
    <mergeCell ref="J8:K8"/>
    <mergeCell ref="T8:U8"/>
    <mergeCell ref="V8:W8"/>
    <mergeCell ref="X8:Y8"/>
    <mergeCell ref="L8:M8"/>
    <mergeCell ref="N8:O8"/>
    <mergeCell ref="C3:AA3"/>
    <mergeCell ref="C5:AA5"/>
    <mergeCell ref="C6:AA6"/>
    <mergeCell ref="C26:C28"/>
    <mergeCell ref="Z8:AA8"/>
    <mergeCell ref="P8:Q8"/>
    <mergeCell ref="R8:S8"/>
    <mergeCell ref="L27:M27"/>
    <mergeCell ref="P27:Q27"/>
    <mergeCell ref="R27:S27"/>
    <mergeCell ref="T27:U27"/>
    <mergeCell ref="D7:AA7"/>
    <mergeCell ref="D26:AA26"/>
    <mergeCell ref="C7:C9"/>
    <mergeCell ref="D8:E8"/>
    <mergeCell ref="F8:G8"/>
  </mergeCells>
  <phoneticPr fontId="16" type="noConversion"/>
  <printOptions horizontalCentered="1" verticalCentered="1"/>
  <pageMargins left="0" right="0" top="0" bottom="0" header="0" footer="0"/>
  <pageSetup paperSize="9" scale="39" orientation="portrait" r:id="rId1"/>
  <headerFooter alignWithMargins="0"/>
  <cellWatches>
    <cellWatch r="X13"/>
  </cellWatches>
  <drawing r:id="rId2"/>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1">
    <tabColor rgb="FF0070C0"/>
  </sheetPr>
  <dimension ref="B1:AF84"/>
  <sheetViews>
    <sheetView showGridLines="0" view="pageBreakPreview" zoomScale="84" zoomScaleNormal="73" zoomScaleSheetLayoutView="84" zoomScalePageLayoutView="73" workbookViewId="0">
      <selection activeCell="AD10" sqref="AD10"/>
    </sheetView>
  </sheetViews>
  <sheetFormatPr baseColWidth="10" defaultRowHeight="12.75" x14ac:dyDescent="0.2"/>
  <cols>
    <col min="2" max="2" width="2.7109375" customWidth="1"/>
    <col min="3" max="3" width="26.85546875" customWidth="1"/>
    <col min="4" max="4" width="25.42578125" customWidth="1"/>
    <col min="5" max="5" width="26.42578125" customWidth="1"/>
    <col min="6" max="6" width="24.85546875" customWidth="1"/>
    <col min="7" max="7" width="33.28515625" customWidth="1"/>
    <col min="8" max="8" width="1.7109375" customWidth="1"/>
    <col min="9" max="9" width="12.42578125" customWidth="1"/>
    <col min="10" max="10" width="12.42578125" style="266" customWidth="1"/>
    <col min="11" max="11" width="18" style="266" bestFit="1" customWidth="1"/>
    <col min="12" max="12" width="27.7109375" style="266" bestFit="1" customWidth="1"/>
    <col min="13" max="22" width="10.7109375" style="266" customWidth="1"/>
    <col min="23" max="24" width="10.85546875" style="266"/>
    <col min="253" max="253" width="0" hidden="1" customWidth="1"/>
    <col min="254" max="254" width="3.140625" customWidth="1"/>
    <col min="255" max="255" width="3.42578125" customWidth="1"/>
    <col min="256" max="256" width="18.7109375" customWidth="1"/>
    <col min="257" max="264" width="12.42578125" customWidth="1"/>
    <col min="265" max="265" width="20.7109375" customWidth="1"/>
    <col min="266" max="266" width="14" customWidth="1"/>
    <col min="267" max="267" width="13.28515625" customWidth="1"/>
    <col min="268" max="268" width="12.42578125" customWidth="1"/>
    <col min="269" max="269" width="26.42578125" customWidth="1"/>
    <col min="270" max="270" width="12.42578125" customWidth="1"/>
    <col min="271" max="271" width="33.42578125" customWidth="1"/>
    <col min="509" max="509" width="0" hidden="1" customWidth="1"/>
    <col min="510" max="510" width="3.140625" customWidth="1"/>
    <col min="511" max="511" width="3.42578125" customWidth="1"/>
    <col min="512" max="512" width="18.7109375" customWidth="1"/>
    <col min="513" max="520" width="12.42578125" customWidth="1"/>
    <col min="521" max="521" width="20.7109375" customWidth="1"/>
    <col min="522" max="522" width="14" customWidth="1"/>
    <col min="523" max="523" width="13.28515625" customWidth="1"/>
    <col min="524" max="524" width="12.42578125" customWidth="1"/>
    <col min="525" max="525" width="26.42578125" customWidth="1"/>
    <col min="526" max="526" width="12.42578125" customWidth="1"/>
    <col min="527" max="527" width="33.42578125" customWidth="1"/>
    <col min="765" max="765" width="0" hidden="1" customWidth="1"/>
    <col min="766" max="766" width="3.140625" customWidth="1"/>
    <col min="767" max="767" width="3.42578125" customWidth="1"/>
    <col min="768" max="768" width="18.7109375" customWidth="1"/>
    <col min="769" max="776" width="12.42578125" customWidth="1"/>
    <col min="777" max="777" width="20.7109375" customWidth="1"/>
    <col min="778" max="778" width="14" customWidth="1"/>
    <col min="779" max="779" width="13.28515625" customWidth="1"/>
    <col min="780" max="780" width="12.42578125" customWidth="1"/>
    <col min="781" max="781" width="26.42578125" customWidth="1"/>
    <col min="782" max="782" width="12.42578125" customWidth="1"/>
    <col min="783" max="783" width="33.42578125" customWidth="1"/>
    <col min="1021" max="1021" width="0" hidden="1" customWidth="1"/>
    <col min="1022" max="1022" width="3.140625" customWidth="1"/>
    <col min="1023" max="1023" width="3.42578125" customWidth="1"/>
    <col min="1024" max="1024" width="18.7109375" customWidth="1"/>
    <col min="1025" max="1032" width="12.42578125" customWidth="1"/>
    <col min="1033" max="1033" width="20.7109375" customWidth="1"/>
    <col min="1034" max="1034" width="14" customWidth="1"/>
    <col min="1035" max="1035" width="13.28515625" customWidth="1"/>
    <col min="1036" max="1036" width="12.42578125" customWidth="1"/>
    <col min="1037" max="1037" width="26.42578125" customWidth="1"/>
    <col min="1038" max="1038" width="12.42578125" customWidth="1"/>
    <col min="1039" max="1039" width="33.42578125" customWidth="1"/>
    <col min="1277" max="1277" width="0" hidden="1" customWidth="1"/>
    <col min="1278" max="1278" width="3.140625" customWidth="1"/>
    <col min="1279" max="1279" width="3.42578125" customWidth="1"/>
    <col min="1280" max="1280" width="18.7109375" customWidth="1"/>
    <col min="1281" max="1288" width="12.42578125" customWidth="1"/>
    <col min="1289" max="1289" width="20.7109375" customWidth="1"/>
    <col min="1290" max="1290" width="14" customWidth="1"/>
    <col min="1291" max="1291" width="13.28515625" customWidth="1"/>
    <col min="1292" max="1292" width="12.42578125" customWidth="1"/>
    <col min="1293" max="1293" width="26.42578125" customWidth="1"/>
    <col min="1294" max="1294" width="12.42578125" customWidth="1"/>
    <col min="1295" max="1295" width="33.42578125" customWidth="1"/>
    <col min="1533" max="1533" width="0" hidden="1" customWidth="1"/>
    <col min="1534" max="1534" width="3.140625" customWidth="1"/>
    <col min="1535" max="1535" width="3.42578125" customWidth="1"/>
    <col min="1536" max="1536" width="18.7109375" customWidth="1"/>
    <col min="1537" max="1544" width="12.42578125" customWidth="1"/>
    <col min="1545" max="1545" width="20.7109375" customWidth="1"/>
    <col min="1546" max="1546" width="14" customWidth="1"/>
    <col min="1547" max="1547" width="13.28515625" customWidth="1"/>
    <col min="1548" max="1548" width="12.42578125" customWidth="1"/>
    <col min="1549" max="1549" width="26.42578125" customWidth="1"/>
    <col min="1550" max="1550" width="12.42578125" customWidth="1"/>
    <col min="1551" max="1551" width="33.42578125" customWidth="1"/>
    <col min="1789" max="1789" width="0" hidden="1" customWidth="1"/>
    <col min="1790" max="1790" width="3.140625" customWidth="1"/>
    <col min="1791" max="1791" width="3.42578125" customWidth="1"/>
    <col min="1792" max="1792" width="18.7109375" customWidth="1"/>
    <col min="1793" max="1800" width="12.42578125" customWidth="1"/>
    <col min="1801" max="1801" width="20.7109375" customWidth="1"/>
    <col min="1802" max="1802" width="14" customWidth="1"/>
    <col min="1803" max="1803" width="13.28515625" customWidth="1"/>
    <col min="1804" max="1804" width="12.42578125" customWidth="1"/>
    <col min="1805" max="1805" width="26.42578125" customWidth="1"/>
    <col min="1806" max="1806" width="12.42578125" customWidth="1"/>
    <col min="1807" max="1807" width="33.42578125" customWidth="1"/>
    <col min="2045" max="2045" width="0" hidden="1" customWidth="1"/>
    <col min="2046" max="2046" width="3.140625" customWidth="1"/>
    <col min="2047" max="2047" width="3.42578125" customWidth="1"/>
    <col min="2048" max="2048" width="18.7109375" customWidth="1"/>
    <col min="2049" max="2056" width="12.42578125" customWidth="1"/>
    <col min="2057" max="2057" width="20.7109375" customWidth="1"/>
    <col min="2058" max="2058" width="14" customWidth="1"/>
    <col min="2059" max="2059" width="13.28515625" customWidth="1"/>
    <col min="2060" max="2060" width="12.42578125" customWidth="1"/>
    <col min="2061" max="2061" width="26.42578125" customWidth="1"/>
    <col min="2062" max="2062" width="12.42578125" customWidth="1"/>
    <col min="2063" max="2063" width="33.42578125" customWidth="1"/>
    <col min="2301" max="2301" width="0" hidden="1" customWidth="1"/>
    <col min="2302" max="2302" width="3.140625" customWidth="1"/>
    <col min="2303" max="2303" width="3.42578125" customWidth="1"/>
    <col min="2304" max="2304" width="18.7109375" customWidth="1"/>
    <col min="2305" max="2312" width="12.42578125" customWidth="1"/>
    <col min="2313" max="2313" width="20.7109375" customWidth="1"/>
    <col min="2314" max="2314" width="14" customWidth="1"/>
    <col min="2315" max="2315" width="13.28515625" customWidth="1"/>
    <col min="2316" max="2316" width="12.42578125" customWidth="1"/>
    <col min="2317" max="2317" width="26.42578125" customWidth="1"/>
    <col min="2318" max="2318" width="12.42578125" customWidth="1"/>
    <col min="2319" max="2319" width="33.42578125" customWidth="1"/>
    <col min="2557" max="2557" width="0" hidden="1" customWidth="1"/>
    <col min="2558" max="2558" width="3.140625" customWidth="1"/>
    <col min="2559" max="2559" width="3.42578125" customWidth="1"/>
    <col min="2560" max="2560" width="18.7109375" customWidth="1"/>
    <col min="2561" max="2568" width="12.42578125" customWidth="1"/>
    <col min="2569" max="2569" width="20.7109375" customWidth="1"/>
    <col min="2570" max="2570" width="14" customWidth="1"/>
    <col min="2571" max="2571" width="13.28515625" customWidth="1"/>
    <col min="2572" max="2572" width="12.42578125" customWidth="1"/>
    <col min="2573" max="2573" width="26.42578125" customWidth="1"/>
    <col min="2574" max="2574" width="12.42578125" customWidth="1"/>
    <col min="2575" max="2575" width="33.42578125" customWidth="1"/>
    <col min="2813" max="2813" width="0" hidden="1" customWidth="1"/>
    <col min="2814" max="2814" width="3.140625" customWidth="1"/>
    <col min="2815" max="2815" width="3.42578125" customWidth="1"/>
    <col min="2816" max="2816" width="18.7109375" customWidth="1"/>
    <col min="2817" max="2824" width="12.42578125" customWidth="1"/>
    <col min="2825" max="2825" width="20.7109375" customWidth="1"/>
    <col min="2826" max="2826" width="14" customWidth="1"/>
    <col min="2827" max="2827" width="13.28515625" customWidth="1"/>
    <col min="2828" max="2828" width="12.42578125" customWidth="1"/>
    <col min="2829" max="2829" width="26.42578125" customWidth="1"/>
    <col min="2830" max="2830" width="12.42578125" customWidth="1"/>
    <col min="2831" max="2831" width="33.42578125" customWidth="1"/>
    <col min="3069" max="3069" width="0" hidden="1" customWidth="1"/>
    <col min="3070" max="3070" width="3.140625" customWidth="1"/>
    <col min="3071" max="3071" width="3.42578125" customWidth="1"/>
    <col min="3072" max="3072" width="18.7109375" customWidth="1"/>
    <col min="3073" max="3080" width="12.42578125" customWidth="1"/>
    <col min="3081" max="3081" width="20.7109375" customWidth="1"/>
    <col min="3082" max="3082" width="14" customWidth="1"/>
    <col min="3083" max="3083" width="13.28515625" customWidth="1"/>
    <col min="3084" max="3084" width="12.42578125" customWidth="1"/>
    <col min="3085" max="3085" width="26.42578125" customWidth="1"/>
    <col min="3086" max="3086" width="12.42578125" customWidth="1"/>
    <col min="3087" max="3087" width="33.42578125" customWidth="1"/>
    <col min="3325" max="3325" width="0" hidden="1" customWidth="1"/>
    <col min="3326" max="3326" width="3.140625" customWidth="1"/>
    <col min="3327" max="3327" width="3.42578125" customWidth="1"/>
    <col min="3328" max="3328" width="18.7109375" customWidth="1"/>
    <col min="3329" max="3336" width="12.42578125" customWidth="1"/>
    <col min="3337" max="3337" width="20.7109375" customWidth="1"/>
    <col min="3338" max="3338" width="14" customWidth="1"/>
    <col min="3339" max="3339" width="13.28515625" customWidth="1"/>
    <col min="3340" max="3340" width="12.42578125" customWidth="1"/>
    <col min="3341" max="3341" width="26.42578125" customWidth="1"/>
    <col min="3342" max="3342" width="12.42578125" customWidth="1"/>
    <col min="3343" max="3343" width="33.42578125" customWidth="1"/>
    <col min="3581" max="3581" width="0" hidden="1" customWidth="1"/>
    <col min="3582" max="3582" width="3.140625" customWidth="1"/>
    <col min="3583" max="3583" width="3.42578125" customWidth="1"/>
    <col min="3584" max="3584" width="18.7109375" customWidth="1"/>
    <col min="3585" max="3592" width="12.42578125" customWidth="1"/>
    <col min="3593" max="3593" width="20.7109375" customWidth="1"/>
    <col min="3594" max="3594" width="14" customWidth="1"/>
    <col min="3595" max="3595" width="13.28515625" customWidth="1"/>
    <col min="3596" max="3596" width="12.42578125" customWidth="1"/>
    <col min="3597" max="3597" width="26.42578125" customWidth="1"/>
    <col min="3598" max="3598" width="12.42578125" customWidth="1"/>
    <col min="3599" max="3599" width="33.42578125" customWidth="1"/>
    <col min="3837" max="3837" width="0" hidden="1" customWidth="1"/>
    <col min="3838" max="3838" width="3.140625" customWidth="1"/>
    <col min="3839" max="3839" width="3.42578125" customWidth="1"/>
    <col min="3840" max="3840" width="18.7109375" customWidth="1"/>
    <col min="3841" max="3848" width="12.42578125" customWidth="1"/>
    <col min="3849" max="3849" width="20.7109375" customWidth="1"/>
    <col min="3850" max="3850" width="14" customWidth="1"/>
    <col min="3851" max="3851" width="13.28515625" customWidth="1"/>
    <col min="3852" max="3852" width="12.42578125" customWidth="1"/>
    <col min="3853" max="3853" width="26.42578125" customWidth="1"/>
    <col min="3854" max="3854" width="12.42578125" customWidth="1"/>
    <col min="3855" max="3855" width="33.42578125" customWidth="1"/>
    <col min="4093" max="4093" width="0" hidden="1" customWidth="1"/>
    <col min="4094" max="4094" width="3.140625" customWidth="1"/>
    <col min="4095" max="4095" width="3.42578125" customWidth="1"/>
    <col min="4096" max="4096" width="18.7109375" customWidth="1"/>
    <col min="4097" max="4104" width="12.42578125" customWidth="1"/>
    <col min="4105" max="4105" width="20.7109375" customWidth="1"/>
    <col min="4106" max="4106" width="14" customWidth="1"/>
    <col min="4107" max="4107" width="13.28515625" customWidth="1"/>
    <col min="4108" max="4108" width="12.42578125" customWidth="1"/>
    <col min="4109" max="4109" width="26.42578125" customWidth="1"/>
    <col min="4110" max="4110" width="12.42578125" customWidth="1"/>
    <col min="4111" max="4111" width="33.42578125" customWidth="1"/>
    <col min="4349" max="4349" width="0" hidden="1" customWidth="1"/>
    <col min="4350" max="4350" width="3.140625" customWidth="1"/>
    <col min="4351" max="4351" width="3.42578125" customWidth="1"/>
    <col min="4352" max="4352" width="18.7109375" customWidth="1"/>
    <col min="4353" max="4360" width="12.42578125" customWidth="1"/>
    <col min="4361" max="4361" width="20.7109375" customWidth="1"/>
    <col min="4362" max="4362" width="14" customWidth="1"/>
    <col min="4363" max="4363" width="13.28515625" customWidth="1"/>
    <col min="4364" max="4364" width="12.42578125" customWidth="1"/>
    <col min="4365" max="4365" width="26.42578125" customWidth="1"/>
    <col min="4366" max="4366" width="12.42578125" customWidth="1"/>
    <col min="4367" max="4367" width="33.42578125" customWidth="1"/>
    <col min="4605" max="4605" width="0" hidden="1" customWidth="1"/>
    <col min="4606" max="4606" width="3.140625" customWidth="1"/>
    <col min="4607" max="4607" width="3.42578125" customWidth="1"/>
    <col min="4608" max="4608" width="18.7109375" customWidth="1"/>
    <col min="4609" max="4616" width="12.42578125" customWidth="1"/>
    <col min="4617" max="4617" width="20.7109375" customWidth="1"/>
    <col min="4618" max="4618" width="14" customWidth="1"/>
    <col min="4619" max="4619" width="13.28515625" customWidth="1"/>
    <col min="4620" max="4620" width="12.42578125" customWidth="1"/>
    <col min="4621" max="4621" width="26.42578125" customWidth="1"/>
    <col min="4622" max="4622" width="12.42578125" customWidth="1"/>
    <col min="4623" max="4623" width="33.42578125" customWidth="1"/>
    <col min="4861" max="4861" width="0" hidden="1" customWidth="1"/>
    <col min="4862" max="4862" width="3.140625" customWidth="1"/>
    <col min="4863" max="4863" width="3.42578125" customWidth="1"/>
    <col min="4864" max="4864" width="18.7109375" customWidth="1"/>
    <col min="4865" max="4872" width="12.42578125" customWidth="1"/>
    <col min="4873" max="4873" width="20.7109375" customWidth="1"/>
    <col min="4874" max="4874" width="14" customWidth="1"/>
    <col min="4875" max="4875" width="13.28515625" customWidth="1"/>
    <col min="4876" max="4876" width="12.42578125" customWidth="1"/>
    <col min="4877" max="4877" width="26.42578125" customWidth="1"/>
    <col min="4878" max="4878" width="12.42578125" customWidth="1"/>
    <col min="4879" max="4879" width="33.42578125" customWidth="1"/>
    <col min="5117" max="5117" width="0" hidden="1" customWidth="1"/>
    <col min="5118" max="5118" width="3.140625" customWidth="1"/>
    <col min="5119" max="5119" width="3.42578125" customWidth="1"/>
    <col min="5120" max="5120" width="18.7109375" customWidth="1"/>
    <col min="5121" max="5128" width="12.42578125" customWidth="1"/>
    <col min="5129" max="5129" width="20.7109375" customWidth="1"/>
    <col min="5130" max="5130" width="14" customWidth="1"/>
    <col min="5131" max="5131" width="13.28515625" customWidth="1"/>
    <col min="5132" max="5132" width="12.42578125" customWidth="1"/>
    <col min="5133" max="5133" width="26.42578125" customWidth="1"/>
    <col min="5134" max="5134" width="12.42578125" customWidth="1"/>
    <col min="5135" max="5135" width="33.42578125" customWidth="1"/>
    <col min="5373" max="5373" width="0" hidden="1" customWidth="1"/>
    <col min="5374" max="5374" width="3.140625" customWidth="1"/>
    <col min="5375" max="5375" width="3.42578125" customWidth="1"/>
    <col min="5376" max="5376" width="18.7109375" customWidth="1"/>
    <col min="5377" max="5384" width="12.42578125" customWidth="1"/>
    <col min="5385" max="5385" width="20.7109375" customWidth="1"/>
    <col min="5386" max="5386" width="14" customWidth="1"/>
    <col min="5387" max="5387" width="13.28515625" customWidth="1"/>
    <col min="5388" max="5388" width="12.42578125" customWidth="1"/>
    <col min="5389" max="5389" width="26.42578125" customWidth="1"/>
    <col min="5390" max="5390" width="12.42578125" customWidth="1"/>
    <col min="5391" max="5391" width="33.42578125" customWidth="1"/>
    <col min="5629" max="5629" width="0" hidden="1" customWidth="1"/>
    <col min="5630" max="5630" width="3.140625" customWidth="1"/>
    <col min="5631" max="5631" width="3.42578125" customWidth="1"/>
    <col min="5632" max="5632" width="18.7109375" customWidth="1"/>
    <col min="5633" max="5640" width="12.42578125" customWidth="1"/>
    <col min="5641" max="5641" width="20.7109375" customWidth="1"/>
    <col min="5642" max="5642" width="14" customWidth="1"/>
    <col min="5643" max="5643" width="13.28515625" customWidth="1"/>
    <col min="5644" max="5644" width="12.42578125" customWidth="1"/>
    <col min="5645" max="5645" width="26.42578125" customWidth="1"/>
    <col min="5646" max="5646" width="12.42578125" customWidth="1"/>
    <col min="5647" max="5647" width="33.42578125" customWidth="1"/>
    <col min="5885" max="5885" width="0" hidden="1" customWidth="1"/>
    <col min="5886" max="5886" width="3.140625" customWidth="1"/>
    <col min="5887" max="5887" width="3.42578125" customWidth="1"/>
    <col min="5888" max="5888" width="18.7109375" customWidth="1"/>
    <col min="5889" max="5896" width="12.42578125" customWidth="1"/>
    <col min="5897" max="5897" width="20.7109375" customWidth="1"/>
    <col min="5898" max="5898" width="14" customWidth="1"/>
    <col min="5899" max="5899" width="13.28515625" customWidth="1"/>
    <col min="5900" max="5900" width="12.42578125" customWidth="1"/>
    <col min="5901" max="5901" width="26.42578125" customWidth="1"/>
    <col min="5902" max="5902" width="12.42578125" customWidth="1"/>
    <col min="5903" max="5903" width="33.42578125" customWidth="1"/>
    <col min="6141" max="6141" width="0" hidden="1" customWidth="1"/>
    <col min="6142" max="6142" width="3.140625" customWidth="1"/>
    <col min="6143" max="6143" width="3.42578125" customWidth="1"/>
    <col min="6144" max="6144" width="18.7109375" customWidth="1"/>
    <col min="6145" max="6152" width="12.42578125" customWidth="1"/>
    <col min="6153" max="6153" width="20.7109375" customWidth="1"/>
    <col min="6154" max="6154" width="14" customWidth="1"/>
    <col min="6155" max="6155" width="13.28515625" customWidth="1"/>
    <col min="6156" max="6156" width="12.42578125" customWidth="1"/>
    <col min="6157" max="6157" width="26.42578125" customWidth="1"/>
    <col min="6158" max="6158" width="12.42578125" customWidth="1"/>
    <col min="6159" max="6159" width="33.42578125" customWidth="1"/>
    <col min="6397" max="6397" width="0" hidden="1" customWidth="1"/>
    <col min="6398" max="6398" width="3.140625" customWidth="1"/>
    <col min="6399" max="6399" width="3.42578125" customWidth="1"/>
    <col min="6400" max="6400" width="18.7109375" customWidth="1"/>
    <col min="6401" max="6408" width="12.42578125" customWidth="1"/>
    <col min="6409" max="6409" width="20.7109375" customWidth="1"/>
    <col min="6410" max="6410" width="14" customWidth="1"/>
    <col min="6411" max="6411" width="13.28515625" customWidth="1"/>
    <col min="6412" max="6412" width="12.42578125" customWidth="1"/>
    <col min="6413" max="6413" width="26.42578125" customWidth="1"/>
    <col min="6414" max="6414" width="12.42578125" customWidth="1"/>
    <col min="6415" max="6415" width="33.42578125" customWidth="1"/>
    <col min="6653" max="6653" width="0" hidden="1" customWidth="1"/>
    <col min="6654" max="6654" width="3.140625" customWidth="1"/>
    <col min="6655" max="6655" width="3.42578125" customWidth="1"/>
    <col min="6656" max="6656" width="18.7109375" customWidth="1"/>
    <col min="6657" max="6664" width="12.42578125" customWidth="1"/>
    <col min="6665" max="6665" width="20.7109375" customWidth="1"/>
    <col min="6666" max="6666" width="14" customWidth="1"/>
    <col min="6667" max="6667" width="13.28515625" customWidth="1"/>
    <col min="6668" max="6668" width="12.42578125" customWidth="1"/>
    <col min="6669" max="6669" width="26.42578125" customWidth="1"/>
    <col min="6670" max="6670" width="12.42578125" customWidth="1"/>
    <col min="6671" max="6671" width="33.42578125" customWidth="1"/>
    <col min="6909" max="6909" width="0" hidden="1" customWidth="1"/>
    <col min="6910" max="6910" width="3.140625" customWidth="1"/>
    <col min="6911" max="6911" width="3.42578125" customWidth="1"/>
    <col min="6912" max="6912" width="18.7109375" customWidth="1"/>
    <col min="6913" max="6920" width="12.42578125" customWidth="1"/>
    <col min="6921" max="6921" width="20.7109375" customWidth="1"/>
    <col min="6922" max="6922" width="14" customWidth="1"/>
    <col min="6923" max="6923" width="13.28515625" customWidth="1"/>
    <col min="6924" max="6924" width="12.42578125" customWidth="1"/>
    <col min="6925" max="6925" width="26.42578125" customWidth="1"/>
    <col min="6926" max="6926" width="12.42578125" customWidth="1"/>
    <col min="6927" max="6927" width="33.42578125" customWidth="1"/>
    <col min="7165" max="7165" width="0" hidden="1" customWidth="1"/>
    <col min="7166" max="7166" width="3.140625" customWidth="1"/>
    <col min="7167" max="7167" width="3.42578125" customWidth="1"/>
    <col min="7168" max="7168" width="18.7109375" customWidth="1"/>
    <col min="7169" max="7176" width="12.42578125" customWidth="1"/>
    <col min="7177" max="7177" width="20.7109375" customWidth="1"/>
    <col min="7178" max="7178" width="14" customWidth="1"/>
    <col min="7179" max="7179" width="13.28515625" customWidth="1"/>
    <col min="7180" max="7180" width="12.42578125" customWidth="1"/>
    <col min="7181" max="7181" width="26.42578125" customWidth="1"/>
    <col min="7182" max="7182" width="12.42578125" customWidth="1"/>
    <col min="7183" max="7183" width="33.42578125" customWidth="1"/>
    <col min="7421" max="7421" width="0" hidden="1" customWidth="1"/>
    <col min="7422" max="7422" width="3.140625" customWidth="1"/>
    <col min="7423" max="7423" width="3.42578125" customWidth="1"/>
    <col min="7424" max="7424" width="18.7109375" customWidth="1"/>
    <col min="7425" max="7432" width="12.42578125" customWidth="1"/>
    <col min="7433" max="7433" width="20.7109375" customWidth="1"/>
    <col min="7434" max="7434" width="14" customWidth="1"/>
    <col min="7435" max="7435" width="13.28515625" customWidth="1"/>
    <col min="7436" max="7436" width="12.42578125" customWidth="1"/>
    <col min="7437" max="7437" width="26.42578125" customWidth="1"/>
    <col min="7438" max="7438" width="12.42578125" customWidth="1"/>
    <col min="7439" max="7439" width="33.42578125" customWidth="1"/>
    <col min="7677" max="7677" width="0" hidden="1" customWidth="1"/>
    <col min="7678" max="7678" width="3.140625" customWidth="1"/>
    <col min="7679" max="7679" width="3.42578125" customWidth="1"/>
    <col min="7680" max="7680" width="18.7109375" customWidth="1"/>
    <col min="7681" max="7688" width="12.42578125" customWidth="1"/>
    <col min="7689" max="7689" width="20.7109375" customWidth="1"/>
    <col min="7690" max="7690" width="14" customWidth="1"/>
    <col min="7691" max="7691" width="13.28515625" customWidth="1"/>
    <col min="7692" max="7692" width="12.42578125" customWidth="1"/>
    <col min="7693" max="7693" width="26.42578125" customWidth="1"/>
    <col min="7694" max="7694" width="12.42578125" customWidth="1"/>
    <col min="7695" max="7695" width="33.42578125" customWidth="1"/>
    <col min="7933" max="7933" width="0" hidden="1" customWidth="1"/>
    <col min="7934" max="7934" width="3.140625" customWidth="1"/>
    <col min="7935" max="7935" width="3.42578125" customWidth="1"/>
    <col min="7936" max="7936" width="18.7109375" customWidth="1"/>
    <col min="7937" max="7944" width="12.42578125" customWidth="1"/>
    <col min="7945" max="7945" width="20.7109375" customWidth="1"/>
    <col min="7946" max="7946" width="14" customWidth="1"/>
    <col min="7947" max="7947" width="13.28515625" customWidth="1"/>
    <col min="7948" max="7948" width="12.42578125" customWidth="1"/>
    <col min="7949" max="7949" width="26.42578125" customWidth="1"/>
    <col min="7950" max="7950" width="12.42578125" customWidth="1"/>
    <col min="7951" max="7951" width="33.42578125" customWidth="1"/>
    <col min="8189" max="8189" width="0" hidden="1" customWidth="1"/>
    <col min="8190" max="8190" width="3.140625" customWidth="1"/>
    <col min="8191" max="8191" width="3.42578125" customWidth="1"/>
    <col min="8192" max="8192" width="18.7109375" customWidth="1"/>
    <col min="8193" max="8200" width="12.42578125" customWidth="1"/>
    <col min="8201" max="8201" width="20.7109375" customWidth="1"/>
    <col min="8202" max="8202" width="14" customWidth="1"/>
    <col min="8203" max="8203" width="13.28515625" customWidth="1"/>
    <col min="8204" max="8204" width="12.42578125" customWidth="1"/>
    <col min="8205" max="8205" width="26.42578125" customWidth="1"/>
    <col min="8206" max="8206" width="12.42578125" customWidth="1"/>
    <col min="8207" max="8207" width="33.42578125" customWidth="1"/>
    <col min="8445" max="8445" width="0" hidden="1" customWidth="1"/>
    <col min="8446" max="8446" width="3.140625" customWidth="1"/>
    <col min="8447" max="8447" width="3.42578125" customWidth="1"/>
    <col min="8448" max="8448" width="18.7109375" customWidth="1"/>
    <col min="8449" max="8456" width="12.42578125" customWidth="1"/>
    <col min="8457" max="8457" width="20.7109375" customWidth="1"/>
    <col min="8458" max="8458" width="14" customWidth="1"/>
    <col min="8459" max="8459" width="13.28515625" customWidth="1"/>
    <col min="8460" max="8460" width="12.42578125" customWidth="1"/>
    <col min="8461" max="8461" width="26.42578125" customWidth="1"/>
    <col min="8462" max="8462" width="12.42578125" customWidth="1"/>
    <col min="8463" max="8463" width="33.42578125" customWidth="1"/>
    <col min="8701" max="8701" width="0" hidden="1" customWidth="1"/>
    <col min="8702" max="8702" width="3.140625" customWidth="1"/>
    <col min="8703" max="8703" width="3.42578125" customWidth="1"/>
    <col min="8704" max="8704" width="18.7109375" customWidth="1"/>
    <col min="8705" max="8712" width="12.42578125" customWidth="1"/>
    <col min="8713" max="8713" width="20.7109375" customWidth="1"/>
    <col min="8714" max="8714" width="14" customWidth="1"/>
    <col min="8715" max="8715" width="13.28515625" customWidth="1"/>
    <col min="8716" max="8716" width="12.42578125" customWidth="1"/>
    <col min="8717" max="8717" width="26.42578125" customWidth="1"/>
    <col min="8718" max="8718" width="12.42578125" customWidth="1"/>
    <col min="8719" max="8719" width="33.42578125" customWidth="1"/>
    <col min="8957" max="8957" width="0" hidden="1" customWidth="1"/>
    <col min="8958" max="8958" width="3.140625" customWidth="1"/>
    <col min="8959" max="8959" width="3.42578125" customWidth="1"/>
    <col min="8960" max="8960" width="18.7109375" customWidth="1"/>
    <col min="8961" max="8968" width="12.42578125" customWidth="1"/>
    <col min="8969" max="8969" width="20.7109375" customWidth="1"/>
    <col min="8970" max="8970" width="14" customWidth="1"/>
    <col min="8971" max="8971" width="13.28515625" customWidth="1"/>
    <col min="8972" max="8972" width="12.42578125" customWidth="1"/>
    <col min="8973" max="8973" width="26.42578125" customWidth="1"/>
    <col min="8974" max="8974" width="12.42578125" customWidth="1"/>
    <col min="8975" max="8975" width="33.42578125" customWidth="1"/>
    <col min="9213" max="9213" width="0" hidden="1" customWidth="1"/>
    <col min="9214" max="9214" width="3.140625" customWidth="1"/>
    <col min="9215" max="9215" width="3.42578125" customWidth="1"/>
    <col min="9216" max="9216" width="18.7109375" customWidth="1"/>
    <col min="9217" max="9224" width="12.42578125" customWidth="1"/>
    <col min="9225" max="9225" width="20.7109375" customWidth="1"/>
    <col min="9226" max="9226" width="14" customWidth="1"/>
    <col min="9227" max="9227" width="13.28515625" customWidth="1"/>
    <col min="9228" max="9228" width="12.42578125" customWidth="1"/>
    <col min="9229" max="9229" width="26.42578125" customWidth="1"/>
    <col min="9230" max="9230" width="12.42578125" customWidth="1"/>
    <col min="9231" max="9231" width="33.42578125" customWidth="1"/>
    <col min="9469" max="9469" width="0" hidden="1" customWidth="1"/>
    <col min="9470" max="9470" width="3.140625" customWidth="1"/>
    <col min="9471" max="9471" width="3.42578125" customWidth="1"/>
    <col min="9472" max="9472" width="18.7109375" customWidth="1"/>
    <col min="9473" max="9480" width="12.42578125" customWidth="1"/>
    <col min="9481" max="9481" width="20.7109375" customWidth="1"/>
    <col min="9482" max="9482" width="14" customWidth="1"/>
    <col min="9483" max="9483" width="13.28515625" customWidth="1"/>
    <col min="9484" max="9484" width="12.42578125" customWidth="1"/>
    <col min="9485" max="9485" width="26.42578125" customWidth="1"/>
    <col min="9486" max="9486" width="12.42578125" customWidth="1"/>
    <col min="9487" max="9487" width="33.42578125" customWidth="1"/>
    <col min="9725" max="9725" width="0" hidden="1" customWidth="1"/>
    <col min="9726" max="9726" width="3.140625" customWidth="1"/>
    <col min="9727" max="9727" width="3.42578125" customWidth="1"/>
    <col min="9728" max="9728" width="18.7109375" customWidth="1"/>
    <col min="9729" max="9736" width="12.42578125" customWidth="1"/>
    <col min="9737" max="9737" width="20.7109375" customWidth="1"/>
    <col min="9738" max="9738" width="14" customWidth="1"/>
    <col min="9739" max="9739" width="13.28515625" customWidth="1"/>
    <col min="9740" max="9740" width="12.42578125" customWidth="1"/>
    <col min="9741" max="9741" width="26.42578125" customWidth="1"/>
    <col min="9742" max="9742" width="12.42578125" customWidth="1"/>
    <col min="9743" max="9743" width="33.42578125" customWidth="1"/>
    <col min="9981" max="9981" width="0" hidden="1" customWidth="1"/>
    <col min="9982" max="9982" width="3.140625" customWidth="1"/>
    <col min="9983" max="9983" width="3.42578125" customWidth="1"/>
    <col min="9984" max="9984" width="18.7109375" customWidth="1"/>
    <col min="9985" max="9992" width="12.42578125" customWidth="1"/>
    <col min="9993" max="9993" width="20.7109375" customWidth="1"/>
    <col min="9994" max="9994" width="14" customWidth="1"/>
    <col min="9995" max="9995" width="13.28515625" customWidth="1"/>
    <col min="9996" max="9996" width="12.42578125" customWidth="1"/>
    <col min="9997" max="9997" width="26.42578125" customWidth="1"/>
    <col min="9998" max="9998" width="12.42578125" customWidth="1"/>
    <col min="9999" max="9999" width="33.42578125" customWidth="1"/>
    <col min="10237" max="10237" width="0" hidden="1" customWidth="1"/>
    <col min="10238" max="10238" width="3.140625" customWidth="1"/>
    <col min="10239" max="10239" width="3.42578125" customWidth="1"/>
    <col min="10240" max="10240" width="18.7109375" customWidth="1"/>
    <col min="10241" max="10248" width="12.42578125" customWidth="1"/>
    <col min="10249" max="10249" width="20.7109375" customWidth="1"/>
    <col min="10250" max="10250" width="14" customWidth="1"/>
    <col min="10251" max="10251" width="13.28515625" customWidth="1"/>
    <col min="10252" max="10252" width="12.42578125" customWidth="1"/>
    <col min="10253" max="10253" width="26.42578125" customWidth="1"/>
    <col min="10254" max="10254" width="12.42578125" customWidth="1"/>
    <col min="10255" max="10255" width="33.42578125" customWidth="1"/>
    <col min="10493" max="10493" width="0" hidden="1" customWidth="1"/>
    <col min="10494" max="10494" width="3.140625" customWidth="1"/>
    <col min="10495" max="10495" width="3.42578125" customWidth="1"/>
    <col min="10496" max="10496" width="18.7109375" customWidth="1"/>
    <col min="10497" max="10504" width="12.42578125" customWidth="1"/>
    <col min="10505" max="10505" width="20.7109375" customWidth="1"/>
    <col min="10506" max="10506" width="14" customWidth="1"/>
    <col min="10507" max="10507" width="13.28515625" customWidth="1"/>
    <col min="10508" max="10508" width="12.42578125" customWidth="1"/>
    <col min="10509" max="10509" width="26.42578125" customWidth="1"/>
    <col min="10510" max="10510" width="12.42578125" customWidth="1"/>
    <col min="10511" max="10511" width="33.42578125" customWidth="1"/>
    <col min="10749" max="10749" width="0" hidden="1" customWidth="1"/>
    <col min="10750" max="10750" width="3.140625" customWidth="1"/>
    <col min="10751" max="10751" width="3.42578125" customWidth="1"/>
    <col min="10752" max="10752" width="18.7109375" customWidth="1"/>
    <col min="10753" max="10760" width="12.42578125" customWidth="1"/>
    <col min="10761" max="10761" width="20.7109375" customWidth="1"/>
    <col min="10762" max="10762" width="14" customWidth="1"/>
    <col min="10763" max="10763" width="13.28515625" customWidth="1"/>
    <col min="10764" max="10764" width="12.42578125" customWidth="1"/>
    <col min="10765" max="10765" width="26.42578125" customWidth="1"/>
    <col min="10766" max="10766" width="12.42578125" customWidth="1"/>
    <col min="10767" max="10767" width="33.42578125" customWidth="1"/>
    <col min="11005" max="11005" width="0" hidden="1" customWidth="1"/>
    <col min="11006" max="11006" width="3.140625" customWidth="1"/>
    <col min="11007" max="11007" width="3.42578125" customWidth="1"/>
    <col min="11008" max="11008" width="18.7109375" customWidth="1"/>
    <col min="11009" max="11016" width="12.42578125" customWidth="1"/>
    <col min="11017" max="11017" width="20.7109375" customWidth="1"/>
    <col min="11018" max="11018" width="14" customWidth="1"/>
    <col min="11019" max="11019" width="13.28515625" customWidth="1"/>
    <col min="11020" max="11020" width="12.42578125" customWidth="1"/>
    <col min="11021" max="11021" width="26.42578125" customWidth="1"/>
    <col min="11022" max="11022" width="12.42578125" customWidth="1"/>
    <col min="11023" max="11023" width="33.42578125" customWidth="1"/>
    <col min="11261" max="11261" width="0" hidden="1" customWidth="1"/>
    <col min="11262" max="11262" width="3.140625" customWidth="1"/>
    <col min="11263" max="11263" width="3.42578125" customWidth="1"/>
    <col min="11264" max="11264" width="18.7109375" customWidth="1"/>
    <col min="11265" max="11272" width="12.42578125" customWidth="1"/>
    <col min="11273" max="11273" width="20.7109375" customWidth="1"/>
    <col min="11274" max="11274" width="14" customWidth="1"/>
    <col min="11275" max="11275" width="13.28515625" customWidth="1"/>
    <col min="11276" max="11276" width="12.42578125" customWidth="1"/>
    <col min="11277" max="11277" width="26.42578125" customWidth="1"/>
    <col min="11278" max="11278" width="12.42578125" customWidth="1"/>
    <col min="11279" max="11279" width="33.42578125" customWidth="1"/>
    <col min="11517" max="11517" width="0" hidden="1" customWidth="1"/>
    <col min="11518" max="11518" width="3.140625" customWidth="1"/>
    <col min="11519" max="11519" width="3.42578125" customWidth="1"/>
    <col min="11520" max="11520" width="18.7109375" customWidth="1"/>
    <col min="11521" max="11528" width="12.42578125" customWidth="1"/>
    <col min="11529" max="11529" width="20.7109375" customWidth="1"/>
    <col min="11530" max="11530" width="14" customWidth="1"/>
    <col min="11531" max="11531" width="13.28515625" customWidth="1"/>
    <col min="11532" max="11532" width="12.42578125" customWidth="1"/>
    <col min="11533" max="11533" width="26.42578125" customWidth="1"/>
    <col min="11534" max="11534" width="12.42578125" customWidth="1"/>
    <col min="11535" max="11535" width="33.42578125" customWidth="1"/>
    <col min="11773" max="11773" width="0" hidden="1" customWidth="1"/>
    <col min="11774" max="11774" width="3.140625" customWidth="1"/>
    <col min="11775" max="11775" width="3.42578125" customWidth="1"/>
    <col min="11776" max="11776" width="18.7109375" customWidth="1"/>
    <col min="11777" max="11784" width="12.42578125" customWidth="1"/>
    <col min="11785" max="11785" width="20.7109375" customWidth="1"/>
    <col min="11786" max="11786" width="14" customWidth="1"/>
    <col min="11787" max="11787" width="13.28515625" customWidth="1"/>
    <col min="11788" max="11788" width="12.42578125" customWidth="1"/>
    <col min="11789" max="11789" width="26.42578125" customWidth="1"/>
    <col min="11790" max="11790" width="12.42578125" customWidth="1"/>
    <col min="11791" max="11791" width="33.42578125" customWidth="1"/>
    <col min="12029" max="12029" width="0" hidden="1" customWidth="1"/>
    <col min="12030" max="12030" width="3.140625" customWidth="1"/>
    <col min="12031" max="12031" width="3.42578125" customWidth="1"/>
    <col min="12032" max="12032" width="18.7109375" customWidth="1"/>
    <col min="12033" max="12040" width="12.42578125" customWidth="1"/>
    <col min="12041" max="12041" width="20.7109375" customWidth="1"/>
    <col min="12042" max="12042" width="14" customWidth="1"/>
    <col min="12043" max="12043" width="13.28515625" customWidth="1"/>
    <col min="12044" max="12044" width="12.42578125" customWidth="1"/>
    <col min="12045" max="12045" width="26.42578125" customWidth="1"/>
    <col min="12046" max="12046" width="12.42578125" customWidth="1"/>
    <col min="12047" max="12047" width="33.42578125" customWidth="1"/>
    <col min="12285" max="12285" width="0" hidden="1" customWidth="1"/>
    <col min="12286" max="12286" width="3.140625" customWidth="1"/>
    <col min="12287" max="12287" width="3.42578125" customWidth="1"/>
    <col min="12288" max="12288" width="18.7109375" customWidth="1"/>
    <col min="12289" max="12296" width="12.42578125" customWidth="1"/>
    <col min="12297" max="12297" width="20.7109375" customWidth="1"/>
    <col min="12298" max="12298" width="14" customWidth="1"/>
    <col min="12299" max="12299" width="13.28515625" customWidth="1"/>
    <col min="12300" max="12300" width="12.42578125" customWidth="1"/>
    <col min="12301" max="12301" width="26.42578125" customWidth="1"/>
    <col min="12302" max="12302" width="12.42578125" customWidth="1"/>
    <col min="12303" max="12303" width="33.42578125" customWidth="1"/>
    <col min="12541" max="12541" width="0" hidden="1" customWidth="1"/>
    <col min="12542" max="12542" width="3.140625" customWidth="1"/>
    <col min="12543" max="12543" width="3.42578125" customWidth="1"/>
    <col min="12544" max="12544" width="18.7109375" customWidth="1"/>
    <col min="12545" max="12552" width="12.42578125" customWidth="1"/>
    <col min="12553" max="12553" width="20.7109375" customWidth="1"/>
    <col min="12554" max="12554" width="14" customWidth="1"/>
    <col min="12555" max="12555" width="13.28515625" customWidth="1"/>
    <col min="12556" max="12556" width="12.42578125" customWidth="1"/>
    <col min="12557" max="12557" width="26.42578125" customWidth="1"/>
    <col min="12558" max="12558" width="12.42578125" customWidth="1"/>
    <col min="12559" max="12559" width="33.42578125" customWidth="1"/>
    <col min="12797" max="12797" width="0" hidden="1" customWidth="1"/>
    <col min="12798" max="12798" width="3.140625" customWidth="1"/>
    <col min="12799" max="12799" width="3.42578125" customWidth="1"/>
    <col min="12800" max="12800" width="18.7109375" customWidth="1"/>
    <col min="12801" max="12808" width="12.42578125" customWidth="1"/>
    <col min="12809" max="12809" width="20.7109375" customWidth="1"/>
    <col min="12810" max="12810" width="14" customWidth="1"/>
    <col min="12811" max="12811" width="13.28515625" customWidth="1"/>
    <col min="12812" max="12812" width="12.42578125" customWidth="1"/>
    <col min="12813" max="12813" width="26.42578125" customWidth="1"/>
    <col min="12814" max="12814" width="12.42578125" customWidth="1"/>
    <col min="12815" max="12815" width="33.42578125" customWidth="1"/>
    <col min="13053" max="13053" width="0" hidden="1" customWidth="1"/>
    <col min="13054" max="13054" width="3.140625" customWidth="1"/>
    <col min="13055" max="13055" width="3.42578125" customWidth="1"/>
    <col min="13056" max="13056" width="18.7109375" customWidth="1"/>
    <col min="13057" max="13064" width="12.42578125" customWidth="1"/>
    <col min="13065" max="13065" width="20.7109375" customWidth="1"/>
    <col min="13066" max="13066" width="14" customWidth="1"/>
    <col min="13067" max="13067" width="13.28515625" customWidth="1"/>
    <col min="13068" max="13068" width="12.42578125" customWidth="1"/>
    <col min="13069" max="13069" width="26.42578125" customWidth="1"/>
    <col min="13070" max="13070" width="12.42578125" customWidth="1"/>
    <col min="13071" max="13071" width="33.42578125" customWidth="1"/>
    <col min="13309" max="13309" width="0" hidden="1" customWidth="1"/>
    <col min="13310" max="13310" width="3.140625" customWidth="1"/>
    <col min="13311" max="13311" width="3.42578125" customWidth="1"/>
    <col min="13312" max="13312" width="18.7109375" customWidth="1"/>
    <col min="13313" max="13320" width="12.42578125" customWidth="1"/>
    <col min="13321" max="13321" width="20.7109375" customWidth="1"/>
    <col min="13322" max="13322" width="14" customWidth="1"/>
    <col min="13323" max="13323" width="13.28515625" customWidth="1"/>
    <col min="13324" max="13324" width="12.42578125" customWidth="1"/>
    <col min="13325" max="13325" width="26.42578125" customWidth="1"/>
    <col min="13326" max="13326" width="12.42578125" customWidth="1"/>
    <col min="13327" max="13327" width="33.42578125" customWidth="1"/>
    <col min="13565" max="13565" width="0" hidden="1" customWidth="1"/>
    <col min="13566" max="13566" width="3.140625" customWidth="1"/>
    <col min="13567" max="13567" width="3.42578125" customWidth="1"/>
    <col min="13568" max="13568" width="18.7109375" customWidth="1"/>
    <col min="13569" max="13576" width="12.42578125" customWidth="1"/>
    <col min="13577" max="13577" width="20.7109375" customWidth="1"/>
    <col min="13578" max="13578" width="14" customWidth="1"/>
    <col min="13579" max="13579" width="13.28515625" customWidth="1"/>
    <col min="13580" max="13580" width="12.42578125" customWidth="1"/>
    <col min="13581" max="13581" width="26.42578125" customWidth="1"/>
    <col min="13582" max="13582" width="12.42578125" customWidth="1"/>
    <col min="13583" max="13583" width="33.42578125" customWidth="1"/>
    <col min="13821" max="13821" width="0" hidden="1" customWidth="1"/>
    <col min="13822" max="13822" width="3.140625" customWidth="1"/>
    <col min="13823" max="13823" width="3.42578125" customWidth="1"/>
    <col min="13824" max="13824" width="18.7109375" customWidth="1"/>
    <col min="13825" max="13832" width="12.42578125" customWidth="1"/>
    <col min="13833" max="13833" width="20.7109375" customWidth="1"/>
    <col min="13834" max="13834" width="14" customWidth="1"/>
    <col min="13835" max="13835" width="13.28515625" customWidth="1"/>
    <col min="13836" max="13836" width="12.42578125" customWidth="1"/>
    <col min="13837" max="13837" width="26.42578125" customWidth="1"/>
    <col min="13838" max="13838" width="12.42578125" customWidth="1"/>
    <col min="13839" max="13839" width="33.42578125" customWidth="1"/>
    <col min="14077" max="14077" width="0" hidden="1" customWidth="1"/>
    <col min="14078" max="14078" width="3.140625" customWidth="1"/>
    <col min="14079" max="14079" width="3.42578125" customWidth="1"/>
    <col min="14080" max="14080" width="18.7109375" customWidth="1"/>
    <col min="14081" max="14088" width="12.42578125" customWidth="1"/>
    <col min="14089" max="14089" width="20.7109375" customWidth="1"/>
    <col min="14090" max="14090" width="14" customWidth="1"/>
    <col min="14091" max="14091" width="13.28515625" customWidth="1"/>
    <col min="14092" max="14092" width="12.42578125" customWidth="1"/>
    <col min="14093" max="14093" width="26.42578125" customWidth="1"/>
    <col min="14094" max="14094" width="12.42578125" customWidth="1"/>
    <col min="14095" max="14095" width="33.42578125" customWidth="1"/>
    <col min="14333" max="14333" width="0" hidden="1" customWidth="1"/>
    <col min="14334" max="14334" width="3.140625" customWidth="1"/>
    <col min="14335" max="14335" width="3.42578125" customWidth="1"/>
    <col min="14336" max="14336" width="18.7109375" customWidth="1"/>
    <col min="14337" max="14344" width="12.42578125" customWidth="1"/>
    <col min="14345" max="14345" width="20.7109375" customWidth="1"/>
    <col min="14346" max="14346" width="14" customWidth="1"/>
    <col min="14347" max="14347" width="13.28515625" customWidth="1"/>
    <col min="14348" max="14348" width="12.42578125" customWidth="1"/>
    <col min="14349" max="14349" width="26.42578125" customWidth="1"/>
    <col min="14350" max="14350" width="12.42578125" customWidth="1"/>
    <col min="14351" max="14351" width="33.42578125" customWidth="1"/>
    <col min="14589" max="14589" width="0" hidden="1" customWidth="1"/>
    <col min="14590" max="14590" width="3.140625" customWidth="1"/>
    <col min="14591" max="14591" width="3.42578125" customWidth="1"/>
    <col min="14592" max="14592" width="18.7109375" customWidth="1"/>
    <col min="14593" max="14600" width="12.42578125" customWidth="1"/>
    <col min="14601" max="14601" width="20.7109375" customWidth="1"/>
    <col min="14602" max="14602" width="14" customWidth="1"/>
    <col min="14603" max="14603" width="13.28515625" customWidth="1"/>
    <col min="14604" max="14604" width="12.42578125" customWidth="1"/>
    <col min="14605" max="14605" width="26.42578125" customWidth="1"/>
    <col min="14606" max="14606" width="12.42578125" customWidth="1"/>
    <col min="14607" max="14607" width="33.42578125" customWidth="1"/>
    <col min="14845" max="14845" width="0" hidden="1" customWidth="1"/>
    <col min="14846" max="14846" width="3.140625" customWidth="1"/>
    <col min="14847" max="14847" width="3.42578125" customWidth="1"/>
    <col min="14848" max="14848" width="18.7109375" customWidth="1"/>
    <col min="14849" max="14856" width="12.42578125" customWidth="1"/>
    <col min="14857" max="14857" width="20.7109375" customWidth="1"/>
    <col min="14858" max="14858" width="14" customWidth="1"/>
    <col min="14859" max="14859" width="13.28515625" customWidth="1"/>
    <col min="14860" max="14860" width="12.42578125" customWidth="1"/>
    <col min="14861" max="14861" width="26.42578125" customWidth="1"/>
    <col min="14862" max="14862" width="12.42578125" customWidth="1"/>
    <col min="14863" max="14863" width="33.42578125" customWidth="1"/>
    <col min="15101" max="15101" width="0" hidden="1" customWidth="1"/>
    <col min="15102" max="15102" width="3.140625" customWidth="1"/>
    <col min="15103" max="15103" width="3.42578125" customWidth="1"/>
    <col min="15104" max="15104" width="18.7109375" customWidth="1"/>
    <col min="15105" max="15112" width="12.42578125" customWidth="1"/>
    <col min="15113" max="15113" width="20.7109375" customWidth="1"/>
    <col min="15114" max="15114" width="14" customWidth="1"/>
    <col min="15115" max="15115" width="13.28515625" customWidth="1"/>
    <col min="15116" max="15116" width="12.42578125" customWidth="1"/>
    <col min="15117" max="15117" width="26.42578125" customWidth="1"/>
    <col min="15118" max="15118" width="12.42578125" customWidth="1"/>
    <col min="15119" max="15119" width="33.42578125" customWidth="1"/>
    <col min="15357" max="15357" width="0" hidden="1" customWidth="1"/>
    <col min="15358" max="15358" width="3.140625" customWidth="1"/>
    <col min="15359" max="15359" width="3.42578125" customWidth="1"/>
    <col min="15360" max="15360" width="18.7109375" customWidth="1"/>
    <col min="15361" max="15368" width="12.42578125" customWidth="1"/>
    <col min="15369" max="15369" width="20.7109375" customWidth="1"/>
    <col min="15370" max="15370" width="14" customWidth="1"/>
    <col min="15371" max="15371" width="13.28515625" customWidth="1"/>
    <col min="15372" max="15372" width="12.42578125" customWidth="1"/>
    <col min="15373" max="15373" width="26.42578125" customWidth="1"/>
    <col min="15374" max="15374" width="12.42578125" customWidth="1"/>
    <col min="15375" max="15375" width="33.42578125" customWidth="1"/>
    <col min="15613" max="15613" width="0" hidden="1" customWidth="1"/>
    <col min="15614" max="15614" width="3.140625" customWidth="1"/>
    <col min="15615" max="15615" width="3.42578125" customWidth="1"/>
    <col min="15616" max="15616" width="18.7109375" customWidth="1"/>
    <col min="15617" max="15624" width="12.42578125" customWidth="1"/>
    <col min="15625" max="15625" width="20.7109375" customWidth="1"/>
    <col min="15626" max="15626" width="14" customWidth="1"/>
    <col min="15627" max="15627" width="13.28515625" customWidth="1"/>
    <col min="15628" max="15628" width="12.42578125" customWidth="1"/>
    <col min="15629" max="15629" width="26.42578125" customWidth="1"/>
    <col min="15630" max="15630" width="12.42578125" customWidth="1"/>
    <col min="15631" max="15631" width="33.42578125" customWidth="1"/>
    <col min="15869" max="15869" width="0" hidden="1" customWidth="1"/>
    <col min="15870" max="15870" width="3.140625" customWidth="1"/>
    <col min="15871" max="15871" width="3.42578125" customWidth="1"/>
    <col min="15872" max="15872" width="18.7109375" customWidth="1"/>
    <col min="15873" max="15880" width="12.42578125" customWidth="1"/>
    <col min="15881" max="15881" width="20.7109375" customWidth="1"/>
    <col min="15882" max="15882" width="14" customWidth="1"/>
    <col min="15883" max="15883" width="13.28515625" customWidth="1"/>
    <col min="15884" max="15884" width="12.42578125" customWidth="1"/>
    <col min="15885" max="15885" width="26.42578125" customWidth="1"/>
    <col min="15886" max="15886" width="12.42578125" customWidth="1"/>
    <col min="15887" max="15887" width="33.42578125" customWidth="1"/>
    <col min="16125" max="16125" width="0" hidden="1" customWidth="1"/>
    <col min="16126" max="16126" width="3.140625" customWidth="1"/>
    <col min="16127" max="16127" width="3.42578125" customWidth="1"/>
    <col min="16128" max="16128" width="18.7109375" customWidth="1"/>
    <col min="16129" max="16136" width="12.42578125" customWidth="1"/>
    <col min="16137" max="16137" width="20.7109375" customWidth="1"/>
    <col min="16138" max="16138" width="14" customWidth="1"/>
    <col min="16139" max="16139" width="13.28515625" customWidth="1"/>
    <col min="16140" max="16140" width="12.42578125" customWidth="1"/>
    <col min="16141" max="16141" width="26.42578125" customWidth="1"/>
    <col min="16142" max="16142" width="12.42578125" customWidth="1"/>
    <col min="16143" max="16143" width="33.42578125" customWidth="1"/>
  </cols>
  <sheetData>
    <row r="1" spans="3:32" s="216" customFormat="1" ht="19.5" customHeight="1" x14ac:dyDescent="0.3">
      <c r="C1" s="1485" t="s">
        <v>1189</v>
      </c>
      <c r="D1" s="1485"/>
      <c r="E1" s="1485"/>
      <c r="F1" s="1485"/>
      <c r="G1" s="1485"/>
      <c r="H1" s="4"/>
      <c r="I1" s="4"/>
      <c r="J1" s="247"/>
      <c r="K1" s="247"/>
      <c r="L1" s="247"/>
      <c r="M1" s="247"/>
      <c r="N1" s="261"/>
      <c r="O1" s="261">
        <v>15</v>
      </c>
      <c r="P1" s="261"/>
      <c r="Q1" s="261"/>
      <c r="R1" s="261"/>
      <c r="S1" s="261"/>
      <c r="T1" s="261"/>
      <c r="U1" s="261"/>
      <c r="V1" s="261"/>
      <c r="W1" s="261"/>
      <c r="X1" s="261"/>
    </row>
    <row r="2" spans="3:32" s="216" customFormat="1" ht="20.25" x14ac:dyDescent="0.3">
      <c r="C2" s="219" t="s">
        <v>336</v>
      </c>
      <c r="D2" s="219"/>
      <c r="E2" s="219"/>
      <c r="F2" s="219"/>
      <c r="G2" s="219"/>
      <c r="H2" s="218"/>
      <c r="I2" s="218"/>
      <c r="J2" s="262"/>
      <c r="K2" s="262"/>
      <c r="L2" s="262"/>
      <c r="M2" s="262"/>
      <c r="N2" s="263"/>
      <c r="O2" s="261"/>
      <c r="P2" s="261"/>
      <c r="Q2" s="261"/>
      <c r="R2" s="264"/>
      <c r="S2" s="264"/>
      <c r="T2" s="264"/>
      <c r="U2" s="264"/>
      <c r="V2" s="265"/>
      <c r="W2" s="264"/>
      <c r="X2" s="264"/>
      <c r="Y2" s="217"/>
      <c r="Z2" s="217"/>
      <c r="AA2" s="217"/>
      <c r="AB2" s="217"/>
      <c r="AC2" s="217"/>
      <c r="AD2" s="217"/>
      <c r="AE2" s="217"/>
      <c r="AF2" s="217"/>
    </row>
    <row r="3" spans="3:32" s="216" customFormat="1" ht="42" customHeight="1" x14ac:dyDescent="0.3">
      <c r="C3" s="1736" t="s">
        <v>470</v>
      </c>
      <c r="D3" s="1736"/>
      <c r="E3" s="1736"/>
      <c r="F3" s="1736"/>
      <c r="G3" s="1736"/>
      <c r="H3" s="218"/>
      <c r="I3" s="218"/>
      <c r="J3" s="262"/>
      <c r="K3" s="262"/>
      <c r="L3" s="262"/>
      <c r="M3" s="262"/>
      <c r="N3" s="263"/>
      <c r="O3" s="261"/>
      <c r="P3" s="261"/>
      <c r="Q3" s="261"/>
      <c r="R3" s="264"/>
      <c r="S3" s="264"/>
      <c r="T3" s="264"/>
      <c r="U3" s="264"/>
      <c r="V3" s="265"/>
      <c r="W3" s="264"/>
      <c r="X3" s="264"/>
      <c r="Y3" s="217"/>
      <c r="Z3" s="217"/>
      <c r="AA3" s="217"/>
      <c r="AB3" s="217"/>
      <c r="AC3" s="217"/>
      <c r="AD3" s="217"/>
      <c r="AE3" s="217"/>
      <c r="AF3" s="217"/>
    </row>
    <row r="4" spans="3:32" s="216" customFormat="1" ht="20.25" x14ac:dyDescent="0.3">
      <c r="C4" s="1737" t="s">
        <v>436</v>
      </c>
      <c r="D4" s="1737"/>
      <c r="E4" s="1737"/>
      <c r="F4" s="1737"/>
      <c r="G4" s="1737"/>
      <c r="H4" s="218"/>
      <c r="I4" s="218"/>
      <c r="J4" s="262"/>
      <c r="K4" s="262"/>
      <c r="L4" s="262"/>
      <c r="M4" s="262"/>
      <c r="N4" s="263"/>
      <c r="O4" s="261"/>
      <c r="P4" s="261"/>
      <c r="Q4" s="261"/>
      <c r="R4" s="264"/>
      <c r="S4" s="264"/>
      <c r="T4" s="264"/>
      <c r="U4" s="264"/>
      <c r="V4" s="265"/>
      <c r="W4" s="264"/>
      <c r="X4" s="264"/>
      <c r="Y4" s="217"/>
      <c r="Z4" s="217"/>
      <c r="AA4" s="217"/>
      <c r="AB4" s="217"/>
      <c r="AC4" s="217"/>
      <c r="AD4" s="217"/>
      <c r="AE4" s="217"/>
      <c r="AF4" s="217"/>
    </row>
    <row r="5" spans="3:32" s="216" customFormat="1" ht="21" customHeight="1" thickBot="1" x14ac:dyDescent="0.35">
      <c r="C5" s="1738">
        <v>2019</v>
      </c>
      <c r="D5" s="1738"/>
      <c r="E5" s="1738"/>
      <c r="F5" s="1738"/>
      <c r="G5" s="1738"/>
      <c r="H5" s="218"/>
      <c r="I5" s="218"/>
      <c r="J5" s="262"/>
      <c r="K5" s="262"/>
      <c r="L5" s="262"/>
      <c r="M5" s="262"/>
      <c r="N5" s="266"/>
      <c r="O5" s="261"/>
      <c r="P5" s="261"/>
      <c r="Q5" s="261"/>
      <c r="R5" s="264"/>
      <c r="S5" s="264"/>
      <c r="T5" s="264"/>
      <c r="U5" s="264"/>
      <c r="V5" s="265"/>
      <c r="W5" s="264"/>
      <c r="X5" s="264"/>
      <c r="Y5" s="217"/>
      <c r="Z5" s="217"/>
      <c r="AA5" s="217"/>
      <c r="AB5" s="217"/>
      <c r="AC5" s="217"/>
      <c r="AD5" s="217"/>
      <c r="AE5" s="217"/>
      <c r="AF5" s="217"/>
    </row>
    <row r="6" spans="3:32" s="179" customFormat="1" ht="19.5" customHeight="1" thickBot="1" x14ac:dyDescent="0.25">
      <c r="C6" s="1732" t="s">
        <v>39</v>
      </c>
      <c r="D6" s="1741" t="s">
        <v>34</v>
      </c>
      <c r="E6" s="1741"/>
      <c r="F6" s="1740" t="s">
        <v>141</v>
      </c>
      <c r="G6" s="1740"/>
      <c r="H6" s="212"/>
      <c r="I6" s="212"/>
      <c r="J6" s="267"/>
      <c r="K6" s="1739"/>
      <c r="L6" s="267"/>
      <c r="M6" s="267"/>
      <c r="N6" s="268"/>
      <c r="O6" s="266"/>
      <c r="P6" s="266"/>
      <c r="Q6" s="266"/>
      <c r="R6" s="266"/>
      <c r="S6" s="266"/>
      <c r="T6" s="266"/>
      <c r="U6" s="266"/>
      <c r="V6" s="266"/>
      <c r="W6" s="266"/>
      <c r="X6" s="266"/>
    </row>
    <row r="7" spans="3:32" s="179" customFormat="1" ht="15.75" customHeight="1" thickBot="1" x14ac:dyDescent="0.25">
      <c r="C7" s="1732"/>
      <c r="D7" s="1155" t="s">
        <v>434</v>
      </c>
      <c r="E7" s="1156" t="s">
        <v>435</v>
      </c>
      <c r="F7" s="1155" t="s">
        <v>434</v>
      </c>
      <c r="G7" s="1156" t="s">
        <v>435</v>
      </c>
      <c r="H7" s="212"/>
      <c r="I7" s="212"/>
      <c r="J7" s="267"/>
      <c r="K7" s="1739"/>
      <c r="L7" s="267"/>
      <c r="M7" s="267"/>
      <c r="N7" s="268"/>
      <c r="O7" s="269"/>
      <c r="P7" s="270"/>
      <c r="Q7" s="266"/>
      <c r="R7" s="266"/>
      <c r="S7" s="266"/>
      <c r="T7" s="266"/>
      <c r="U7" s="266"/>
      <c r="V7" s="266"/>
      <c r="W7" s="266"/>
      <c r="X7" s="266"/>
    </row>
    <row r="8" spans="3:32" s="179" customFormat="1" ht="18" customHeight="1" x14ac:dyDescent="0.2">
      <c r="C8" s="1152" t="s">
        <v>92</v>
      </c>
      <c r="D8" s="1157">
        <v>22</v>
      </c>
      <c r="E8" s="1158">
        <v>12</v>
      </c>
      <c r="F8" s="1158">
        <v>40</v>
      </c>
      <c r="G8" s="1159">
        <v>6</v>
      </c>
      <c r="H8" s="212">
        <v>6</v>
      </c>
      <c r="I8" s="212"/>
      <c r="J8" s="267"/>
      <c r="K8" s="266" t="s">
        <v>34</v>
      </c>
      <c r="L8" s="266" t="s">
        <v>141</v>
      </c>
      <c r="M8" s="266"/>
      <c r="N8" s="268"/>
      <c r="O8" s="269"/>
      <c r="P8" s="270"/>
      <c r="Q8" s="266"/>
      <c r="R8" s="266"/>
      <c r="S8" s="266"/>
      <c r="T8" s="266"/>
      <c r="U8" s="266"/>
      <c r="V8" s="266"/>
      <c r="W8" s="266"/>
      <c r="X8" s="266"/>
    </row>
    <row r="9" spans="3:32" s="179" customFormat="1" ht="18" customHeight="1" x14ac:dyDescent="0.2">
      <c r="C9" s="1152" t="s">
        <v>93</v>
      </c>
      <c r="D9" s="1160">
        <v>19</v>
      </c>
      <c r="E9" s="1151">
        <v>6</v>
      </c>
      <c r="F9" s="1151">
        <v>24</v>
      </c>
      <c r="G9" s="1161">
        <v>6</v>
      </c>
      <c r="H9" s="212"/>
      <c r="I9" s="212"/>
      <c r="J9" s="266" t="s">
        <v>434</v>
      </c>
      <c r="K9" s="266">
        <v>624</v>
      </c>
      <c r="L9" s="268">
        <v>497</v>
      </c>
      <c r="M9" s="266"/>
      <c r="N9" s="271"/>
      <c r="O9" s="269"/>
      <c r="P9" s="272"/>
      <c r="Q9" s="266"/>
      <c r="R9" s="266"/>
      <c r="S9" s="266"/>
      <c r="T9" s="266"/>
      <c r="U9" s="266"/>
      <c r="V9" s="266"/>
      <c r="W9" s="266"/>
      <c r="X9" s="266"/>
    </row>
    <row r="10" spans="3:32" s="179" customFormat="1" ht="18" customHeight="1" x14ac:dyDescent="0.2">
      <c r="C10" s="1152" t="s">
        <v>94</v>
      </c>
      <c r="D10" s="1160">
        <v>29</v>
      </c>
      <c r="E10" s="1151">
        <v>9</v>
      </c>
      <c r="F10" s="1151">
        <v>15</v>
      </c>
      <c r="G10" s="1161">
        <v>10</v>
      </c>
      <c r="H10" s="212"/>
      <c r="I10" s="212"/>
      <c r="J10" s="266" t="s">
        <v>435</v>
      </c>
      <c r="K10" s="266">
        <v>222</v>
      </c>
      <c r="L10" s="268">
        <v>101</v>
      </c>
      <c r="M10" s="266"/>
      <c r="N10" s="271"/>
      <c r="O10" s="269"/>
      <c r="P10" s="272"/>
      <c r="Q10" s="266"/>
      <c r="R10" s="266"/>
      <c r="S10" s="266"/>
      <c r="T10" s="266"/>
      <c r="U10" s="266"/>
      <c r="V10" s="266"/>
      <c r="W10" s="266"/>
      <c r="X10" s="266"/>
    </row>
    <row r="11" spans="3:32" s="179" customFormat="1" ht="18" customHeight="1" x14ac:dyDescent="0.2">
      <c r="C11" s="1152" t="s">
        <v>95</v>
      </c>
      <c r="D11" s="1160">
        <v>28</v>
      </c>
      <c r="E11" s="1151">
        <v>16</v>
      </c>
      <c r="F11" s="1151">
        <v>26</v>
      </c>
      <c r="G11" s="1161">
        <v>10</v>
      </c>
      <c r="H11" s="212"/>
      <c r="I11" s="212"/>
      <c r="J11" s="267"/>
      <c r="K11" s="266"/>
      <c r="L11" s="268"/>
      <c r="M11" s="266"/>
      <c r="N11" s="271"/>
      <c r="O11" s="269"/>
      <c r="P11" s="270"/>
      <c r="Q11" s="266"/>
      <c r="R11" s="266"/>
      <c r="S11" s="266"/>
      <c r="T11" s="266"/>
      <c r="U11" s="266"/>
      <c r="V11" s="266"/>
      <c r="W11" s="266"/>
      <c r="X11" s="266"/>
    </row>
    <row r="12" spans="3:32" s="179" customFormat="1" ht="18" customHeight="1" x14ac:dyDescent="0.2">
      <c r="C12" s="1152" t="s">
        <v>96</v>
      </c>
      <c r="D12" s="1160">
        <v>35</v>
      </c>
      <c r="E12" s="1151">
        <v>18</v>
      </c>
      <c r="F12" s="1151">
        <v>45</v>
      </c>
      <c r="G12" s="1161">
        <v>7</v>
      </c>
      <c r="H12" s="212"/>
      <c r="I12" s="212"/>
      <c r="J12" s="267"/>
      <c r="K12" s="273"/>
      <c r="L12" s="267"/>
      <c r="M12" s="267"/>
      <c r="N12" s="271"/>
      <c r="O12" s="269"/>
      <c r="P12" s="272"/>
      <c r="Q12" s="266"/>
      <c r="R12" s="266"/>
      <c r="S12" s="266"/>
      <c r="T12" s="266"/>
      <c r="U12" s="266"/>
      <c r="V12" s="266"/>
      <c r="W12" s="266"/>
      <c r="X12" s="266"/>
    </row>
    <row r="13" spans="3:32" s="179" customFormat="1" ht="18" customHeight="1" x14ac:dyDescent="0.2">
      <c r="C13" s="1152" t="s">
        <v>97</v>
      </c>
      <c r="D13" s="1160">
        <v>45</v>
      </c>
      <c r="E13" s="1151">
        <v>13</v>
      </c>
      <c r="F13" s="1151">
        <v>49</v>
      </c>
      <c r="G13" s="1161">
        <v>11</v>
      </c>
      <c r="H13" s="212"/>
      <c r="I13" s="212"/>
      <c r="J13" s="267"/>
      <c r="K13" s="273"/>
      <c r="L13" s="267"/>
      <c r="M13" s="267"/>
      <c r="N13" s="271"/>
      <c r="O13" s="269"/>
      <c r="P13" s="272"/>
      <c r="Q13" s="266"/>
      <c r="R13" s="266"/>
      <c r="S13" s="266"/>
      <c r="T13" s="266"/>
      <c r="U13" s="266"/>
      <c r="V13" s="266"/>
      <c r="W13" s="266"/>
      <c r="X13" s="266"/>
    </row>
    <row r="14" spans="3:32" s="179" customFormat="1" ht="18" customHeight="1" x14ac:dyDescent="0.2">
      <c r="C14" s="1152" t="s">
        <v>98</v>
      </c>
      <c r="D14" s="1160">
        <v>51</v>
      </c>
      <c r="E14" s="1151">
        <v>22</v>
      </c>
      <c r="F14" s="1151">
        <v>40</v>
      </c>
      <c r="G14" s="1161">
        <v>7</v>
      </c>
      <c r="H14" s="212"/>
      <c r="I14" s="212"/>
      <c r="J14" s="267"/>
      <c r="K14" s="273" t="s">
        <v>40</v>
      </c>
      <c r="L14" s="273" t="s">
        <v>93</v>
      </c>
      <c r="M14" s="273" t="s">
        <v>94</v>
      </c>
      <c r="N14" s="273" t="s">
        <v>95</v>
      </c>
      <c r="O14" s="273" t="s">
        <v>96</v>
      </c>
      <c r="P14" s="273" t="s">
        <v>97</v>
      </c>
      <c r="Q14" s="273" t="s">
        <v>98</v>
      </c>
      <c r="R14" s="273" t="s">
        <v>99</v>
      </c>
      <c r="S14" s="273" t="s">
        <v>100</v>
      </c>
      <c r="T14" s="273" t="s">
        <v>101</v>
      </c>
      <c r="U14" s="273" t="s">
        <v>102</v>
      </c>
      <c r="V14" s="273" t="s">
        <v>259</v>
      </c>
      <c r="W14" s="266"/>
      <c r="X14" s="266"/>
    </row>
    <row r="15" spans="3:32" s="179" customFormat="1" ht="18" customHeight="1" x14ac:dyDescent="0.2">
      <c r="C15" s="1152" t="s">
        <v>99</v>
      </c>
      <c r="D15" s="1160">
        <v>49</v>
      </c>
      <c r="E15" s="1151">
        <v>13</v>
      </c>
      <c r="F15" s="1151">
        <v>59</v>
      </c>
      <c r="G15" s="1161">
        <v>4</v>
      </c>
      <c r="H15" s="212"/>
      <c r="I15" s="212"/>
      <c r="J15" s="267" t="s">
        <v>34</v>
      </c>
      <c r="K15" s="274">
        <v>5</v>
      </c>
      <c r="L15" s="274">
        <v>3</v>
      </c>
      <c r="M15" s="274">
        <v>6</v>
      </c>
      <c r="N15" s="274">
        <v>16</v>
      </c>
      <c r="O15" s="274">
        <v>9</v>
      </c>
      <c r="P15" s="274">
        <v>8</v>
      </c>
      <c r="Q15" s="274">
        <v>4</v>
      </c>
      <c r="R15" s="274">
        <v>12</v>
      </c>
      <c r="S15" s="274">
        <v>11</v>
      </c>
      <c r="T15" s="274">
        <v>6</v>
      </c>
      <c r="U15" s="274">
        <v>6</v>
      </c>
      <c r="V15" s="274">
        <v>13</v>
      </c>
      <c r="W15" s="266">
        <f>SUM(K15:V15)</f>
        <v>99</v>
      </c>
      <c r="X15" s="266"/>
    </row>
    <row r="16" spans="3:32" s="179" customFormat="1" ht="18" customHeight="1" x14ac:dyDescent="0.2">
      <c r="C16" s="1152" t="s">
        <v>100</v>
      </c>
      <c r="D16" s="1160">
        <v>83</v>
      </c>
      <c r="E16" s="1151">
        <v>27</v>
      </c>
      <c r="F16" s="1151">
        <v>56</v>
      </c>
      <c r="G16" s="1161">
        <v>9</v>
      </c>
      <c r="H16" s="212"/>
      <c r="I16" s="212"/>
      <c r="J16" s="267" t="s">
        <v>141</v>
      </c>
      <c r="K16" s="274">
        <v>1</v>
      </c>
      <c r="L16" s="274">
        <v>1</v>
      </c>
      <c r="M16" s="274">
        <v>2</v>
      </c>
      <c r="N16" s="274">
        <v>5</v>
      </c>
      <c r="O16" s="274">
        <v>8</v>
      </c>
      <c r="P16" s="274">
        <v>2</v>
      </c>
      <c r="Q16" s="274">
        <v>8</v>
      </c>
      <c r="R16" s="274">
        <v>9</v>
      </c>
      <c r="S16" s="274">
        <v>20</v>
      </c>
      <c r="T16" s="274">
        <v>19</v>
      </c>
      <c r="U16" s="274">
        <v>12</v>
      </c>
      <c r="V16" s="274">
        <v>9</v>
      </c>
      <c r="W16" s="266">
        <f>SUM(K16:V16)</f>
        <v>96</v>
      </c>
      <c r="X16" s="266"/>
    </row>
    <row r="17" spans="3:24" s="179" customFormat="1" ht="18" customHeight="1" x14ac:dyDescent="0.2">
      <c r="C17" s="1152" t="s">
        <v>101</v>
      </c>
      <c r="D17" s="1160">
        <v>96</v>
      </c>
      <c r="E17" s="1151">
        <v>17</v>
      </c>
      <c r="F17" s="1151">
        <v>64</v>
      </c>
      <c r="G17" s="1161">
        <v>6</v>
      </c>
      <c r="H17" s="212"/>
      <c r="I17" s="212"/>
      <c r="J17" s="267"/>
      <c r="K17" s="273"/>
      <c r="L17" s="267"/>
      <c r="M17" s="267"/>
      <c r="N17" s="271"/>
      <c r="O17" s="269"/>
      <c r="P17" s="272"/>
      <c r="Q17" s="266"/>
      <c r="R17" s="266"/>
      <c r="S17" s="266"/>
      <c r="T17" s="266"/>
      <c r="U17" s="266"/>
      <c r="V17" s="266"/>
      <c r="W17" s="266"/>
      <c r="X17" s="266"/>
    </row>
    <row r="18" spans="3:24" s="179" customFormat="1" ht="18" customHeight="1" x14ac:dyDescent="0.2">
      <c r="C18" s="1152" t="s">
        <v>102</v>
      </c>
      <c r="D18" s="1160">
        <v>88</v>
      </c>
      <c r="E18" s="1151">
        <v>49</v>
      </c>
      <c r="F18" s="1151">
        <v>42</v>
      </c>
      <c r="G18" s="1161">
        <v>11</v>
      </c>
      <c r="H18" s="212"/>
      <c r="I18" s="212"/>
      <c r="J18" s="267"/>
      <c r="K18" s="273"/>
      <c r="L18" s="267"/>
      <c r="M18" s="279"/>
      <c r="N18" s="271"/>
      <c r="O18" s="269"/>
      <c r="P18" s="272"/>
      <c r="Q18" s="266"/>
      <c r="R18" s="266"/>
      <c r="S18" s="266"/>
      <c r="T18" s="266"/>
      <c r="U18" s="266"/>
      <c r="V18" s="266"/>
      <c r="W18" s="266"/>
      <c r="X18" s="266"/>
    </row>
    <row r="19" spans="3:24" s="179" customFormat="1" ht="18" customHeight="1" thickBot="1" x14ac:dyDescent="0.25">
      <c r="C19" s="1152" t="s">
        <v>259</v>
      </c>
      <c r="D19" s="1162">
        <v>79</v>
      </c>
      <c r="E19" s="1163">
        <v>20</v>
      </c>
      <c r="F19" s="1163">
        <v>37</v>
      </c>
      <c r="G19" s="1164">
        <v>14</v>
      </c>
      <c r="H19" s="212"/>
      <c r="I19" s="212"/>
      <c r="J19" s="267"/>
      <c r="K19" s="273"/>
      <c r="L19" s="267"/>
      <c r="M19" s="279"/>
      <c r="N19" s="271"/>
      <c r="O19" s="269"/>
      <c r="P19" s="272"/>
      <c r="Q19" s="266"/>
      <c r="R19" s="266"/>
      <c r="S19" s="266"/>
      <c r="T19" s="266"/>
      <c r="U19" s="266"/>
      <c r="V19" s="266"/>
      <c r="W19" s="266"/>
      <c r="X19" s="266"/>
    </row>
    <row r="20" spans="3:24" s="213" customFormat="1" ht="18" customHeight="1" x14ac:dyDescent="0.2">
      <c r="C20" s="1060" t="s">
        <v>260</v>
      </c>
      <c r="D20" s="1072">
        <f t="shared" ref="D20:G20" si="0">SUM(D8:D19)</f>
        <v>624</v>
      </c>
      <c r="E20" s="1072">
        <f t="shared" si="0"/>
        <v>222</v>
      </c>
      <c r="F20" s="1072">
        <f t="shared" si="0"/>
        <v>497</v>
      </c>
      <c r="G20" s="1072">
        <f t="shared" si="0"/>
        <v>101</v>
      </c>
      <c r="H20" s="222"/>
      <c r="I20" s="222"/>
      <c r="J20" s="275"/>
      <c r="K20" s="276"/>
      <c r="L20" s="275"/>
      <c r="M20" s="279"/>
      <c r="N20" s="271"/>
      <c r="O20" s="277"/>
      <c r="P20" s="278"/>
      <c r="Q20" s="279"/>
      <c r="R20" s="279"/>
      <c r="S20" s="279"/>
      <c r="T20" s="279"/>
      <c r="U20" s="279"/>
      <c r="V20" s="279"/>
      <c r="W20" s="279"/>
      <c r="X20" s="279"/>
    </row>
    <row r="21" spans="3:24" s="591" customFormat="1" ht="18" customHeight="1" x14ac:dyDescent="0.2">
      <c r="C21" s="1153"/>
      <c r="D21" s="1154"/>
      <c r="E21" s="1154"/>
      <c r="F21" s="1154"/>
      <c r="G21" s="1154"/>
      <c r="J21" s="592"/>
      <c r="K21" s="593"/>
      <c r="L21" s="592"/>
      <c r="M21" s="592"/>
      <c r="N21" s="593"/>
      <c r="O21" s="594"/>
      <c r="P21" s="595"/>
      <c r="Q21" s="592"/>
      <c r="R21" s="592"/>
      <c r="S21" s="592"/>
      <c r="T21" s="592"/>
      <c r="U21" s="592"/>
      <c r="V21" s="592"/>
      <c r="W21" s="592"/>
      <c r="X21" s="592"/>
    </row>
    <row r="22" spans="3:24" s="213" customFormat="1" ht="30.75" customHeight="1" x14ac:dyDescent="0.2">
      <c r="C22" s="159"/>
      <c r="D22" s="159"/>
      <c r="E22" s="159"/>
      <c r="F22" s="159"/>
      <c r="G22" s="159"/>
      <c r="J22" s="279"/>
      <c r="K22" s="271"/>
      <c r="L22" s="279"/>
      <c r="M22" s="279"/>
      <c r="N22" s="271"/>
      <c r="O22" s="277"/>
      <c r="P22" s="278"/>
      <c r="Q22" s="279"/>
      <c r="R22" s="279"/>
      <c r="S22" s="279"/>
      <c r="T22" s="279"/>
      <c r="U22" s="279"/>
      <c r="V22" s="279"/>
      <c r="W22" s="279"/>
      <c r="X22" s="279"/>
    </row>
    <row r="23" spans="3:24" s="213" customFormat="1" ht="24.95" customHeight="1" x14ac:dyDescent="0.2">
      <c r="C23" s="211"/>
      <c r="D23" s="211"/>
      <c r="E23" s="211"/>
      <c r="F23" s="211"/>
      <c r="G23" s="211"/>
      <c r="H23" s="222"/>
      <c r="I23" s="222"/>
      <c r="J23" s="275"/>
      <c r="K23" s="276"/>
      <c r="L23" s="275"/>
      <c r="M23" s="275"/>
      <c r="N23" s="271"/>
      <c r="O23" s="277"/>
      <c r="P23" s="278"/>
      <c r="Q23" s="279"/>
      <c r="R23" s="279"/>
      <c r="S23" s="279"/>
      <c r="T23" s="279"/>
      <c r="U23" s="279"/>
      <c r="V23" s="279"/>
      <c r="W23" s="279"/>
      <c r="X23" s="279"/>
    </row>
    <row r="24" spans="3:24" s="213" customFormat="1" ht="24.95" customHeight="1" x14ac:dyDescent="0.2">
      <c r="C24" s="211"/>
      <c r="D24" s="211"/>
      <c r="E24" s="211"/>
      <c r="F24" s="211"/>
      <c r="G24" s="211"/>
      <c r="H24" s="222"/>
      <c r="I24" s="222"/>
      <c r="J24" s="275"/>
      <c r="K24" s="276"/>
      <c r="L24" s="275"/>
      <c r="M24" s="275"/>
      <c r="N24" s="271"/>
      <c r="O24" s="277"/>
      <c r="P24" s="278"/>
      <c r="Q24" s="279"/>
      <c r="R24" s="279"/>
      <c r="S24" s="279"/>
      <c r="T24" s="279"/>
      <c r="U24" s="279"/>
      <c r="V24" s="279"/>
      <c r="W24" s="279"/>
      <c r="X24" s="279"/>
    </row>
    <row r="25" spans="3:24" s="213" customFormat="1" ht="24.95" customHeight="1" x14ac:dyDescent="0.2">
      <c r="C25" s="211"/>
      <c r="D25" s="211"/>
      <c r="E25" s="211"/>
      <c r="F25" s="211"/>
      <c r="G25" s="211"/>
      <c r="H25" s="222"/>
      <c r="I25" s="222"/>
      <c r="J25" s="275"/>
      <c r="K25" s="276"/>
      <c r="L25" s="275"/>
      <c r="M25" s="275"/>
      <c r="N25" s="271"/>
      <c r="O25" s="277"/>
      <c r="P25" s="278"/>
      <c r="Q25" s="279"/>
      <c r="R25" s="279"/>
      <c r="S25" s="279"/>
      <c r="T25" s="279"/>
      <c r="U25" s="279"/>
      <c r="V25" s="279"/>
      <c r="W25" s="279"/>
      <c r="X25" s="279"/>
    </row>
    <row r="26" spans="3:24" s="213" customFormat="1" ht="24.95" customHeight="1" x14ac:dyDescent="0.2">
      <c r="C26" s="211"/>
      <c r="D26" s="211"/>
      <c r="E26" s="211"/>
      <c r="F26" s="211"/>
      <c r="G26" s="211"/>
      <c r="H26" s="222"/>
      <c r="I26" s="222"/>
      <c r="J26" s="275"/>
      <c r="K26" s="276"/>
      <c r="L26" s="275"/>
      <c r="M26" s="275"/>
      <c r="N26" s="271"/>
      <c r="O26" s="277"/>
      <c r="P26" s="278"/>
      <c r="Q26" s="279"/>
      <c r="R26" s="279"/>
      <c r="S26" s="279"/>
      <c r="T26" s="279"/>
      <c r="U26" s="279"/>
      <c r="V26" s="279"/>
      <c r="W26" s="279"/>
      <c r="X26" s="279"/>
    </row>
    <row r="27" spans="3:24" s="213" customFormat="1" ht="24.95" customHeight="1" x14ac:dyDescent="0.2">
      <c r="C27" s="211"/>
      <c r="D27" s="211"/>
      <c r="E27" s="211"/>
      <c r="F27" s="211"/>
      <c r="G27" s="211"/>
      <c r="H27" s="222"/>
      <c r="I27" s="222"/>
      <c r="J27" s="275"/>
      <c r="K27" s="276"/>
      <c r="L27" s="275"/>
      <c r="M27" s="275"/>
      <c r="N27" s="271"/>
      <c r="O27" s="277"/>
      <c r="P27" s="278"/>
      <c r="Q27" s="279"/>
      <c r="R27" s="279"/>
      <c r="S27" s="279"/>
      <c r="T27" s="279"/>
      <c r="U27" s="279"/>
      <c r="V27" s="279"/>
      <c r="W27" s="279"/>
      <c r="X27" s="279"/>
    </row>
    <row r="28" spans="3:24" s="212" customFormat="1" ht="24.95" customHeight="1" x14ac:dyDescent="0.2">
      <c r="C28" s="223"/>
      <c r="D28" s="223"/>
      <c r="E28" s="223"/>
      <c r="F28" s="223"/>
      <c r="G28" s="223"/>
      <c r="H28" s="223"/>
      <c r="I28" s="223"/>
      <c r="J28" s="280"/>
      <c r="K28" s="280"/>
      <c r="L28" s="280"/>
      <c r="M28" s="280"/>
      <c r="N28" s="276"/>
      <c r="O28" s="267"/>
      <c r="P28" s="267"/>
      <c r="Q28" s="267"/>
      <c r="R28" s="267"/>
      <c r="S28" s="267"/>
      <c r="T28" s="267"/>
      <c r="U28" s="267"/>
      <c r="V28" s="267"/>
      <c r="W28" s="267"/>
      <c r="X28" s="267"/>
    </row>
    <row r="29" spans="3:24" s="213" customFormat="1" ht="24.95" customHeight="1" x14ac:dyDescent="0.2">
      <c r="C29" s="211"/>
      <c r="D29" s="211"/>
      <c r="E29" s="211"/>
      <c r="F29" s="211"/>
      <c r="G29" s="211"/>
      <c r="H29" s="222"/>
      <c r="I29" s="222"/>
      <c r="J29" s="275"/>
      <c r="K29" s="276"/>
      <c r="L29" s="275"/>
      <c r="M29" s="275"/>
      <c r="N29" s="271"/>
      <c r="O29" s="277"/>
      <c r="P29" s="278"/>
      <c r="Q29" s="279"/>
      <c r="R29" s="279"/>
      <c r="S29" s="279"/>
      <c r="T29" s="279"/>
      <c r="U29" s="279"/>
      <c r="V29" s="279"/>
      <c r="W29" s="279"/>
      <c r="X29" s="279"/>
    </row>
    <row r="30" spans="3:24" s="213" customFormat="1" ht="8.25" customHeight="1" x14ac:dyDescent="0.2">
      <c r="C30" s="211"/>
      <c r="D30" s="211"/>
      <c r="E30" s="211"/>
      <c r="F30" s="211"/>
      <c r="G30" s="211"/>
      <c r="H30" s="222"/>
      <c r="I30" s="222"/>
      <c r="J30" s="275"/>
      <c r="K30" s="276"/>
      <c r="L30" s="275"/>
      <c r="M30" s="275"/>
      <c r="N30" s="271"/>
      <c r="O30" s="277"/>
      <c r="P30" s="278"/>
      <c r="Q30" s="279"/>
      <c r="R30" s="279"/>
      <c r="S30" s="279"/>
      <c r="T30" s="279"/>
      <c r="U30" s="279"/>
      <c r="V30" s="279"/>
      <c r="W30" s="279"/>
      <c r="X30" s="279"/>
    </row>
    <row r="31" spans="3:24" s="213" customFormat="1" ht="8.25" customHeight="1" x14ac:dyDescent="0.2">
      <c r="C31" s="211"/>
      <c r="D31" s="211"/>
      <c r="E31" s="211"/>
      <c r="F31" s="211"/>
      <c r="G31" s="211"/>
      <c r="H31" s="222"/>
      <c r="I31" s="222"/>
      <c r="J31" s="275"/>
      <c r="K31" s="276"/>
      <c r="L31" s="275"/>
      <c r="M31" s="275"/>
      <c r="N31" s="271"/>
      <c r="O31" s="277"/>
      <c r="P31" s="278"/>
      <c r="Q31" s="279"/>
      <c r="R31" s="279"/>
      <c r="S31" s="279"/>
      <c r="T31" s="279"/>
      <c r="U31" s="279"/>
      <c r="V31" s="279"/>
      <c r="W31" s="279"/>
      <c r="X31" s="279"/>
    </row>
    <row r="32" spans="3:24" s="213" customFormat="1" ht="8.25" customHeight="1" x14ac:dyDescent="0.2">
      <c r="C32" s="211"/>
      <c r="D32" s="211"/>
      <c r="E32" s="211"/>
      <c r="F32" s="211"/>
      <c r="G32" s="211"/>
      <c r="H32" s="222"/>
      <c r="I32" s="222"/>
      <c r="J32" s="275"/>
      <c r="K32" s="276"/>
      <c r="L32" s="275"/>
      <c r="M32" s="275"/>
      <c r="N32" s="271"/>
      <c r="O32" s="277"/>
      <c r="P32" s="278"/>
      <c r="Q32" s="279"/>
      <c r="R32" s="279"/>
      <c r="S32" s="279"/>
      <c r="T32" s="279"/>
      <c r="U32" s="279"/>
      <c r="V32" s="279"/>
      <c r="W32" s="279"/>
      <c r="X32" s="279"/>
    </row>
    <row r="33" spans="3:32" s="213" customFormat="1" ht="8.25" customHeight="1" x14ac:dyDescent="0.2">
      <c r="C33" s="211"/>
      <c r="D33" s="211"/>
      <c r="E33" s="211"/>
      <c r="F33" s="211"/>
      <c r="G33" s="211"/>
      <c r="H33" s="222"/>
      <c r="I33" s="222"/>
      <c r="J33" s="275"/>
      <c r="K33" s="276"/>
      <c r="L33" s="275"/>
      <c r="M33" s="275"/>
      <c r="N33" s="271"/>
      <c r="O33" s="277"/>
      <c r="P33" s="278"/>
      <c r="Q33" s="279"/>
      <c r="R33" s="279"/>
      <c r="S33" s="279"/>
      <c r="T33" s="279"/>
      <c r="U33" s="279"/>
      <c r="V33" s="279"/>
      <c r="W33" s="279"/>
      <c r="X33" s="279"/>
    </row>
    <row r="34" spans="3:32" s="213" customFormat="1" ht="8.25" customHeight="1" x14ac:dyDescent="0.2">
      <c r="C34" s="211"/>
      <c r="D34" s="211"/>
      <c r="E34" s="211"/>
      <c r="F34" s="211"/>
      <c r="G34" s="211"/>
      <c r="H34" s="222"/>
      <c r="I34" s="222"/>
      <c r="J34" s="275"/>
      <c r="K34" s="276"/>
      <c r="L34" s="275"/>
      <c r="M34" s="275"/>
      <c r="N34" s="271"/>
      <c r="O34" s="277"/>
      <c r="P34" s="278"/>
      <c r="Q34" s="279"/>
      <c r="R34" s="279"/>
      <c r="S34" s="279"/>
      <c r="T34" s="279"/>
      <c r="U34" s="279"/>
      <c r="V34" s="279"/>
      <c r="W34" s="279"/>
      <c r="X34" s="279"/>
    </row>
    <row r="35" spans="3:32" ht="24.95" customHeight="1" x14ac:dyDescent="0.2"/>
    <row r="36" spans="3:32" ht="24.95" customHeight="1" x14ac:dyDescent="0.2"/>
    <row r="37" spans="3:32" s="216" customFormat="1" ht="21.75" customHeight="1" x14ac:dyDescent="0.3">
      <c r="C37" s="219"/>
      <c r="D37" s="219"/>
      <c r="E37" s="219"/>
      <c r="F37" s="219"/>
      <c r="G37" s="219"/>
      <c r="H37" s="218"/>
      <c r="I37" s="218"/>
      <c r="J37" s="262"/>
      <c r="K37" s="262"/>
      <c r="L37" s="262"/>
      <c r="M37" s="262"/>
      <c r="N37" s="263"/>
      <c r="O37" s="261"/>
      <c r="P37" s="261"/>
      <c r="Q37" s="261"/>
      <c r="R37" s="264"/>
      <c r="S37" s="264"/>
      <c r="T37" s="264"/>
      <c r="U37" s="264"/>
      <c r="V37" s="265"/>
      <c r="W37" s="264"/>
      <c r="X37" s="264"/>
      <c r="Y37" s="217"/>
      <c r="Z37" s="217"/>
      <c r="AA37" s="217"/>
      <c r="AB37" s="217"/>
      <c r="AC37" s="217"/>
      <c r="AD37" s="217"/>
      <c r="AE37" s="217"/>
      <c r="AF37" s="217"/>
    </row>
    <row r="38" spans="3:32" s="216" customFormat="1" ht="19.5" customHeight="1" x14ac:dyDescent="0.3">
      <c r="C38" s="1744" t="s">
        <v>477</v>
      </c>
      <c r="D38" s="1744"/>
      <c r="E38" s="1744"/>
      <c r="F38" s="1744"/>
      <c r="G38" s="1744"/>
      <c r="H38" s="224"/>
      <c r="I38" s="224"/>
      <c r="J38" s="281"/>
      <c r="K38" s="281"/>
      <c r="L38" s="281"/>
      <c r="M38" s="281"/>
      <c r="N38" s="263"/>
      <c r="O38" s="261"/>
      <c r="P38" s="261"/>
      <c r="Q38" s="261"/>
      <c r="R38" s="264"/>
      <c r="S38" s="264"/>
      <c r="T38" s="264"/>
      <c r="U38" s="264"/>
      <c r="V38" s="265"/>
      <c r="W38" s="264"/>
      <c r="X38" s="264"/>
      <c r="Y38" s="217"/>
      <c r="Z38" s="217"/>
      <c r="AA38" s="217"/>
      <c r="AB38" s="217"/>
      <c r="AC38" s="217"/>
      <c r="AD38" s="217"/>
      <c r="AE38" s="217"/>
      <c r="AF38" s="217"/>
    </row>
    <row r="39" spans="3:32" s="216" customFormat="1" ht="20.25" x14ac:dyDescent="0.3">
      <c r="C39" s="1744">
        <v>2019</v>
      </c>
      <c r="D39" s="1744"/>
      <c r="E39" s="1744"/>
      <c r="F39" s="1744"/>
      <c r="G39" s="1744"/>
      <c r="H39" s="218"/>
      <c r="I39" s="218"/>
      <c r="J39" s="262"/>
      <c r="K39" s="262"/>
      <c r="L39" s="262"/>
      <c r="M39" s="262"/>
      <c r="N39" s="263"/>
      <c r="O39" s="261"/>
      <c r="P39" s="261"/>
      <c r="Q39" s="261"/>
      <c r="R39" s="264"/>
      <c r="S39" s="264"/>
      <c r="T39" s="264"/>
      <c r="U39" s="264"/>
      <c r="V39" s="265"/>
      <c r="W39" s="264"/>
      <c r="X39" s="264"/>
      <c r="Y39" s="217"/>
      <c r="Z39" s="217"/>
      <c r="AA39" s="217"/>
      <c r="AB39" s="217"/>
      <c r="AC39" s="217"/>
      <c r="AD39" s="217"/>
      <c r="AE39" s="217"/>
      <c r="AF39" s="217"/>
    </row>
    <row r="40" spans="3:32" ht="7.5" customHeight="1" x14ac:dyDescent="0.2"/>
    <row r="41" spans="3:32" s="179" customFormat="1" ht="18" customHeight="1" thickBot="1" x14ac:dyDescent="0.25">
      <c r="F41" s="1743"/>
      <c r="G41" s="1743"/>
      <c r="J41" s="266"/>
      <c r="K41" s="266"/>
      <c r="L41" s="266"/>
      <c r="M41" s="266"/>
      <c r="N41" s="266"/>
      <c r="O41" s="266"/>
      <c r="P41" s="266"/>
      <c r="Q41" s="266"/>
      <c r="R41" s="266"/>
      <c r="S41" s="266"/>
      <c r="T41" s="266"/>
      <c r="U41" s="266"/>
      <c r="V41" s="266"/>
      <c r="W41" s="266"/>
      <c r="X41" s="266"/>
    </row>
    <row r="42" spans="3:32" s="179" customFormat="1" ht="18.75" customHeight="1" thickBot="1" x14ac:dyDescent="0.25">
      <c r="D42" s="1679" t="s">
        <v>39</v>
      </c>
      <c r="E42" s="1742" t="s">
        <v>474</v>
      </c>
      <c r="F42" s="1667"/>
      <c r="G42" s="211"/>
      <c r="J42" s="266"/>
      <c r="K42" s="266"/>
      <c r="L42" s="266" t="s">
        <v>474</v>
      </c>
      <c r="M42" s="266"/>
      <c r="N42" s="266"/>
      <c r="O42" s="266"/>
      <c r="P42" s="266"/>
      <c r="Q42" s="266"/>
      <c r="R42" s="266"/>
      <c r="S42" s="266"/>
      <c r="T42" s="266"/>
      <c r="U42" s="266"/>
      <c r="V42" s="266"/>
      <c r="W42" s="266"/>
      <c r="X42" s="266"/>
    </row>
    <row r="43" spans="3:32" s="179" customFormat="1" ht="18" customHeight="1" thickBot="1" x14ac:dyDescent="0.25">
      <c r="D43" s="1679"/>
      <c r="E43" s="1166" t="s">
        <v>434</v>
      </c>
      <c r="F43" s="1156" t="s">
        <v>435</v>
      </c>
      <c r="G43" s="214"/>
      <c r="J43" s="266"/>
      <c r="K43" s="266"/>
      <c r="L43" s="266" t="s">
        <v>434</v>
      </c>
      <c r="M43" s="266">
        <v>240</v>
      </c>
      <c r="N43" s="266"/>
      <c r="O43" s="266"/>
      <c r="P43" s="266"/>
      <c r="Q43" s="266"/>
      <c r="R43" s="266"/>
      <c r="S43" s="266"/>
      <c r="T43" s="266"/>
      <c r="U43" s="266"/>
      <c r="V43" s="266"/>
      <c r="W43" s="266"/>
      <c r="X43" s="266"/>
    </row>
    <row r="44" spans="3:32" s="179" customFormat="1" ht="18" customHeight="1" x14ac:dyDescent="0.2">
      <c r="D44" s="1165" t="s">
        <v>92</v>
      </c>
      <c r="E44" s="1157">
        <v>9</v>
      </c>
      <c r="F44" s="1167">
        <v>1</v>
      </c>
      <c r="G44" s="214"/>
      <c r="J44" s="266"/>
      <c r="K44" s="266"/>
      <c r="L44" s="266" t="s">
        <v>435</v>
      </c>
      <c r="M44" s="266">
        <v>194</v>
      </c>
      <c r="N44" s="266"/>
      <c r="O44" s="266"/>
      <c r="P44" s="266"/>
      <c r="Q44" s="266"/>
      <c r="R44" s="266"/>
      <c r="S44" s="266"/>
      <c r="T44" s="266"/>
      <c r="U44" s="266"/>
      <c r="V44" s="266"/>
      <c r="W44" s="266"/>
      <c r="X44" s="266"/>
    </row>
    <row r="45" spans="3:32" s="179" customFormat="1" ht="18" customHeight="1" x14ac:dyDescent="0.2">
      <c r="D45" s="1165" t="s">
        <v>93</v>
      </c>
      <c r="E45" s="1160">
        <v>63</v>
      </c>
      <c r="F45" s="1168">
        <v>47</v>
      </c>
      <c r="G45" s="214"/>
      <c r="J45" s="266"/>
      <c r="K45" s="266"/>
      <c r="L45" s="266"/>
      <c r="M45" s="266"/>
      <c r="N45" s="266"/>
      <c r="O45" s="266"/>
      <c r="P45" s="266"/>
      <c r="Q45" s="266"/>
      <c r="R45" s="266"/>
      <c r="S45" s="266"/>
      <c r="T45" s="266"/>
      <c r="U45" s="266"/>
      <c r="V45" s="266"/>
      <c r="W45" s="266"/>
      <c r="X45" s="266"/>
    </row>
    <row r="46" spans="3:32" s="179" customFormat="1" ht="18" customHeight="1" x14ac:dyDescent="0.2">
      <c r="D46" s="1165" t="s">
        <v>94</v>
      </c>
      <c r="E46" s="1160">
        <v>42</v>
      </c>
      <c r="F46" s="1168">
        <v>40</v>
      </c>
      <c r="G46" s="214"/>
      <c r="J46" s="266"/>
      <c r="K46" s="266"/>
      <c r="L46" s="266"/>
      <c r="M46" s="266"/>
      <c r="N46" s="266"/>
      <c r="O46" s="266"/>
      <c r="P46" s="266"/>
      <c r="Q46" s="266"/>
      <c r="R46" s="266"/>
      <c r="S46" s="266"/>
      <c r="T46" s="266"/>
      <c r="U46" s="266"/>
      <c r="V46" s="266"/>
      <c r="W46" s="266"/>
      <c r="X46" s="266"/>
    </row>
    <row r="47" spans="3:32" s="179" customFormat="1" ht="18" customHeight="1" x14ac:dyDescent="0.2">
      <c r="D47" s="1165" t="s">
        <v>95</v>
      </c>
      <c r="E47" s="1160">
        <v>47</v>
      </c>
      <c r="F47" s="1168">
        <v>41</v>
      </c>
      <c r="G47" s="214"/>
      <c r="J47" s="266"/>
      <c r="K47" s="266"/>
      <c r="L47" s="266"/>
      <c r="M47" s="266"/>
      <c r="N47" s="266"/>
      <c r="O47" s="266"/>
      <c r="P47" s="266"/>
      <c r="Q47" s="266"/>
      <c r="R47" s="266"/>
      <c r="S47" s="266"/>
      <c r="T47" s="266"/>
      <c r="U47" s="266"/>
      <c r="V47" s="266"/>
      <c r="W47" s="266"/>
      <c r="X47" s="266"/>
    </row>
    <row r="48" spans="3:32" s="179" customFormat="1" ht="18" customHeight="1" x14ac:dyDescent="0.2">
      <c r="D48" s="1165" t="s">
        <v>96</v>
      </c>
      <c r="E48" s="1160">
        <v>12</v>
      </c>
      <c r="F48" s="1168">
        <v>17</v>
      </c>
      <c r="G48" s="214"/>
      <c r="M48" s="266"/>
      <c r="N48" s="266"/>
      <c r="O48" s="266"/>
      <c r="P48" s="266"/>
      <c r="Q48" s="266"/>
      <c r="R48" s="266"/>
      <c r="S48" s="266"/>
      <c r="T48" s="266"/>
      <c r="U48" s="266"/>
      <c r="V48" s="266"/>
      <c r="W48" s="266"/>
      <c r="X48" s="266"/>
    </row>
    <row r="49" spans="4:24" s="179" customFormat="1" ht="18" customHeight="1" x14ac:dyDescent="0.2">
      <c r="D49" s="1165" t="s">
        <v>97</v>
      </c>
      <c r="E49" s="1160">
        <v>14</v>
      </c>
      <c r="F49" s="1168">
        <v>8</v>
      </c>
      <c r="G49" s="214"/>
      <c r="M49" s="266"/>
      <c r="N49" s="266"/>
      <c r="O49" s="266"/>
      <c r="P49" s="266"/>
      <c r="Q49" s="266"/>
      <c r="R49" s="266"/>
      <c r="S49" s="266"/>
      <c r="T49" s="266"/>
      <c r="U49" s="266"/>
      <c r="V49" s="266"/>
      <c r="W49" s="266"/>
      <c r="X49" s="266"/>
    </row>
    <row r="50" spans="4:24" s="179" customFormat="1" ht="18" customHeight="1" x14ac:dyDescent="0.2">
      <c r="D50" s="1165" t="s">
        <v>98</v>
      </c>
      <c r="E50" s="1160">
        <v>24</v>
      </c>
      <c r="F50" s="1168">
        <v>29</v>
      </c>
      <c r="G50" s="214"/>
      <c r="M50" s="266"/>
      <c r="N50" s="266"/>
      <c r="O50" s="266"/>
      <c r="P50" s="266"/>
      <c r="Q50" s="266"/>
      <c r="R50" s="266"/>
      <c r="S50" s="266"/>
      <c r="T50" s="266"/>
      <c r="U50" s="266"/>
      <c r="V50" s="266"/>
      <c r="W50" s="266"/>
      <c r="X50" s="266"/>
    </row>
    <row r="51" spans="4:24" s="179" customFormat="1" ht="18" customHeight="1" x14ac:dyDescent="0.2">
      <c r="D51" s="1165" t="s">
        <v>99</v>
      </c>
      <c r="E51" s="1160">
        <v>10</v>
      </c>
      <c r="F51" s="1168">
        <v>5</v>
      </c>
      <c r="G51" s="214"/>
      <c r="M51" s="266"/>
      <c r="N51" s="266"/>
      <c r="O51" s="266"/>
      <c r="P51" s="266"/>
      <c r="Q51" s="266"/>
      <c r="R51" s="266"/>
      <c r="S51" s="266"/>
      <c r="T51" s="266"/>
      <c r="U51" s="266"/>
      <c r="V51" s="266"/>
      <c r="W51" s="266"/>
      <c r="X51" s="266"/>
    </row>
    <row r="52" spans="4:24" s="179" customFormat="1" ht="18" customHeight="1" x14ac:dyDescent="0.2">
      <c r="D52" s="1165" t="s">
        <v>100</v>
      </c>
      <c r="E52" s="1160">
        <v>8</v>
      </c>
      <c r="F52" s="1168">
        <v>1</v>
      </c>
      <c r="G52" s="214"/>
      <c r="M52" s="266"/>
      <c r="N52" s="266"/>
      <c r="O52" s="266"/>
      <c r="P52" s="266"/>
      <c r="Q52" s="266"/>
      <c r="R52" s="266"/>
      <c r="S52" s="266"/>
      <c r="T52" s="266"/>
      <c r="U52" s="266"/>
      <c r="V52" s="266"/>
      <c r="W52" s="266"/>
      <c r="X52" s="266"/>
    </row>
    <row r="53" spans="4:24" s="179" customFormat="1" ht="18" customHeight="1" x14ac:dyDescent="0.2">
      <c r="D53" s="1165" t="s">
        <v>101</v>
      </c>
      <c r="E53" s="1160">
        <v>2</v>
      </c>
      <c r="F53" s="1168" t="s">
        <v>80</v>
      </c>
      <c r="G53" s="214"/>
      <c r="M53" s="266"/>
      <c r="N53" s="266"/>
      <c r="O53" s="266"/>
      <c r="P53" s="266"/>
      <c r="Q53" s="266"/>
      <c r="R53" s="266"/>
      <c r="S53" s="266"/>
      <c r="T53" s="266"/>
      <c r="U53" s="266"/>
      <c r="V53" s="266"/>
      <c r="W53" s="266"/>
      <c r="X53" s="266"/>
    </row>
    <row r="54" spans="4:24" s="179" customFormat="1" ht="18" customHeight="1" x14ac:dyDescent="0.2">
      <c r="D54" s="1165" t="s">
        <v>102</v>
      </c>
      <c r="E54" s="1160" t="s">
        <v>80</v>
      </c>
      <c r="F54" s="1168" t="s">
        <v>80</v>
      </c>
      <c r="G54" s="214"/>
      <c r="M54" s="266"/>
      <c r="N54" s="266"/>
      <c r="O54" s="266"/>
      <c r="P54" s="266"/>
      <c r="Q54" s="266"/>
      <c r="R54" s="266"/>
      <c r="S54" s="266"/>
      <c r="T54" s="266"/>
      <c r="U54" s="266"/>
      <c r="V54" s="266"/>
      <c r="W54" s="266"/>
      <c r="X54" s="266"/>
    </row>
    <row r="55" spans="4:24" s="179" customFormat="1" ht="19.5" customHeight="1" thickBot="1" x14ac:dyDescent="0.25">
      <c r="D55" s="1165" t="s">
        <v>259</v>
      </c>
      <c r="E55" s="1162">
        <v>9</v>
      </c>
      <c r="F55" s="1169">
        <v>5</v>
      </c>
      <c r="G55" s="313"/>
      <c r="M55" s="266"/>
      <c r="N55" s="266"/>
      <c r="O55" s="266"/>
      <c r="P55" s="266"/>
      <c r="Q55" s="266"/>
      <c r="R55" s="266"/>
      <c r="S55" s="266"/>
      <c r="T55" s="266"/>
      <c r="U55" s="266"/>
      <c r="V55" s="266"/>
      <c r="W55" s="266"/>
      <c r="X55" s="266"/>
    </row>
    <row r="56" spans="4:24" ht="15.75" x14ac:dyDescent="0.2">
      <c r="D56" s="1060" t="s">
        <v>260</v>
      </c>
      <c r="E56" s="1072">
        <f>SUM(E44:E55)</f>
        <v>240</v>
      </c>
      <c r="F56" s="1170">
        <f>SUM(F44:F55)</f>
        <v>194</v>
      </c>
    </row>
    <row r="81" spans="2:24" ht="18.75" customHeight="1" x14ac:dyDescent="0.2">
      <c r="B81" s="67" t="s">
        <v>1422</v>
      </c>
      <c r="C81" s="220"/>
    </row>
    <row r="82" spans="2:24" ht="18.75" customHeight="1" x14ac:dyDescent="0.2">
      <c r="B82" s="29" t="s">
        <v>1529</v>
      </c>
      <c r="C82" s="220"/>
    </row>
    <row r="83" spans="2:24" ht="18.75" customHeight="1" x14ac:dyDescent="0.2">
      <c r="B83" s="67" t="s">
        <v>1428</v>
      </c>
      <c r="C83" s="220"/>
    </row>
    <row r="84" spans="2:24" s="212" customFormat="1" ht="24.95" customHeight="1" x14ac:dyDescent="0.2">
      <c r="C84" s="221"/>
      <c r="D84" s="215"/>
      <c r="E84" s="215"/>
      <c r="F84" s="215"/>
      <c r="G84" s="215"/>
      <c r="H84" s="215"/>
      <c r="I84" s="215"/>
      <c r="J84" s="267"/>
      <c r="K84" s="267"/>
      <c r="L84" s="267"/>
      <c r="M84" s="267"/>
      <c r="N84" s="267"/>
      <c r="O84" s="267"/>
      <c r="P84" s="267"/>
      <c r="Q84" s="267"/>
      <c r="R84" s="267"/>
      <c r="S84" s="267"/>
      <c r="T84" s="267"/>
      <c r="U84" s="267"/>
      <c r="V84" s="267"/>
      <c r="W84" s="267"/>
      <c r="X84" s="267"/>
    </row>
  </sheetData>
  <mergeCells count="13">
    <mergeCell ref="D42:D43"/>
    <mergeCell ref="F6:G6"/>
    <mergeCell ref="C6:C7"/>
    <mergeCell ref="D6:E6"/>
    <mergeCell ref="E42:F42"/>
    <mergeCell ref="F41:G41"/>
    <mergeCell ref="C38:G38"/>
    <mergeCell ref="C39:G39"/>
    <mergeCell ref="C1:G1"/>
    <mergeCell ref="C3:G3"/>
    <mergeCell ref="C4:G4"/>
    <mergeCell ref="C5:G5"/>
    <mergeCell ref="K6:K7"/>
  </mergeCells>
  <phoneticPr fontId="7" type="noConversion"/>
  <dataValidations count="3">
    <dataValidation type="list" allowBlank="1" showInputMessage="1" showErrorMessage="1" sqref="N65556:N65570 N17:N27 N9:N13 TF65556:TF65570 ADB65556:ADB65570 AMX65556:AMX65570 AWT65556:AWT65570 BGP65556:BGP65570 BQL65556:BQL65570 CAH65556:CAH65570 CKD65556:CKD65570 CTZ65556:CTZ65570 DDV65556:DDV65570 DNR65556:DNR65570 DXN65556:DXN65570 EHJ65556:EHJ65570 ERF65556:ERF65570 FBB65556:FBB65570 FKX65556:FKX65570 FUT65556:FUT65570 GEP65556:GEP65570 GOL65556:GOL65570 GYH65556:GYH65570 HID65556:HID65570 HRZ65556:HRZ65570 IBV65556:IBV65570 ILR65556:ILR65570 IVN65556:IVN65570 JFJ65556:JFJ65570 JPF65556:JPF65570 JZB65556:JZB65570 KIX65556:KIX65570 KST65556:KST65570 LCP65556:LCP65570 LML65556:LML65570 LWH65556:LWH65570 MGD65556:MGD65570 MPZ65556:MPZ65570 MZV65556:MZV65570 NJR65556:NJR65570 NTN65556:NTN65570 ODJ65556:ODJ65570 ONF65556:ONF65570 OXB65556:OXB65570 PGX65556:PGX65570 PQT65556:PQT65570 QAP65556:QAP65570 QKL65556:QKL65570 QUH65556:QUH65570 RED65556:RED65570 RNZ65556:RNZ65570 RXV65556:RXV65570 SHR65556:SHR65570 SRN65556:SRN65570 TBJ65556:TBJ65570 TLF65556:TLF65570 TVB65556:TVB65570 UEX65556:UEX65570 UOT65556:UOT65570 UYP65556:UYP65570 VIL65556:VIL65570 VSH65556:VSH65570 WCD65556:WCD65570 WLZ65556:WLZ65570 WVV65556:WVV65570 N131092:N131106 JJ131092:JJ131106 TF131092:TF131106 ADB131092:ADB131106 AMX131092:AMX131106 AWT131092:AWT131106 BGP131092:BGP131106 BQL131092:BQL131106 CAH131092:CAH131106 CKD131092:CKD131106 CTZ131092:CTZ131106 DDV131092:DDV131106 DNR131092:DNR131106 DXN131092:DXN131106 EHJ131092:EHJ131106 ERF131092:ERF131106 FBB131092:FBB131106 FKX131092:FKX131106 FUT131092:FUT131106 GEP131092:GEP131106 GOL131092:GOL131106 GYH131092:GYH131106 HID131092:HID131106 HRZ131092:HRZ131106 IBV131092:IBV131106 ILR131092:ILR131106 IVN131092:IVN131106 JFJ131092:JFJ131106 JPF131092:JPF131106 JZB131092:JZB131106 KIX131092:KIX131106 KST131092:KST131106 LCP131092:LCP131106 LML131092:LML131106 LWH131092:LWH131106 MGD131092:MGD131106 MPZ131092:MPZ131106 MZV131092:MZV131106 NJR131092:NJR131106 NTN131092:NTN131106 ODJ131092:ODJ131106 ONF131092:ONF131106 OXB131092:OXB131106 PGX131092:PGX131106 PQT131092:PQT131106 QAP131092:QAP131106 QKL131092:QKL131106 QUH131092:QUH131106 RED131092:RED131106 RNZ131092:RNZ131106 RXV131092:RXV131106 SHR131092:SHR131106 SRN131092:SRN131106 TBJ131092:TBJ131106 TLF131092:TLF131106 TVB131092:TVB131106 UEX131092:UEX131106 UOT131092:UOT131106 UYP131092:UYP131106 VIL131092:VIL131106 VSH131092:VSH131106 WCD131092:WCD131106 WLZ131092:WLZ131106 WVV131092:WVV131106 N196628:N196642 JJ196628:JJ196642 TF196628:TF196642 ADB196628:ADB196642 AMX196628:AMX196642 AWT196628:AWT196642 BGP196628:BGP196642 BQL196628:BQL196642 CAH196628:CAH196642 CKD196628:CKD196642 CTZ196628:CTZ196642 DDV196628:DDV196642 DNR196628:DNR196642 DXN196628:DXN196642 EHJ196628:EHJ196642 ERF196628:ERF196642 FBB196628:FBB196642 FKX196628:FKX196642 FUT196628:FUT196642 GEP196628:GEP196642 GOL196628:GOL196642 GYH196628:GYH196642 HID196628:HID196642 HRZ196628:HRZ196642 IBV196628:IBV196642 ILR196628:ILR196642 IVN196628:IVN196642 JFJ196628:JFJ196642 JPF196628:JPF196642 JZB196628:JZB196642 KIX196628:KIX196642 KST196628:KST196642 LCP196628:LCP196642 LML196628:LML196642 LWH196628:LWH196642 MGD196628:MGD196642 MPZ196628:MPZ196642 MZV196628:MZV196642 NJR196628:NJR196642 NTN196628:NTN196642 ODJ196628:ODJ196642 ONF196628:ONF196642 OXB196628:OXB196642 PGX196628:PGX196642 PQT196628:PQT196642 QAP196628:QAP196642 QKL196628:QKL196642 QUH196628:QUH196642 RED196628:RED196642 RNZ196628:RNZ196642 RXV196628:RXV196642 SHR196628:SHR196642 SRN196628:SRN196642 TBJ196628:TBJ196642 TLF196628:TLF196642 TVB196628:TVB196642 UEX196628:UEX196642 UOT196628:UOT196642 UYP196628:UYP196642 VIL196628:VIL196642 VSH196628:VSH196642 WCD196628:WCD196642 WLZ196628:WLZ196642 WVV196628:WVV196642 N262164:N262178 JJ262164:JJ262178 TF262164:TF262178 ADB262164:ADB262178 AMX262164:AMX262178 AWT262164:AWT262178 BGP262164:BGP262178 BQL262164:BQL262178 CAH262164:CAH262178 CKD262164:CKD262178 CTZ262164:CTZ262178 DDV262164:DDV262178 DNR262164:DNR262178 DXN262164:DXN262178 EHJ262164:EHJ262178 ERF262164:ERF262178 FBB262164:FBB262178 FKX262164:FKX262178 FUT262164:FUT262178 GEP262164:GEP262178 GOL262164:GOL262178 GYH262164:GYH262178 HID262164:HID262178 HRZ262164:HRZ262178 IBV262164:IBV262178 ILR262164:ILR262178 IVN262164:IVN262178 JFJ262164:JFJ262178 JPF262164:JPF262178 JZB262164:JZB262178 KIX262164:KIX262178 KST262164:KST262178 LCP262164:LCP262178 LML262164:LML262178 LWH262164:LWH262178 MGD262164:MGD262178 MPZ262164:MPZ262178 MZV262164:MZV262178 NJR262164:NJR262178 NTN262164:NTN262178 ODJ262164:ODJ262178 ONF262164:ONF262178 OXB262164:OXB262178 PGX262164:PGX262178 PQT262164:PQT262178 QAP262164:QAP262178 QKL262164:QKL262178 QUH262164:QUH262178 RED262164:RED262178 RNZ262164:RNZ262178 RXV262164:RXV262178 SHR262164:SHR262178 SRN262164:SRN262178 TBJ262164:TBJ262178 TLF262164:TLF262178 TVB262164:TVB262178 UEX262164:UEX262178 UOT262164:UOT262178 UYP262164:UYP262178 VIL262164:VIL262178 VSH262164:VSH262178 WCD262164:WCD262178 WLZ262164:WLZ262178 WVV262164:WVV262178 N327700:N327714 JJ327700:JJ327714 TF327700:TF327714 ADB327700:ADB327714 AMX327700:AMX327714 AWT327700:AWT327714 BGP327700:BGP327714 BQL327700:BQL327714 CAH327700:CAH327714 CKD327700:CKD327714 CTZ327700:CTZ327714 DDV327700:DDV327714 DNR327700:DNR327714 DXN327700:DXN327714 EHJ327700:EHJ327714 ERF327700:ERF327714 FBB327700:FBB327714 FKX327700:FKX327714 FUT327700:FUT327714 GEP327700:GEP327714 GOL327700:GOL327714 GYH327700:GYH327714 HID327700:HID327714 HRZ327700:HRZ327714 IBV327700:IBV327714 ILR327700:ILR327714 IVN327700:IVN327714 JFJ327700:JFJ327714 JPF327700:JPF327714 JZB327700:JZB327714 KIX327700:KIX327714 KST327700:KST327714 LCP327700:LCP327714 LML327700:LML327714 LWH327700:LWH327714 MGD327700:MGD327714 MPZ327700:MPZ327714 MZV327700:MZV327714 NJR327700:NJR327714 NTN327700:NTN327714 ODJ327700:ODJ327714 ONF327700:ONF327714 OXB327700:OXB327714 PGX327700:PGX327714 PQT327700:PQT327714 QAP327700:QAP327714 QKL327700:QKL327714 QUH327700:QUH327714 RED327700:RED327714 RNZ327700:RNZ327714 RXV327700:RXV327714 SHR327700:SHR327714 SRN327700:SRN327714 TBJ327700:TBJ327714 TLF327700:TLF327714 TVB327700:TVB327714 UEX327700:UEX327714 UOT327700:UOT327714 UYP327700:UYP327714 VIL327700:VIL327714 VSH327700:VSH327714 WCD327700:WCD327714 WLZ327700:WLZ327714 WVV327700:WVV327714 N393236:N393250 JJ393236:JJ393250 TF393236:TF393250 ADB393236:ADB393250 AMX393236:AMX393250 AWT393236:AWT393250 BGP393236:BGP393250 BQL393236:BQL393250 CAH393236:CAH393250 CKD393236:CKD393250 CTZ393236:CTZ393250 DDV393236:DDV393250 DNR393236:DNR393250 DXN393236:DXN393250 EHJ393236:EHJ393250 ERF393236:ERF393250 FBB393236:FBB393250 FKX393236:FKX393250 FUT393236:FUT393250 GEP393236:GEP393250 GOL393236:GOL393250 GYH393236:GYH393250 HID393236:HID393250 HRZ393236:HRZ393250 IBV393236:IBV393250 ILR393236:ILR393250 IVN393236:IVN393250 JFJ393236:JFJ393250 JPF393236:JPF393250 JZB393236:JZB393250 KIX393236:KIX393250 KST393236:KST393250 LCP393236:LCP393250 LML393236:LML393250 LWH393236:LWH393250 MGD393236:MGD393250 MPZ393236:MPZ393250 MZV393236:MZV393250 NJR393236:NJR393250 NTN393236:NTN393250 ODJ393236:ODJ393250 ONF393236:ONF393250 OXB393236:OXB393250 PGX393236:PGX393250 PQT393236:PQT393250 QAP393236:QAP393250 QKL393236:QKL393250 QUH393236:QUH393250 RED393236:RED393250 RNZ393236:RNZ393250 RXV393236:RXV393250 SHR393236:SHR393250 SRN393236:SRN393250 TBJ393236:TBJ393250 TLF393236:TLF393250 TVB393236:TVB393250 UEX393236:UEX393250 UOT393236:UOT393250 UYP393236:UYP393250 VIL393236:VIL393250 VSH393236:VSH393250 WCD393236:WCD393250 WLZ393236:WLZ393250 WVV393236:WVV393250 N458772:N458786 JJ458772:JJ458786 TF458772:TF458786 ADB458772:ADB458786 AMX458772:AMX458786 AWT458772:AWT458786 BGP458772:BGP458786 BQL458772:BQL458786 CAH458772:CAH458786 CKD458772:CKD458786 CTZ458772:CTZ458786 DDV458772:DDV458786 DNR458772:DNR458786 DXN458772:DXN458786 EHJ458772:EHJ458786 ERF458772:ERF458786 FBB458772:FBB458786 FKX458772:FKX458786 FUT458772:FUT458786 GEP458772:GEP458786 GOL458772:GOL458786 GYH458772:GYH458786 HID458772:HID458786 HRZ458772:HRZ458786 IBV458772:IBV458786 ILR458772:ILR458786 IVN458772:IVN458786 JFJ458772:JFJ458786 JPF458772:JPF458786 JZB458772:JZB458786 KIX458772:KIX458786 KST458772:KST458786 LCP458772:LCP458786 LML458772:LML458786 LWH458772:LWH458786 MGD458772:MGD458786 MPZ458772:MPZ458786 MZV458772:MZV458786 NJR458772:NJR458786 NTN458772:NTN458786 ODJ458772:ODJ458786 ONF458772:ONF458786 OXB458772:OXB458786 PGX458772:PGX458786 PQT458772:PQT458786 QAP458772:QAP458786 QKL458772:QKL458786 QUH458772:QUH458786 RED458772:RED458786 RNZ458772:RNZ458786 RXV458772:RXV458786 SHR458772:SHR458786 SRN458772:SRN458786 TBJ458772:TBJ458786 TLF458772:TLF458786 TVB458772:TVB458786 UEX458772:UEX458786 UOT458772:UOT458786 UYP458772:UYP458786 VIL458772:VIL458786 VSH458772:VSH458786 WCD458772:WCD458786 WLZ458772:WLZ458786 WVV458772:WVV458786 N524308:N524322 JJ524308:JJ524322 TF524308:TF524322 ADB524308:ADB524322 AMX524308:AMX524322 AWT524308:AWT524322 BGP524308:BGP524322 BQL524308:BQL524322 CAH524308:CAH524322 CKD524308:CKD524322 CTZ524308:CTZ524322 DDV524308:DDV524322 DNR524308:DNR524322 DXN524308:DXN524322 EHJ524308:EHJ524322 ERF524308:ERF524322 FBB524308:FBB524322 FKX524308:FKX524322 FUT524308:FUT524322 GEP524308:GEP524322 GOL524308:GOL524322 GYH524308:GYH524322 HID524308:HID524322 HRZ524308:HRZ524322 IBV524308:IBV524322 ILR524308:ILR524322 IVN524308:IVN524322 JFJ524308:JFJ524322 JPF524308:JPF524322 JZB524308:JZB524322 KIX524308:KIX524322 KST524308:KST524322 LCP524308:LCP524322 LML524308:LML524322 LWH524308:LWH524322 MGD524308:MGD524322 MPZ524308:MPZ524322 MZV524308:MZV524322 NJR524308:NJR524322 NTN524308:NTN524322 ODJ524308:ODJ524322 ONF524308:ONF524322 OXB524308:OXB524322 PGX524308:PGX524322 PQT524308:PQT524322 QAP524308:QAP524322 QKL524308:QKL524322 QUH524308:QUH524322 RED524308:RED524322 RNZ524308:RNZ524322 RXV524308:RXV524322 SHR524308:SHR524322 SRN524308:SRN524322 TBJ524308:TBJ524322 TLF524308:TLF524322 TVB524308:TVB524322 UEX524308:UEX524322 UOT524308:UOT524322 UYP524308:UYP524322 VIL524308:VIL524322 VSH524308:VSH524322 WCD524308:WCD524322 WLZ524308:WLZ524322 WVV524308:WVV524322 N589844:N589858 JJ589844:JJ589858 TF589844:TF589858 ADB589844:ADB589858 AMX589844:AMX589858 AWT589844:AWT589858 BGP589844:BGP589858 BQL589844:BQL589858 CAH589844:CAH589858 CKD589844:CKD589858 CTZ589844:CTZ589858 DDV589844:DDV589858 DNR589844:DNR589858 DXN589844:DXN589858 EHJ589844:EHJ589858 ERF589844:ERF589858 FBB589844:FBB589858 FKX589844:FKX589858 FUT589844:FUT589858 GEP589844:GEP589858 GOL589844:GOL589858 GYH589844:GYH589858 HID589844:HID589858 HRZ589844:HRZ589858 IBV589844:IBV589858 ILR589844:ILR589858 IVN589844:IVN589858 JFJ589844:JFJ589858 JPF589844:JPF589858 JZB589844:JZB589858 KIX589844:KIX589858 KST589844:KST589858 LCP589844:LCP589858 LML589844:LML589858 LWH589844:LWH589858 MGD589844:MGD589858 MPZ589844:MPZ589858 MZV589844:MZV589858 NJR589844:NJR589858 NTN589844:NTN589858 ODJ589844:ODJ589858 ONF589844:ONF589858 OXB589844:OXB589858 PGX589844:PGX589858 PQT589844:PQT589858 QAP589844:QAP589858 QKL589844:QKL589858 QUH589844:QUH589858 RED589844:RED589858 RNZ589844:RNZ589858 RXV589844:RXV589858 SHR589844:SHR589858 SRN589844:SRN589858 TBJ589844:TBJ589858 TLF589844:TLF589858 TVB589844:TVB589858 UEX589844:UEX589858 UOT589844:UOT589858 UYP589844:UYP589858 VIL589844:VIL589858 VSH589844:VSH589858 WCD589844:WCD589858 WLZ589844:WLZ589858 WVV589844:WVV589858 N655380:N655394 JJ655380:JJ655394 TF655380:TF655394 ADB655380:ADB655394 AMX655380:AMX655394 AWT655380:AWT655394 BGP655380:BGP655394 BQL655380:BQL655394 CAH655380:CAH655394 CKD655380:CKD655394 CTZ655380:CTZ655394 DDV655380:DDV655394 DNR655380:DNR655394 DXN655380:DXN655394 EHJ655380:EHJ655394 ERF655380:ERF655394 FBB655380:FBB655394 FKX655380:FKX655394 FUT655380:FUT655394 GEP655380:GEP655394 GOL655380:GOL655394 GYH655380:GYH655394 HID655380:HID655394 HRZ655380:HRZ655394 IBV655380:IBV655394 ILR655380:ILR655394 IVN655380:IVN655394 JFJ655380:JFJ655394 JPF655380:JPF655394 JZB655380:JZB655394 KIX655380:KIX655394 KST655380:KST655394 LCP655380:LCP655394 LML655380:LML655394 LWH655380:LWH655394 MGD655380:MGD655394 MPZ655380:MPZ655394 MZV655380:MZV655394 NJR655380:NJR655394 NTN655380:NTN655394 ODJ655380:ODJ655394 ONF655380:ONF655394 OXB655380:OXB655394 PGX655380:PGX655394 PQT655380:PQT655394 QAP655380:QAP655394 QKL655380:QKL655394 QUH655380:QUH655394 RED655380:RED655394 RNZ655380:RNZ655394 RXV655380:RXV655394 SHR655380:SHR655394 SRN655380:SRN655394 TBJ655380:TBJ655394 TLF655380:TLF655394 TVB655380:TVB655394 UEX655380:UEX655394 UOT655380:UOT655394 UYP655380:UYP655394 VIL655380:VIL655394 VSH655380:VSH655394 WCD655380:WCD655394 WLZ655380:WLZ655394 WVV655380:WVV655394 N720916:N720930 JJ720916:JJ720930 TF720916:TF720930 ADB720916:ADB720930 AMX720916:AMX720930 AWT720916:AWT720930 BGP720916:BGP720930 BQL720916:BQL720930 CAH720916:CAH720930 CKD720916:CKD720930 CTZ720916:CTZ720930 DDV720916:DDV720930 DNR720916:DNR720930 DXN720916:DXN720930 EHJ720916:EHJ720930 ERF720916:ERF720930 FBB720916:FBB720930 FKX720916:FKX720930 FUT720916:FUT720930 GEP720916:GEP720930 GOL720916:GOL720930 GYH720916:GYH720930 HID720916:HID720930 HRZ720916:HRZ720930 IBV720916:IBV720930 ILR720916:ILR720930 IVN720916:IVN720930 JFJ720916:JFJ720930 JPF720916:JPF720930 JZB720916:JZB720930 KIX720916:KIX720930 KST720916:KST720930 LCP720916:LCP720930 LML720916:LML720930 LWH720916:LWH720930 MGD720916:MGD720930 MPZ720916:MPZ720930 MZV720916:MZV720930 NJR720916:NJR720930 NTN720916:NTN720930 ODJ720916:ODJ720930 ONF720916:ONF720930 OXB720916:OXB720930 PGX720916:PGX720930 PQT720916:PQT720930 QAP720916:QAP720930 QKL720916:QKL720930 QUH720916:QUH720930 RED720916:RED720930 RNZ720916:RNZ720930 RXV720916:RXV720930 SHR720916:SHR720930 SRN720916:SRN720930 TBJ720916:TBJ720930 TLF720916:TLF720930 TVB720916:TVB720930 UEX720916:UEX720930 UOT720916:UOT720930 UYP720916:UYP720930 VIL720916:VIL720930 VSH720916:VSH720930 WCD720916:WCD720930 WLZ720916:WLZ720930 WVV720916:WVV720930 N786452:N786466 JJ786452:JJ786466 TF786452:TF786466 ADB786452:ADB786466 AMX786452:AMX786466 AWT786452:AWT786466 BGP786452:BGP786466 BQL786452:BQL786466 CAH786452:CAH786466 CKD786452:CKD786466 CTZ786452:CTZ786466 DDV786452:DDV786466 DNR786452:DNR786466 DXN786452:DXN786466 EHJ786452:EHJ786466 ERF786452:ERF786466 FBB786452:FBB786466 FKX786452:FKX786466 FUT786452:FUT786466 GEP786452:GEP786466 GOL786452:GOL786466 GYH786452:GYH786466 HID786452:HID786466 HRZ786452:HRZ786466 IBV786452:IBV786466 ILR786452:ILR786466 IVN786452:IVN786466 JFJ786452:JFJ786466 JPF786452:JPF786466 JZB786452:JZB786466 KIX786452:KIX786466 KST786452:KST786466 LCP786452:LCP786466 LML786452:LML786466 LWH786452:LWH786466 MGD786452:MGD786466 MPZ786452:MPZ786466 MZV786452:MZV786466 NJR786452:NJR786466 NTN786452:NTN786466 ODJ786452:ODJ786466 ONF786452:ONF786466 OXB786452:OXB786466 PGX786452:PGX786466 PQT786452:PQT786466 QAP786452:QAP786466 QKL786452:QKL786466 QUH786452:QUH786466 RED786452:RED786466 RNZ786452:RNZ786466 RXV786452:RXV786466 SHR786452:SHR786466 SRN786452:SRN786466 TBJ786452:TBJ786466 TLF786452:TLF786466 TVB786452:TVB786466 UEX786452:UEX786466 UOT786452:UOT786466 UYP786452:UYP786466 VIL786452:VIL786466 VSH786452:VSH786466 WCD786452:WCD786466 WLZ786452:WLZ786466 WVV786452:WVV786466 N851988:N852002 JJ851988:JJ852002 TF851988:TF852002 ADB851988:ADB852002 AMX851988:AMX852002 AWT851988:AWT852002 BGP851988:BGP852002 BQL851988:BQL852002 CAH851988:CAH852002 CKD851988:CKD852002 CTZ851988:CTZ852002 DDV851988:DDV852002 DNR851988:DNR852002 DXN851988:DXN852002 EHJ851988:EHJ852002 ERF851988:ERF852002 FBB851988:FBB852002 FKX851988:FKX852002 FUT851988:FUT852002 GEP851988:GEP852002 GOL851988:GOL852002 GYH851988:GYH852002 HID851988:HID852002 HRZ851988:HRZ852002 IBV851988:IBV852002 ILR851988:ILR852002 IVN851988:IVN852002 JFJ851988:JFJ852002 JPF851988:JPF852002 JZB851988:JZB852002 KIX851988:KIX852002 KST851988:KST852002 LCP851988:LCP852002 LML851988:LML852002 LWH851988:LWH852002 MGD851988:MGD852002 MPZ851988:MPZ852002 MZV851988:MZV852002 NJR851988:NJR852002 NTN851988:NTN852002 ODJ851988:ODJ852002 ONF851988:ONF852002 OXB851988:OXB852002 PGX851988:PGX852002 PQT851988:PQT852002 QAP851988:QAP852002 QKL851988:QKL852002 QUH851988:QUH852002 RED851988:RED852002 RNZ851988:RNZ852002 RXV851988:RXV852002 SHR851988:SHR852002 SRN851988:SRN852002 TBJ851988:TBJ852002 TLF851988:TLF852002 TVB851988:TVB852002 UEX851988:UEX852002 UOT851988:UOT852002 UYP851988:UYP852002 VIL851988:VIL852002 VSH851988:VSH852002 WCD851988:WCD852002 WLZ851988:WLZ852002 WVV851988:WVV852002 N917524:N917538 JJ917524:JJ917538 TF917524:TF917538 ADB917524:ADB917538 AMX917524:AMX917538 AWT917524:AWT917538 BGP917524:BGP917538 BQL917524:BQL917538 CAH917524:CAH917538 CKD917524:CKD917538 CTZ917524:CTZ917538 DDV917524:DDV917538 DNR917524:DNR917538 DXN917524:DXN917538 EHJ917524:EHJ917538 ERF917524:ERF917538 FBB917524:FBB917538 FKX917524:FKX917538 FUT917524:FUT917538 GEP917524:GEP917538 GOL917524:GOL917538 GYH917524:GYH917538 HID917524:HID917538 HRZ917524:HRZ917538 IBV917524:IBV917538 ILR917524:ILR917538 IVN917524:IVN917538 JFJ917524:JFJ917538 JPF917524:JPF917538 JZB917524:JZB917538 KIX917524:KIX917538 KST917524:KST917538 LCP917524:LCP917538 LML917524:LML917538 LWH917524:LWH917538 MGD917524:MGD917538 MPZ917524:MPZ917538 MZV917524:MZV917538 NJR917524:NJR917538 NTN917524:NTN917538 ODJ917524:ODJ917538 ONF917524:ONF917538 OXB917524:OXB917538 PGX917524:PGX917538 PQT917524:PQT917538 QAP917524:QAP917538 QKL917524:QKL917538 QUH917524:QUH917538 RED917524:RED917538 RNZ917524:RNZ917538 RXV917524:RXV917538 SHR917524:SHR917538 SRN917524:SRN917538 TBJ917524:TBJ917538 TLF917524:TLF917538 TVB917524:TVB917538 UEX917524:UEX917538 UOT917524:UOT917538 UYP917524:UYP917538 VIL917524:VIL917538 VSH917524:VSH917538 WCD917524:WCD917538 WLZ917524:WLZ917538 WVV917524:WVV917538 N983060:N983074 JJ983060:JJ983074 TF983060:TF983074 ADB983060:ADB983074 AMX983060:AMX983074 AWT983060:AWT983074 BGP983060:BGP983074 BQL983060:BQL983074 CAH983060:CAH983074 CKD983060:CKD983074 CTZ983060:CTZ983074 DDV983060:DDV983074 DNR983060:DNR983074 DXN983060:DXN983074 EHJ983060:EHJ983074 ERF983060:ERF983074 FBB983060:FBB983074 FKX983060:FKX983074 FUT983060:FUT983074 GEP983060:GEP983074 GOL983060:GOL983074 GYH983060:GYH983074 HID983060:HID983074 HRZ983060:HRZ983074 IBV983060:IBV983074 ILR983060:ILR983074 IVN983060:IVN983074 JFJ983060:JFJ983074 JPF983060:JPF983074 JZB983060:JZB983074 KIX983060:KIX983074 KST983060:KST983074 LCP983060:LCP983074 LML983060:LML983074 LWH983060:LWH983074 MGD983060:MGD983074 MPZ983060:MPZ983074 MZV983060:MZV983074 NJR983060:NJR983074 NTN983060:NTN983074 ODJ983060:ODJ983074 ONF983060:ONF983074 OXB983060:OXB983074 PGX983060:PGX983074 PQT983060:PQT983074 QAP983060:QAP983074 QKL983060:QKL983074 QUH983060:QUH983074 RED983060:RED983074 RNZ983060:RNZ983074 RXV983060:RXV983074 SHR983060:SHR983074 SRN983060:SRN983074 TBJ983060:TBJ983074 TLF983060:TLF983074 TVB983060:TVB983074 UEX983060:UEX983074 UOT983060:UOT983074 UYP983060:UYP983074 VIL983060:VIL983074 VSH983060:VSH983074 WCD983060:WCD983074 WLZ983060:WLZ983074 WVV983060:WVV983074 JJ29:JJ34 TF29:TF34 ADB29:ADB34 AMX29:AMX34 AWT29:AWT34 BGP29:BGP34 BQL29:BQL34 CAH29:CAH34 CKD29:CKD34 CTZ29:CTZ34 DDV29:DDV34 DNR29:DNR34 DXN29:DXN34 EHJ29:EHJ34 ERF29:ERF34 FBB29:FBB34 FKX29:FKX34 FUT29:FUT34 GEP29:GEP34 GOL29:GOL34 GYH29:GYH34 HID29:HID34 HRZ29:HRZ34 IBV29:IBV34 ILR29:ILR34 IVN29:IVN34 JFJ29:JFJ34 JPF29:JPF34 JZB29:JZB34 KIX29:KIX34 KST29:KST34 LCP29:LCP34 LML29:LML34 LWH29:LWH34 MGD29:MGD34 MPZ29:MPZ34 MZV29:MZV34 NJR29:NJR34 NTN29:NTN34 ODJ29:ODJ34 ONF29:ONF34 OXB29:OXB34 PGX29:PGX34 PQT29:PQT34 QAP29:QAP34 QKL29:QKL34 QUH29:QUH34 RED29:RED34 RNZ29:RNZ34 RXV29:RXV34 SHR29:SHR34 SRN29:SRN34 TBJ29:TBJ34 TLF29:TLF34 TVB29:TVB34 UEX29:UEX34 UOT29:UOT34 UYP29:UYP34 VIL29:VIL34 VSH29:VSH34 WCD29:WCD34 WLZ29:WLZ34 WVV29:WVV34 WVV7:WVV27 WLZ7:WLZ27 WCD7:WCD27 VSH7:VSH27 VIL7:VIL27 UYP7:UYP27 UOT7:UOT27 UEX7:UEX27 TVB7:TVB27 TLF7:TLF27 TBJ7:TBJ27 SRN7:SRN27 SHR7:SHR27 RXV7:RXV27 RNZ7:RNZ27 RED7:RED27 QUH7:QUH27 QKL7:QKL27 QAP7:QAP27 PQT7:PQT27 PGX7:PGX27 OXB7:OXB27 ONF7:ONF27 ODJ7:ODJ27 NTN7:NTN27 NJR7:NJR27 MZV7:MZV27 MPZ7:MPZ27 MGD7:MGD27 LWH7:LWH27 LML7:LML27 LCP7:LCP27 KST7:KST27 KIX7:KIX27 JZB7:JZB27 JPF7:JPF27 JFJ7:JFJ27 IVN7:IVN27 ILR7:ILR27 IBV7:IBV27 HRZ7:HRZ27 HID7:HID27 GYH7:GYH27 GOL7:GOL27 GEP7:GEP27 FUT7:FUT27 FKX7:FKX27 FBB7:FBB27 ERF7:ERF27 EHJ7:EHJ27 DXN7:DXN27 DNR7:DNR27 DDV7:DDV27 CTZ7:CTZ27 CKD7:CKD27 CAH7:CAH27 BQL7:BQL27 BGP7:BGP27 AWT7:AWT27 AMX7:AMX27 ADB7:ADB27 TF7:TF27 JJ7:JJ27 N29:N34 JJ65556:JJ65570">
      <formula1>$P$6:$R$6</formula1>
    </dataValidation>
    <dataValidation type="list" allowBlank="1" showInputMessage="1" showErrorMessage="1" sqref="N65573 JJ131109 TF131109 ADB131109 AMX131109 AWT131109 BGP131109 BQL131109 CAH131109 CKD131109 CTZ131109 DDV131109 DNR131109 DXN131109 EHJ131109 ERF131109 FBB131109 FKX131109 FUT131109 GEP131109 GOL131109 GYH131109 HID131109 HRZ131109 IBV131109 ILR131109 IVN131109 JFJ131109 JPF131109 JZB131109 KIX131109 KST131109 LCP131109 LML131109 LWH131109 MGD131109 MPZ131109 MZV131109 NJR131109 NTN131109 ODJ131109 ONF131109 OXB131109 PGX131109 PQT131109 QAP131109 QKL131109 QUH131109 RED131109 RNZ131109 RXV131109 SHR131109 SRN131109 TBJ131109 TLF131109 TVB131109 UEX131109 UOT131109 UYP131109 VIL131109 VSH131109 WCD131109 WLZ131109 WVV131109 N196645 JJ196645 TF196645 ADB196645 AMX196645 AWT196645 BGP196645 BQL196645 CAH196645 CKD196645 CTZ196645 DDV196645 DNR196645 DXN196645 EHJ196645 ERF196645 FBB196645 FKX196645 FUT196645 GEP196645 GOL196645 GYH196645 HID196645 HRZ196645 IBV196645 ILR196645 IVN196645 JFJ196645 JPF196645 JZB196645 KIX196645 KST196645 LCP196645 LML196645 LWH196645 MGD196645 MPZ196645 MZV196645 NJR196645 NTN196645 ODJ196645 ONF196645 OXB196645 PGX196645 PQT196645 QAP196645 QKL196645 QUH196645 RED196645 RNZ196645 RXV196645 SHR196645 SRN196645 TBJ196645 TLF196645 TVB196645 UEX196645 UOT196645 UYP196645 VIL196645 VSH196645 WCD196645 WLZ196645 WVV196645 N262181 JJ262181 TF262181 ADB262181 AMX262181 AWT262181 BGP262181 BQL262181 CAH262181 CKD262181 CTZ262181 DDV262181 DNR262181 DXN262181 EHJ262181 ERF262181 FBB262181 FKX262181 FUT262181 GEP262181 GOL262181 GYH262181 HID262181 HRZ262181 IBV262181 ILR262181 IVN262181 JFJ262181 JPF262181 JZB262181 KIX262181 KST262181 LCP262181 LML262181 LWH262181 MGD262181 MPZ262181 MZV262181 NJR262181 NTN262181 ODJ262181 ONF262181 OXB262181 PGX262181 PQT262181 QAP262181 QKL262181 QUH262181 RED262181 RNZ262181 RXV262181 SHR262181 SRN262181 TBJ262181 TLF262181 TVB262181 UEX262181 UOT262181 UYP262181 VIL262181 VSH262181 WCD262181 WLZ262181 WVV262181 N327717 JJ327717 TF327717 ADB327717 AMX327717 AWT327717 BGP327717 BQL327717 CAH327717 CKD327717 CTZ327717 DDV327717 DNR327717 DXN327717 EHJ327717 ERF327717 FBB327717 FKX327717 FUT327717 GEP327717 GOL327717 GYH327717 HID327717 HRZ327717 IBV327717 ILR327717 IVN327717 JFJ327717 JPF327717 JZB327717 KIX327717 KST327717 LCP327717 LML327717 LWH327717 MGD327717 MPZ327717 MZV327717 NJR327717 NTN327717 ODJ327717 ONF327717 OXB327717 PGX327717 PQT327717 QAP327717 QKL327717 QUH327717 RED327717 RNZ327717 RXV327717 SHR327717 SRN327717 TBJ327717 TLF327717 TVB327717 UEX327717 UOT327717 UYP327717 VIL327717 VSH327717 WCD327717 WLZ327717 WVV327717 N393253 JJ393253 TF393253 ADB393253 AMX393253 AWT393253 BGP393253 BQL393253 CAH393253 CKD393253 CTZ393253 DDV393253 DNR393253 DXN393253 EHJ393253 ERF393253 FBB393253 FKX393253 FUT393253 GEP393253 GOL393253 GYH393253 HID393253 HRZ393253 IBV393253 ILR393253 IVN393253 JFJ393253 JPF393253 JZB393253 KIX393253 KST393253 LCP393253 LML393253 LWH393253 MGD393253 MPZ393253 MZV393253 NJR393253 NTN393253 ODJ393253 ONF393253 OXB393253 PGX393253 PQT393253 QAP393253 QKL393253 QUH393253 RED393253 RNZ393253 RXV393253 SHR393253 SRN393253 TBJ393253 TLF393253 TVB393253 UEX393253 UOT393253 UYP393253 VIL393253 VSH393253 WCD393253 WLZ393253 WVV393253 N458789 JJ458789 TF458789 ADB458789 AMX458789 AWT458789 BGP458789 BQL458789 CAH458789 CKD458789 CTZ458789 DDV458789 DNR458789 DXN458789 EHJ458789 ERF458789 FBB458789 FKX458789 FUT458789 GEP458789 GOL458789 GYH458789 HID458789 HRZ458789 IBV458789 ILR458789 IVN458789 JFJ458789 JPF458789 JZB458789 KIX458789 KST458789 LCP458789 LML458789 LWH458789 MGD458789 MPZ458789 MZV458789 NJR458789 NTN458789 ODJ458789 ONF458789 OXB458789 PGX458789 PQT458789 QAP458789 QKL458789 QUH458789 RED458789 RNZ458789 RXV458789 SHR458789 SRN458789 TBJ458789 TLF458789 TVB458789 UEX458789 UOT458789 UYP458789 VIL458789 VSH458789 WCD458789 WLZ458789 WVV458789 N524325 JJ524325 TF524325 ADB524325 AMX524325 AWT524325 BGP524325 BQL524325 CAH524325 CKD524325 CTZ524325 DDV524325 DNR524325 DXN524325 EHJ524325 ERF524325 FBB524325 FKX524325 FUT524325 GEP524325 GOL524325 GYH524325 HID524325 HRZ524325 IBV524325 ILR524325 IVN524325 JFJ524325 JPF524325 JZB524325 KIX524325 KST524325 LCP524325 LML524325 LWH524325 MGD524325 MPZ524325 MZV524325 NJR524325 NTN524325 ODJ524325 ONF524325 OXB524325 PGX524325 PQT524325 QAP524325 QKL524325 QUH524325 RED524325 RNZ524325 RXV524325 SHR524325 SRN524325 TBJ524325 TLF524325 TVB524325 UEX524325 UOT524325 UYP524325 VIL524325 VSH524325 WCD524325 WLZ524325 WVV524325 N589861 JJ589861 TF589861 ADB589861 AMX589861 AWT589861 BGP589861 BQL589861 CAH589861 CKD589861 CTZ589861 DDV589861 DNR589861 DXN589861 EHJ589861 ERF589861 FBB589861 FKX589861 FUT589861 GEP589861 GOL589861 GYH589861 HID589861 HRZ589861 IBV589861 ILR589861 IVN589861 JFJ589861 JPF589861 JZB589861 KIX589861 KST589861 LCP589861 LML589861 LWH589861 MGD589861 MPZ589861 MZV589861 NJR589861 NTN589861 ODJ589861 ONF589861 OXB589861 PGX589861 PQT589861 QAP589861 QKL589861 QUH589861 RED589861 RNZ589861 RXV589861 SHR589861 SRN589861 TBJ589861 TLF589861 TVB589861 UEX589861 UOT589861 UYP589861 VIL589861 VSH589861 WCD589861 WLZ589861 WVV589861 N655397 JJ655397 TF655397 ADB655397 AMX655397 AWT655397 BGP655397 BQL655397 CAH655397 CKD655397 CTZ655397 DDV655397 DNR655397 DXN655397 EHJ655397 ERF655397 FBB655397 FKX655397 FUT655397 GEP655397 GOL655397 GYH655397 HID655397 HRZ655397 IBV655397 ILR655397 IVN655397 JFJ655397 JPF655397 JZB655397 KIX655397 KST655397 LCP655397 LML655397 LWH655397 MGD655397 MPZ655397 MZV655397 NJR655397 NTN655397 ODJ655397 ONF655397 OXB655397 PGX655397 PQT655397 QAP655397 QKL655397 QUH655397 RED655397 RNZ655397 RXV655397 SHR655397 SRN655397 TBJ655397 TLF655397 TVB655397 UEX655397 UOT655397 UYP655397 VIL655397 VSH655397 WCD655397 WLZ655397 WVV655397 N720933 JJ720933 TF720933 ADB720933 AMX720933 AWT720933 BGP720933 BQL720933 CAH720933 CKD720933 CTZ720933 DDV720933 DNR720933 DXN720933 EHJ720933 ERF720933 FBB720933 FKX720933 FUT720933 GEP720933 GOL720933 GYH720933 HID720933 HRZ720933 IBV720933 ILR720933 IVN720933 JFJ720933 JPF720933 JZB720933 KIX720933 KST720933 LCP720933 LML720933 LWH720933 MGD720933 MPZ720933 MZV720933 NJR720933 NTN720933 ODJ720933 ONF720933 OXB720933 PGX720933 PQT720933 QAP720933 QKL720933 QUH720933 RED720933 RNZ720933 RXV720933 SHR720933 SRN720933 TBJ720933 TLF720933 TVB720933 UEX720933 UOT720933 UYP720933 VIL720933 VSH720933 WCD720933 WLZ720933 WVV720933 N786469 JJ786469 TF786469 ADB786469 AMX786469 AWT786469 BGP786469 BQL786469 CAH786469 CKD786469 CTZ786469 DDV786469 DNR786469 DXN786469 EHJ786469 ERF786469 FBB786469 FKX786469 FUT786469 GEP786469 GOL786469 GYH786469 HID786469 HRZ786469 IBV786469 ILR786469 IVN786469 JFJ786469 JPF786469 JZB786469 KIX786469 KST786469 LCP786469 LML786469 LWH786469 MGD786469 MPZ786469 MZV786469 NJR786469 NTN786469 ODJ786469 ONF786469 OXB786469 PGX786469 PQT786469 QAP786469 QKL786469 QUH786469 RED786469 RNZ786469 RXV786469 SHR786469 SRN786469 TBJ786469 TLF786469 TVB786469 UEX786469 UOT786469 UYP786469 VIL786469 VSH786469 WCD786469 WLZ786469 WVV786469 N852005 JJ852005 TF852005 ADB852005 AMX852005 AWT852005 BGP852005 BQL852005 CAH852005 CKD852005 CTZ852005 DDV852005 DNR852005 DXN852005 EHJ852005 ERF852005 FBB852005 FKX852005 FUT852005 GEP852005 GOL852005 GYH852005 HID852005 HRZ852005 IBV852005 ILR852005 IVN852005 JFJ852005 JPF852005 JZB852005 KIX852005 KST852005 LCP852005 LML852005 LWH852005 MGD852005 MPZ852005 MZV852005 NJR852005 NTN852005 ODJ852005 ONF852005 OXB852005 PGX852005 PQT852005 QAP852005 QKL852005 QUH852005 RED852005 RNZ852005 RXV852005 SHR852005 SRN852005 TBJ852005 TLF852005 TVB852005 UEX852005 UOT852005 UYP852005 VIL852005 VSH852005 WCD852005 WLZ852005 WVV852005 N917541 JJ917541 TF917541 ADB917541 AMX917541 AWT917541 BGP917541 BQL917541 CAH917541 CKD917541 CTZ917541 DDV917541 DNR917541 DXN917541 EHJ917541 ERF917541 FBB917541 FKX917541 FUT917541 GEP917541 GOL917541 GYH917541 HID917541 HRZ917541 IBV917541 ILR917541 IVN917541 JFJ917541 JPF917541 JZB917541 KIX917541 KST917541 LCP917541 LML917541 LWH917541 MGD917541 MPZ917541 MZV917541 NJR917541 NTN917541 ODJ917541 ONF917541 OXB917541 PGX917541 PQT917541 QAP917541 QKL917541 QUH917541 RED917541 RNZ917541 RXV917541 SHR917541 SRN917541 TBJ917541 TLF917541 TVB917541 UEX917541 UOT917541 UYP917541 VIL917541 VSH917541 WCD917541 WLZ917541 WVV917541 N983077 JJ983077 TF983077 ADB983077 AMX983077 AWT983077 BGP983077 BQL983077 CAH983077 CKD983077 CTZ983077 DDV983077 DNR983077 DXN983077 EHJ983077 ERF983077 FBB983077 FKX983077 FUT983077 GEP983077 GOL983077 GYH983077 HID983077 HRZ983077 IBV983077 ILR983077 IVN983077 JFJ983077 JPF983077 JZB983077 KIX983077 KST983077 LCP983077 LML983077 LWH983077 MGD983077 MPZ983077 MZV983077 NJR983077 NTN983077 ODJ983077 ONF983077 OXB983077 PGX983077 PQT983077 QAP983077 QKL983077 QUH983077 RED983077 RNZ983077 RXV983077 SHR983077 SRN983077 TBJ983077 TLF983077 TVB983077 UEX983077 UOT983077 UYP983077 VIL983077 VSH983077 WCD983077 WLZ983077 WVV983077 JJ65573 TF65573 ADB65573 AMX65573 AWT65573 BGP65573 BQL65573 CAH65573 CKD65573 CTZ65573 DDV65573 DNR65573 DXN65573 EHJ65573 ERF65573 FBB65573 FKX65573 FUT65573 GEP65573 GOL65573 GYH65573 HID65573 HRZ65573 IBV65573 ILR65573 IVN65573 JFJ65573 JPF65573 JZB65573 KIX65573 KST65573 LCP65573 LML65573 LWH65573 MGD65573 MPZ65573 MZV65573 NJR65573 NTN65573 ODJ65573 ONF65573 OXB65573 PGX65573 PQT65573 QAP65573 QKL65573 QUH65573 RED65573 RNZ65573 RXV65573 SHR65573 SRN65573 TBJ65573 TLF65573 TVB65573 UEX65573 UOT65573 UYP65573 VIL65573 VSH65573 WCD65573 WLZ65573 WVV65573 N131109">
      <formula1>$O$7:$O$12</formula1>
    </dataValidation>
    <dataValidation type="list" allowBlank="1" showInputMessage="1" showErrorMessage="1" sqref="O84 JK84 TG84 ADC84 AMY84 AWU84 BGQ84 BQM84 CAI84 CKE84 CUA84 DDW84 DNS84 DXO84 EHK84 ERG84 FBC84 FKY84 FUU84 GEQ84 GOM84 GYI84 HIE84 HSA84 IBW84 ILS84 IVO84 JFK84 JPG84 JZC84 KIY84 KSU84 LCQ84 LMM84 LWI84 MGE84 MQA84 MZW84 NJS84 NTO84 ODK84 ONG84 OXC84 PGY84 PQU84 QAQ84 QKM84 QUI84 REE84 ROA84 RXW84 SHS84 SRO84 TBK84 TLG84 TVC84 UEY84 UOU84 UYQ84 VIM84 VSI84 WCE84 WMA84 WVW84">
      <formula1>$P$7:$P$12</formula1>
    </dataValidation>
  </dataValidations>
  <printOptions horizontalCentered="1" verticalCentered="1"/>
  <pageMargins left="0" right="0" top="0" bottom="0" header="0" footer="0"/>
  <pageSetup paperSize="9" scale="45" orientation="portrait" r:id="rId1"/>
  <drawing r:id="rId2"/>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 transitionEvaluation="1" codeName="Hoja42">
    <tabColor rgb="FF00B050"/>
  </sheetPr>
  <dimension ref="A1:AH264"/>
  <sheetViews>
    <sheetView showGridLines="0" view="pageBreakPreview" zoomScale="84" zoomScaleNormal="40" zoomScaleSheetLayoutView="84" zoomScalePageLayoutView="40" workbookViewId="0">
      <selection activeCell="AD10" sqref="AD10"/>
    </sheetView>
  </sheetViews>
  <sheetFormatPr baseColWidth="10" defaultColWidth="11" defaultRowHeight="15.95" customHeight="1" x14ac:dyDescent="0.2"/>
  <cols>
    <col min="1" max="1" width="44.42578125" style="72" customWidth="1"/>
    <col min="2" max="2" width="8" style="96" customWidth="1"/>
    <col min="3" max="3" width="10.28515625" style="51" customWidth="1"/>
    <col min="4" max="4" width="10.140625" style="51" customWidth="1"/>
    <col min="5" max="6" width="10.42578125" style="124" customWidth="1"/>
    <col min="7" max="7" width="5.85546875" style="11" customWidth="1"/>
    <col min="8" max="8" width="9.85546875" style="124" customWidth="1"/>
    <col min="9" max="9" width="12.140625" style="124" customWidth="1"/>
    <col min="10" max="10" width="14" style="135" customWidth="1"/>
    <col min="11" max="11" width="11.42578125" style="421" customWidth="1"/>
    <col min="12" max="12" width="11.42578125" style="135" customWidth="1"/>
    <col min="13" max="13" width="10.85546875" style="135" customWidth="1"/>
    <col min="14" max="14" width="13.42578125" style="135" customWidth="1"/>
    <col min="15" max="15" width="12.7109375" style="135" customWidth="1"/>
    <col min="16" max="16" width="11.42578125" style="135" customWidth="1"/>
    <col min="17" max="17" width="8.85546875" style="135" customWidth="1"/>
    <col min="18" max="18" width="7.140625" style="367" customWidth="1"/>
    <col min="19" max="19" width="13.28515625" style="135" customWidth="1"/>
    <col min="20" max="20" width="12.140625" style="135" customWidth="1"/>
    <col min="21" max="21" width="11.42578125" style="135" customWidth="1"/>
    <col min="22" max="22" width="9.28515625" style="367" customWidth="1"/>
    <col min="23" max="23" width="8.140625" style="135" customWidth="1"/>
    <col min="24" max="24" width="9.28515625" style="135" customWidth="1"/>
    <col min="25" max="25" width="8.140625" style="135" customWidth="1"/>
    <col min="26" max="26" width="7.85546875" style="135" customWidth="1"/>
    <col min="27" max="27" width="12.85546875" style="135" customWidth="1"/>
    <col min="28" max="28" width="9" style="135" customWidth="1"/>
    <col min="29" max="29" width="10" style="51" customWidth="1"/>
    <col min="30" max="30" width="10" style="11" customWidth="1"/>
    <col min="31" max="256" width="11" style="11"/>
    <col min="257" max="257" width="44.42578125" style="11" customWidth="1"/>
    <col min="258" max="258" width="8" style="11" customWidth="1"/>
    <col min="259" max="259" width="10.28515625" style="11" customWidth="1"/>
    <col min="260" max="260" width="8.85546875" style="11" customWidth="1"/>
    <col min="261" max="261" width="10.28515625" style="11" customWidth="1"/>
    <col min="262" max="262" width="10.42578125" style="11" customWidth="1"/>
    <col min="263" max="263" width="5.85546875" style="11" customWidth="1"/>
    <col min="264" max="264" width="9.85546875" style="11" customWidth="1"/>
    <col min="265" max="265" width="10.7109375" style="11" customWidth="1"/>
    <col min="266" max="266" width="14" style="11" customWidth="1"/>
    <col min="267" max="268" width="11.42578125" style="11" customWidth="1"/>
    <col min="269" max="269" width="10.85546875" style="11" customWidth="1"/>
    <col min="270" max="270" width="13.42578125" style="11" customWidth="1"/>
    <col min="271" max="271" width="12.7109375" style="11" customWidth="1"/>
    <col min="272" max="272" width="11.42578125" style="11" customWidth="1"/>
    <col min="273" max="273" width="8.85546875" style="11" customWidth="1"/>
    <col min="274" max="274" width="7.140625" style="11" customWidth="1"/>
    <col min="275" max="275" width="13.28515625" style="11" customWidth="1"/>
    <col min="276" max="276" width="12.140625" style="11" customWidth="1"/>
    <col min="277" max="277" width="11.42578125" style="11" customWidth="1"/>
    <col min="278" max="278" width="8.42578125" style="11" customWidth="1"/>
    <col min="279" max="279" width="8.140625" style="11" customWidth="1"/>
    <col min="280" max="280" width="9.28515625" style="11" customWidth="1"/>
    <col min="281" max="281" width="8.140625" style="11" customWidth="1"/>
    <col min="282" max="282" width="7.85546875" style="11" customWidth="1"/>
    <col min="283" max="283" width="12.85546875" style="11" customWidth="1"/>
    <col min="284" max="284" width="9" style="11" customWidth="1"/>
    <col min="285" max="286" width="10" style="11" customWidth="1"/>
    <col min="287" max="512" width="11" style="11"/>
    <col min="513" max="513" width="44.42578125" style="11" customWidth="1"/>
    <col min="514" max="514" width="8" style="11" customWidth="1"/>
    <col min="515" max="515" width="10.28515625" style="11" customWidth="1"/>
    <col min="516" max="516" width="8.85546875" style="11" customWidth="1"/>
    <col min="517" max="517" width="10.28515625" style="11" customWidth="1"/>
    <col min="518" max="518" width="10.42578125" style="11" customWidth="1"/>
    <col min="519" max="519" width="5.85546875" style="11" customWidth="1"/>
    <col min="520" max="520" width="9.85546875" style="11" customWidth="1"/>
    <col min="521" max="521" width="10.7109375" style="11" customWidth="1"/>
    <col min="522" max="522" width="14" style="11" customWidth="1"/>
    <col min="523" max="524" width="11.42578125" style="11" customWidth="1"/>
    <col min="525" max="525" width="10.85546875" style="11" customWidth="1"/>
    <col min="526" max="526" width="13.42578125" style="11" customWidth="1"/>
    <col min="527" max="527" width="12.7109375" style="11" customWidth="1"/>
    <col min="528" max="528" width="11.42578125" style="11" customWidth="1"/>
    <col min="529" max="529" width="8.85546875" style="11" customWidth="1"/>
    <col min="530" max="530" width="7.140625" style="11" customWidth="1"/>
    <col min="531" max="531" width="13.28515625" style="11" customWidth="1"/>
    <col min="532" max="532" width="12.140625" style="11" customWidth="1"/>
    <col min="533" max="533" width="11.42578125" style="11" customWidth="1"/>
    <col min="534" max="534" width="8.42578125" style="11" customWidth="1"/>
    <col min="535" max="535" width="8.140625" style="11" customWidth="1"/>
    <col min="536" max="536" width="9.28515625" style="11" customWidth="1"/>
    <col min="537" max="537" width="8.140625" style="11" customWidth="1"/>
    <col min="538" max="538" width="7.85546875" style="11" customWidth="1"/>
    <col min="539" max="539" width="12.85546875" style="11" customWidth="1"/>
    <col min="540" max="540" width="9" style="11" customWidth="1"/>
    <col min="541" max="542" width="10" style="11" customWidth="1"/>
    <col min="543" max="768" width="11" style="11"/>
    <col min="769" max="769" width="44.42578125" style="11" customWidth="1"/>
    <col min="770" max="770" width="8" style="11" customWidth="1"/>
    <col min="771" max="771" width="10.28515625" style="11" customWidth="1"/>
    <col min="772" max="772" width="8.85546875" style="11" customWidth="1"/>
    <col min="773" max="773" width="10.28515625" style="11" customWidth="1"/>
    <col min="774" max="774" width="10.42578125" style="11" customWidth="1"/>
    <col min="775" max="775" width="5.85546875" style="11" customWidth="1"/>
    <col min="776" max="776" width="9.85546875" style="11" customWidth="1"/>
    <col min="777" max="777" width="10.7109375" style="11" customWidth="1"/>
    <col min="778" max="778" width="14" style="11" customWidth="1"/>
    <col min="779" max="780" width="11.42578125" style="11" customWidth="1"/>
    <col min="781" max="781" width="10.85546875" style="11" customWidth="1"/>
    <col min="782" max="782" width="13.42578125" style="11" customWidth="1"/>
    <col min="783" max="783" width="12.7109375" style="11" customWidth="1"/>
    <col min="784" max="784" width="11.42578125" style="11" customWidth="1"/>
    <col min="785" max="785" width="8.85546875" style="11" customWidth="1"/>
    <col min="786" max="786" width="7.140625" style="11" customWidth="1"/>
    <col min="787" max="787" width="13.28515625" style="11" customWidth="1"/>
    <col min="788" max="788" width="12.140625" style="11" customWidth="1"/>
    <col min="789" max="789" width="11.42578125" style="11" customWidth="1"/>
    <col min="790" max="790" width="8.42578125" style="11" customWidth="1"/>
    <col min="791" max="791" width="8.140625" style="11" customWidth="1"/>
    <col min="792" max="792" width="9.28515625" style="11" customWidth="1"/>
    <col min="793" max="793" width="8.140625" style="11" customWidth="1"/>
    <col min="794" max="794" width="7.85546875" style="11" customWidth="1"/>
    <col min="795" max="795" width="12.85546875" style="11" customWidth="1"/>
    <col min="796" max="796" width="9" style="11" customWidth="1"/>
    <col min="797" max="798" width="10" style="11" customWidth="1"/>
    <col min="799" max="1024" width="11" style="11"/>
    <col min="1025" max="1025" width="44.42578125" style="11" customWidth="1"/>
    <col min="1026" max="1026" width="8" style="11" customWidth="1"/>
    <col min="1027" max="1027" width="10.28515625" style="11" customWidth="1"/>
    <col min="1028" max="1028" width="8.85546875" style="11" customWidth="1"/>
    <col min="1029" max="1029" width="10.28515625" style="11" customWidth="1"/>
    <col min="1030" max="1030" width="10.42578125" style="11" customWidth="1"/>
    <col min="1031" max="1031" width="5.85546875" style="11" customWidth="1"/>
    <col min="1032" max="1032" width="9.85546875" style="11" customWidth="1"/>
    <col min="1033" max="1033" width="10.7109375" style="11" customWidth="1"/>
    <col min="1034" max="1034" width="14" style="11" customWidth="1"/>
    <col min="1035" max="1036" width="11.42578125" style="11" customWidth="1"/>
    <col min="1037" max="1037" width="10.85546875" style="11" customWidth="1"/>
    <col min="1038" max="1038" width="13.42578125" style="11" customWidth="1"/>
    <col min="1039" max="1039" width="12.7109375" style="11" customWidth="1"/>
    <col min="1040" max="1040" width="11.42578125" style="11" customWidth="1"/>
    <col min="1041" max="1041" width="8.85546875" style="11" customWidth="1"/>
    <col min="1042" max="1042" width="7.140625" style="11" customWidth="1"/>
    <col min="1043" max="1043" width="13.28515625" style="11" customWidth="1"/>
    <col min="1044" max="1044" width="12.140625" style="11" customWidth="1"/>
    <col min="1045" max="1045" width="11.42578125" style="11" customWidth="1"/>
    <col min="1046" max="1046" width="8.42578125" style="11" customWidth="1"/>
    <col min="1047" max="1047" width="8.140625" style="11" customWidth="1"/>
    <col min="1048" max="1048" width="9.28515625" style="11" customWidth="1"/>
    <col min="1049" max="1049" width="8.140625" style="11" customWidth="1"/>
    <col min="1050" max="1050" width="7.85546875" style="11" customWidth="1"/>
    <col min="1051" max="1051" width="12.85546875" style="11" customWidth="1"/>
    <col min="1052" max="1052" width="9" style="11" customWidth="1"/>
    <col min="1053" max="1054" width="10" style="11" customWidth="1"/>
    <col min="1055" max="1280" width="11" style="11"/>
    <col min="1281" max="1281" width="44.42578125" style="11" customWidth="1"/>
    <col min="1282" max="1282" width="8" style="11" customWidth="1"/>
    <col min="1283" max="1283" width="10.28515625" style="11" customWidth="1"/>
    <col min="1284" max="1284" width="8.85546875" style="11" customWidth="1"/>
    <col min="1285" max="1285" width="10.28515625" style="11" customWidth="1"/>
    <col min="1286" max="1286" width="10.42578125" style="11" customWidth="1"/>
    <col min="1287" max="1287" width="5.85546875" style="11" customWidth="1"/>
    <col min="1288" max="1288" width="9.85546875" style="11" customWidth="1"/>
    <col min="1289" max="1289" width="10.7109375" style="11" customWidth="1"/>
    <col min="1290" max="1290" width="14" style="11" customWidth="1"/>
    <col min="1291" max="1292" width="11.42578125" style="11" customWidth="1"/>
    <col min="1293" max="1293" width="10.85546875" style="11" customWidth="1"/>
    <col min="1294" max="1294" width="13.42578125" style="11" customWidth="1"/>
    <col min="1295" max="1295" width="12.7109375" style="11" customWidth="1"/>
    <col min="1296" max="1296" width="11.42578125" style="11" customWidth="1"/>
    <col min="1297" max="1297" width="8.85546875" style="11" customWidth="1"/>
    <col min="1298" max="1298" width="7.140625" style="11" customWidth="1"/>
    <col min="1299" max="1299" width="13.28515625" style="11" customWidth="1"/>
    <col min="1300" max="1300" width="12.140625" style="11" customWidth="1"/>
    <col min="1301" max="1301" width="11.42578125" style="11" customWidth="1"/>
    <col min="1302" max="1302" width="8.42578125" style="11" customWidth="1"/>
    <col min="1303" max="1303" width="8.140625" style="11" customWidth="1"/>
    <col min="1304" max="1304" width="9.28515625" style="11" customWidth="1"/>
    <col min="1305" max="1305" width="8.140625" style="11" customWidth="1"/>
    <col min="1306" max="1306" width="7.85546875" style="11" customWidth="1"/>
    <col min="1307" max="1307" width="12.85546875" style="11" customWidth="1"/>
    <col min="1308" max="1308" width="9" style="11" customWidth="1"/>
    <col min="1309" max="1310" width="10" style="11" customWidth="1"/>
    <col min="1311" max="1536" width="11" style="11"/>
    <col min="1537" max="1537" width="44.42578125" style="11" customWidth="1"/>
    <col min="1538" max="1538" width="8" style="11" customWidth="1"/>
    <col min="1539" max="1539" width="10.28515625" style="11" customWidth="1"/>
    <col min="1540" max="1540" width="8.85546875" style="11" customWidth="1"/>
    <col min="1541" max="1541" width="10.28515625" style="11" customWidth="1"/>
    <col min="1542" max="1542" width="10.42578125" style="11" customWidth="1"/>
    <col min="1543" max="1543" width="5.85546875" style="11" customWidth="1"/>
    <col min="1544" max="1544" width="9.85546875" style="11" customWidth="1"/>
    <col min="1545" max="1545" width="10.7109375" style="11" customWidth="1"/>
    <col min="1546" max="1546" width="14" style="11" customWidth="1"/>
    <col min="1547" max="1548" width="11.42578125" style="11" customWidth="1"/>
    <col min="1549" max="1549" width="10.85546875" style="11" customWidth="1"/>
    <col min="1550" max="1550" width="13.42578125" style="11" customWidth="1"/>
    <col min="1551" max="1551" width="12.7109375" style="11" customWidth="1"/>
    <col min="1552" max="1552" width="11.42578125" style="11" customWidth="1"/>
    <col min="1553" max="1553" width="8.85546875" style="11" customWidth="1"/>
    <col min="1554" max="1554" width="7.140625" style="11" customWidth="1"/>
    <col min="1555" max="1555" width="13.28515625" style="11" customWidth="1"/>
    <col min="1556" max="1556" width="12.140625" style="11" customWidth="1"/>
    <col min="1557" max="1557" width="11.42578125" style="11" customWidth="1"/>
    <col min="1558" max="1558" width="8.42578125" style="11" customWidth="1"/>
    <col min="1559" max="1559" width="8.140625" style="11" customWidth="1"/>
    <col min="1560" max="1560" width="9.28515625" style="11" customWidth="1"/>
    <col min="1561" max="1561" width="8.140625" style="11" customWidth="1"/>
    <col min="1562" max="1562" width="7.85546875" style="11" customWidth="1"/>
    <col min="1563" max="1563" width="12.85546875" style="11" customWidth="1"/>
    <col min="1564" max="1564" width="9" style="11" customWidth="1"/>
    <col min="1565" max="1566" width="10" style="11" customWidth="1"/>
    <col min="1567" max="1792" width="11" style="11"/>
    <col min="1793" max="1793" width="44.42578125" style="11" customWidth="1"/>
    <col min="1794" max="1794" width="8" style="11" customWidth="1"/>
    <col min="1795" max="1795" width="10.28515625" style="11" customWidth="1"/>
    <col min="1796" max="1796" width="8.85546875" style="11" customWidth="1"/>
    <col min="1797" max="1797" width="10.28515625" style="11" customWidth="1"/>
    <col min="1798" max="1798" width="10.42578125" style="11" customWidth="1"/>
    <col min="1799" max="1799" width="5.85546875" style="11" customWidth="1"/>
    <col min="1800" max="1800" width="9.85546875" style="11" customWidth="1"/>
    <col min="1801" max="1801" width="10.7109375" style="11" customWidth="1"/>
    <col min="1802" max="1802" width="14" style="11" customWidth="1"/>
    <col min="1803" max="1804" width="11.42578125" style="11" customWidth="1"/>
    <col min="1805" max="1805" width="10.85546875" style="11" customWidth="1"/>
    <col min="1806" max="1806" width="13.42578125" style="11" customWidth="1"/>
    <col min="1807" max="1807" width="12.7109375" style="11" customWidth="1"/>
    <col min="1808" max="1808" width="11.42578125" style="11" customWidth="1"/>
    <col min="1809" max="1809" width="8.85546875" style="11" customWidth="1"/>
    <col min="1810" max="1810" width="7.140625" style="11" customWidth="1"/>
    <col min="1811" max="1811" width="13.28515625" style="11" customWidth="1"/>
    <col min="1812" max="1812" width="12.140625" style="11" customWidth="1"/>
    <col min="1813" max="1813" width="11.42578125" style="11" customWidth="1"/>
    <col min="1814" max="1814" width="8.42578125" style="11" customWidth="1"/>
    <col min="1815" max="1815" width="8.140625" style="11" customWidth="1"/>
    <col min="1816" max="1816" width="9.28515625" style="11" customWidth="1"/>
    <col min="1817" max="1817" width="8.140625" style="11" customWidth="1"/>
    <col min="1818" max="1818" width="7.85546875" style="11" customWidth="1"/>
    <col min="1819" max="1819" width="12.85546875" style="11" customWidth="1"/>
    <col min="1820" max="1820" width="9" style="11" customWidth="1"/>
    <col min="1821" max="1822" width="10" style="11" customWidth="1"/>
    <col min="1823" max="2048" width="11" style="11"/>
    <col min="2049" max="2049" width="44.42578125" style="11" customWidth="1"/>
    <col min="2050" max="2050" width="8" style="11" customWidth="1"/>
    <col min="2051" max="2051" width="10.28515625" style="11" customWidth="1"/>
    <col min="2052" max="2052" width="8.85546875" style="11" customWidth="1"/>
    <col min="2053" max="2053" width="10.28515625" style="11" customWidth="1"/>
    <col min="2054" max="2054" width="10.42578125" style="11" customWidth="1"/>
    <col min="2055" max="2055" width="5.85546875" style="11" customWidth="1"/>
    <col min="2056" max="2056" width="9.85546875" style="11" customWidth="1"/>
    <col min="2057" max="2057" width="10.7109375" style="11" customWidth="1"/>
    <col min="2058" max="2058" width="14" style="11" customWidth="1"/>
    <col min="2059" max="2060" width="11.42578125" style="11" customWidth="1"/>
    <col min="2061" max="2061" width="10.85546875" style="11" customWidth="1"/>
    <col min="2062" max="2062" width="13.42578125" style="11" customWidth="1"/>
    <col min="2063" max="2063" width="12.7109375" style="11" customWidth="1"/>
    <col min="2064" max="2064" width="11.42578125" style="11" customWidth="1"/>
    <col min="2065" max="2065" width="8.85546875" style="11" customWidth="1"/>
    <col min="2066" max="2066" width="7.140625" style="11" customWidth="1"/>
    <col min="2067" max="2067" width="13.28515625" style="11" customWidth="1"/>
    <col min="2068" max="2068" width="12.140625" style="11" customWidth="1"/>
    <col min="2069" max="2069" width="11.42578125" style="11" customWidth="1"/>
    <col min="2070" max="2070" width="8.42578125" style="11" customWidth="1"/>
    <col min="2071" max="2071" width="8.140625" style="11" customWidth="1"/>
    <col min="2072" max="2072" width="9.28515625" style="11" customWidth="1"/>
    <col min="2073" max="2073" width="8.140625" style="11" customWidth="1"/>
    <col min="2074" max="2074" width="7.85546875" style="11" customWidth="1"/>
    <col min="2075" max="2075" width="12.85546875" style="11" customWidth="1"/>
    <col min="2076" max="2076" width="9" style="11" customWidth="1"/>
    <col min="2077" max="2078" width="10" style="11" customWidth="1"/>
    <col min="2079" max="2304" width="11" style="11"/>
    <col min="2305" max="2305" width="44.42578125" style="11" customWidth="1"/>
    <col min="2306" max="2306" width="8" style="11" customWidth="1"/>
    <col min="2307" max="2307" width="10.28515625" style="11" customWidth="1"/>
    <col min="2308" max="2308" width="8.85546875" style="11" customWidth="1"/>
    <col min="2309" max="2309" width="10.28515625" style="11" customWidth="1"/>
    <col min="2310" max="2310" width="10.42578125" style="11" customWidth="1"/>
    <col min="2311" max="2311" width="5.85546875" style="11" customWidth="1"/>
    <col min="2312" max="2312" width="9.85546875" style="11" customWidth="1"/>
    <col min="2313" max="2313" width="10.7109375" style="11" customWidth="1"/>
    <col min="2314" max="2314" width="14" style="11" customWidth="1"/>
    <col min="2315" max="2316" width="11.42578125" style="11" customWidth="1"/>
    <col min="2317" max="2317" width="10.85546875" style="11" customWidth="1"/>
    <col min="2318" max="2318" width="13.42578125" style="11" customWidth="1"/>
    <col min="2319" max="2319" width="12.7109375" style="11" customWidth="1"/>
    <col min="2320" max="2320" width="11.42578125" style="11" customWidth="1"/>
    <col min="2321" max="2321" width="8.85546875" style="11" customWidth="1"/>
    <col min="2322" max="2322" width="7.140625" style="11" customWidth="1"/>
    <col min="2323" max="2323" width="13.28515625" style="11" customWidth="1"/>
    <col min="2324" max="2324" width="12.140625" style="11" customWidth="1"/>
    <col min="2325" max="2325" width="11.42578125" style="11" customWidth="1"/>
    <col min="2326" max="2326" width="8.42578125" style="11" customWidth="1"/>
    <col min="2327" max="2327" width="8.140625" style="11" customWidth="1"/>
    <col min="2328" max="2328" width="9.28515625" style="11" customWidth="1"/>
    <col min="2329" max="2329" width="8.140625" style="11" customWidth="1"/>
    <col min="2330" max="2330" width="7.85546875" style="11" customWidth="1"/>
    <col min="2331" max="2331" width="12.85546875" style="11" customWidth="1"/>
    <col min="2332" max="2332" width="9" style="11" customWidth="1"/>
    <col min="2333" max="2334" width="10" style="11" customWidth="1"/>
    <col min="2335" max="2560" width="11" style="11"/>
    <col min="2561" max="2561" width="44.42578125" style="11" customWidth="1"/>
    <col min="2562" max="2562" width="8" style="11" customWidth="1"/>
    <col min="2563" max="2563" width="10.28515625" style="11" customWidth="1"/>
    <col min="2564" max="2564" width="8.85546875" style="11" customWidth="1"/>
    <col min="2565" max="2565" width="10.28515625" style="11" customWidth="1"/>
    <col min="2566" max="2566" width="10.42578125" style="11" customWidth="1"/>
    <col min="2567" max="2567" width="5.85546875" style="11" customWidth="1"/>
    <col min="2568" max="2568" width="9.85546875" style="11" customWidth="1"/>
    <col min="2569" max="2569" width="10.7109375" style="11" customWidth="1"/>
    <col min="2570" max="2570" width="14" style="11" customWidth="1"/>
    <col min="2571" max="2572" width="11.42578125" style="11" customWidth="1"/>
    <col min="2573" max="2573" width="10.85546875" style="11" customWidth="1"/>
    <col min="2574" max="2574" width="13.42578125" style="11" customWidth="1"/>
    <col min="2575" max="2575" width="12.7109375" style="11" customWidth="1"/>
    <col min="2576" max="2576" width="11.42578125" style="11" customWidth="1"/>
    <col min="2577" max="2577" width="8.85546875" style="11" customWidth="1"/>
    <col min="2578" max="2578" width="7.140625" style="11" customWidth="1"/>
    <col min="2579" max="2579" width="13.28515625" style="11" customWidth="1"/>
    <col min="2580" max="2580" width="12.140625" style="11" customWidth="1"/>
    <col min="2581" max="2581" width="11.42578125" style="11" customWidth="1"/>
    <col min="2582" max="2582" width="8.42578125" style="11" customWidth="1"/>
    <col min="2583" max="2583" width="8.140625" style="11" customWidth="1"/>
    <col min="2584" max="2584" width="9.28515625" style="11" customWidth="1"/>
    <col min="2585" max="2585" width="8.140625" style="11" customWidth="1"/>
    <col min="2586" max="2586" width="7.85546875" style="11" customWidth="1"/>
    <col min="2587" max="2587" width="12.85546875" style="11" customWidth="1"/>
    <col min="2588" max="2588" width="9" style="11" customWidth="1"/>
    <col min="2589" max="2590" width="10" style="11" customWidth="1"/>
    <col min="2591" max="2816" width="11" style="11"/>
    <col min="2817" max="2817" width="44.42578125" style="11" customWidth="1"/>
    <col min="2818" max="2818" width="8" style="11" customWidth="1"/>
    <col min="2819" max="2819" width="10.28515625" style="11" customWidth="1"/>
    <col min="2820" max="2820" width="8.85546875" style="11" customWidth="1"/>
    <col min="2821" max="2821" width="10.28515625" style="11" customWidth="1"/>
    <col min="2822" max="2822" width="10.42578125" style="11" customWidth="1"/>
    <col min="2823" max="2823" width="5.85546875" style="11" customWidth="1"/>
    <col min="2824" max="2824" width="9.85546875" style="11" customWidth="1"/>
    <col min="2825" max="2825" width="10.7109375" style="11" customWidth="1"/>
    <col min="2826" max="2826" width="14" style="11" customWidth="1"/>
    <col min="2827" max="2828" width="11.42578125" style="11" customWidth="1"/>
    <col min="2829" max="2829" width="10.85546875" style="11" customWidth="1"/>
    <col min="2830" max="2830" width="13.42578125" style="11" customWidth="1"/>
    <col min="2831" max="2831" width="12.7109375" style="11" customWidth="1"/>
    <col min="2832" max="2832" width="11.42578125" style="11" customWidth="1"/>
    <col min="2833" max="2833" width="8.85546875" style="11" customWidth="1"/>
    <col min="2834" max="2834" width="7.140625" style="11" customWidth="1"/>
    <col min="2835" max="2835" width="13.28515625" style="11" customWidth="1"/>
    <col min="2836" max="2836" width="12.140625" style="11" customWidth="1"/>
    <col min="2837" max="2837" width="11.42578125" style="11" customWidth="1"/>
    <col min="2838" max="2838" width="8.42578125" style="11" customWidth="1"/>
    <col min="2839" max="2839" width="8.140625" style="11" customWidth="1"/>
    <col min="2840" max="2840" width="9.28515625" style="11" customWidth="1"/>
    <col min="2841" max="2841" width="8.140625" style="11" customWidth="1"/>
    <col min="2842" max="2842" width="7.85546875" style="11" customWidth="1"/>
    <col min="2843" max="2843" width="12.85546875" style="11" customWidth="1"/>
    <col min="2844" max="2844" width="9" style="11" customWidth="1"/>
    <col min="2845" max="2846" width="10" style="11" customWidth="1"/>
    <col min="2847" max="3072" width="11" style="11"/>
    <col min="3073" max="3073" width="44.42578125" style="11" customWidth="1"/>
    <col min="3074" max="3074" width="8" style="11" customWidth="1"/>
    <col min="3075" max="3075" width="10.28515625" style="11" customWidth="1"/>
    <col min="3076" max="3076" width="8.85546875" style="11" customWidth="1"/>
    <col min="3077" max="3077" width="10.28515625" style="11" customWidth="1"/>
    <col min="3078" max="3078" width="10.42578125" style="11" customWidth="1"/>
    <col min="3079" max="3079" width="5.85546875" style="11" customWidth="1"/>
    <col min="3080" max="3080" width="9.85546875" style="11" customWidth="1"/>
    <col min="3081" max="3081" width="10.7109375" style="11" customWidth="1"/>
    <col min="3082" max="3082" width="14" style="11" customWidth="1"/>
    <col min="3083" max="3084" width="11.42578125" style="11" customWidth="1"/>
    <col min="3085" max="3085" width="10.85546875" style="11" customWidth="1"/>
    <col min="3086" max="3086" width="13.42578125" style="11" customWidth="1"/>
    <col min="3087" max="3087" width="12.7109375" style="11" customWidth="1"/>
    <col min="3088" max="3088" width="11.42578125" style="11" customWidth="1"/>
    <col min="3089" max="3089" width="8.85546875" style="11" customWidth="1"/>
    <col min="3090" max="3090" width="7.140625" style="11" customWidth="1"/>
    <col min="3091" max="3091" width="13.28515625" style="11" customWidth="1"/>
    <col min="3092" max="3092" width="12.140625" style="11" customWidth="1"/>
    <col min="3093" max="3093" width="11.42578125" style="11" customWidth="1"/>
    <col min="3094" max="3094" width="8.42578125" style="11" customWidth="1"/>
    <col min="3095" max="3095" width="8.140625" style="11" customWidth="1"/>
    <col min="3096" max="3096" width="9.28515625" style="11" customWidth="1"/>
    <col min="3097" max="3097" width="8.140625" style="11" customWidth="1"/>
    <col min="3098" max="3098" width="7.85546875" style="11" customWidth="1"/>
    <col min="3099" max="3099" width="12.85546875" style="11" customWidth="1"/>
    <col min="3100" max="3100" width="9" style="11" customWidth="1"/>
    <col min="3101" max="3102" width="10" style="11" customWidth="1"/>
    <col min="3103" max="3328" width="11" style="11"/>
    <col min="3329" max="3329" width="44.42578125" style="11" customWidth="1"/>
    <col min="3330" max="3330" width="8" style="11" customWidth="1"/>
    <col min="3331" max="3331" width="10.28515625" style="11" customWidth="1"/>
    <col min="3332" max="3332" width="8.85546875" style="11" customWidth="1"/>
    <col min="3333" max="3333" width="10.28515625" style="11" customWidth="1"/>
    <col min="3334" max="3334" width="10.42578125" style="11" customWidth="1"/>
    <col min="3335" max="3335" width="5.85546875" style="11" customWidth="1"/>
    <col min="3336" max="3336" width="9.85546875" style="11" customWidth="1"/>
    <col min="3337" max="3337" width="10.7109375" style="11" customWidth="1"/>
    <col min="3338" max="3338" width="14" style="11" customWidth="1"/>
    <col min="3339" max="3340" width="11.42578125" style="11" customWidth="1"/>
    <col min="3341" max="3341" width="10.85546875" style="11" customWidth="1"/>
    <col min="3342" max="3342" width="13.42578125" style="11" customWidth="1"/>
    <col min="3343" max="3343" width="12.7109375" style="11" customWidth="1"/>
    <col min="3344" max="3344" width="11.42578125" style="11" customWidth="1"/>
    <col min="3345" max="3345" width="8.85546875" style="11" customWidth="1"/>
    <col min="3346" max="3346" width="7.140625" style="11" customWidth="1"/>
    <col min="3347" max="3347" width="13.28515625" style="11" customWidth="1"/>
    <col min="3348" max="3348" width="12.140625" style="11" customWidth="1"/>
    <col min="3349" max="3349" width="11.42578125" style="11" customWidth="1"/>
    <col min="3350" max="3350" width="8.42578125" style="11" customWidth="1"/>
    <col min="3351" max="3351" width="8.140625" style="11" customWidth="1"/>
    <col min="3352" max="3352" width="9.28515625" style="11" customWidth="1"/>
    <col min="3353" max="3353" width="8.140625" style="11" customWidth="1"/>
    <col min="3354" max="3354" width="7.85546875" style="11" customWidth="1"/>
    <col min="3355" max="3355" width="12.85546875" style="11" customWidth="1"/>
    <col min="3356" max="3356" width="9" style="11" customWidth="1"/>
    <col min="3357" max="3358" width="10" style="11" customWidth="1"/>
    <col min="3359" max="3584" width="11" style="11"/>
    <col min="3585" max="3585" width="44.42578125" style="11" customWidth="1"/>
    <col min="3586" max="3586" width="8" style="11" customWidth="1"/>
    <col min="3587" max="3587" width="10.28515625" style="11" customWidth="1"/>
    <col min="3588" max="3588" width="8.85546875" style="11" customWidth="1"/>
    <col min="3589" max="3589" width="10.28515625" style="11" customWidth="1"/>
    <col min="3590" max="3590" width="10.42578125" style="11" customWidth="1"/>
    <col min="3591" max="3591" width="5.85546875" style="11" customWidth="1"/>
    <col min="3592" max="3592" width="9.85546875" style="11" customWidth="1"/>
    <col min="3593" max="3593" width="10.7109375" style="11" customWidth="1"/>
    <col min="3594" max="3594" width="14" style="11" customWidth="1"/>
    <col min="3595" max="3596" width="11.42578125" style="11" customWidth="1"/>
    <col min="3597" max="3597" width="10.85546875" style="11" customWidth="1"/>
    <col min="3598" max="3598" width="13.42578125" style="11" customWidth="1"/>
    <col min="3599" max="3599" width="12.7109375" style="11" customWidth="1"/>
    <col min="3600" max="3600" width="11.42578125" style="11" customWidth="1"/>
    <col min="3601" max="3601" width="8.85546875" style="11" customWidth="1"/>
    <col min="3602" max="3602" width="7.140625" style="11" customWidth="1"/>
    <col min="3603" max="3603" width="13.28515625" style="11" customWidth="1"/>
    <col min="3604" max="3604" width="12.140625" style="11" customWidth="1"/>
    <col min="3605" max="3605" width="11.42578125" style="11" customWidth="1"/>
    <col min="3606" max="3606" width="8.42578125" style="11" customWidth="1"/>
    <col min="3607" max="3607" width="8.140625" style="11" customWidth="1"/>
    <col min="3608" max="3608" width="9.28515625" style="11" customWidth="1"/>
    <col min="3609" max="3609" width="8.140625" style="11" customWidth="1"/>
    <col min="3610" max="3610" width="7.85546875" style="11" customWidth="1"/>
    <col min="3611" max="3611" width="12.85546875" style="11" customWidth="1"/>
    <col min="3612" max="3612" width="9" style="11" customWidth="1"/>
    <col min="3613" max="3614" width="10" style="11" customWidth="1"/>
    <col min="3615" max="3840" width="11" style="11"/>
    <col min="3841" max="3841" width="44.42578125" style="11" customWidth="1"/>
    <col min="3842" max="3842" width="8" style="11" customWidth="1"/>
    <col min="3843" max="3843" width="10.28515625" style="11" customWidth="1"/>
    <col min="3844" max="3844" width="8.85546875" style="11" customWidth="1"/>
    <col min="3845" max="3845" width="10.28515625" style="11" customWidth="1"/>
    <col min="3846" max="3846" width="10.42578125" style="11" customWidth="1"/>
    <col min="3847" max="3847" width="5.85546875" style="11" customWidth="1"/>
    <col min="3848" max="3848" width="9.85546875" style="11" customWidth="1"/>
    <col min="3849" max="3849" width="10.7109375" style="11" customWidth="1"/>
    <col min="3850" max="3850" width="14" style="11" customWidth="1"/>
    <col min="3851" max="3852" width="11.42578125" style="11" customWidth="1"/>
    <col min="3853" max="3853" width="10.85546875" style="11" customWidth="1"/>
    <col min="3854" max="3854" width="13.42578125" style="11" customWidth="1"/>
    <col min="3855" max="3855" width="12.7109375" style="11" customWidth="1"/>
    <col min="3856" max="3856" width="11.42578125" style="11" customWidth="1"/>
    <col min="3857" max="3857" width="8.85546875" style="11" customWidth="1"/>
    <col min="3858" max="3858" width="7.140625" style="11" customWidth="1"/>
    <col min="3859" max="3859" width="13.28515625" style="11" customWidth="1"/>
    <col min="3860" max="3860" width="12.140625" style="11" customWidth="1"/>
    <col min="3861" max="3861" width="11.42578125" style="11" customWidth="1"/>
    <col min="3862" max="3862" width="8.42578125" style="11" customWidth="1"/>
    <col min="3863" max="3863" width="8.140625" style="11" customWidth="1"/>
    <col min="3864" max="3864" width="9.28515625" style="11" customWidth="1"/>
    <col min="3865" max="3865" width="8.140625" style="11" customWidth="1"/>
    <col min="3866" max="3866" width="7.85546875" style="11" customWidth="1"/>
    <col min="3867" max="3867" width="12.85546875" style="11" customWidth="1"/>
    <col min="3868" max="3868" width="9" style="11" customWidth="1"/>
    <col min="3869" max="3870" width="10" style="11" customWidth="1"/>
    <col min="3871" max="4096" width="11" style="11"/>
    <col min="4097" max="4097" width="44.42578125" style="11" customWidth="1"/>
    <col min="4098" max="4098" width="8" style="11" customWidth="1"/>
    <col min="4099" max="4099" width="10.28515625" style="11" customWidth="1"/>
    <col min="4100" max="4100" width="8.85546875" style="11" customWidth="1"/>
    <col min="4101" max="4101" width="10.28515625" style="11" customWidth="1"/>
    <col min="4102" max="4102" width="10.42578125" style="11" customWidth="1"/>
    <col min="4103" max="4103" width="5.85546875" style="11" customWidth="1"/>
    <col min="4104" max="4104" width="9.85546875" style="11" customWidth="1"/>
    <col min="4105" max="4105" width="10.7109375" style="11" customWidth="1"/>
    <col min="4106" max="4106" width="14" style="11" customWidth="1"/>
    <col min="4107" max="4108" width="11.42578125" style="11" customWidth="1"/>
    <col min="4109" max="4109" width="10.85546875" style="11" customWidth="1"/>
    <col min="4110" max="4110" width="13.42578125" style="11" customWidth="1"/>
    <col min="4111" max="4111" width="12.7109375" style="11" customWidth="1"/>
    <col min="4112" max="4112" width="11.42578125" style="11" customWidth="1"/>
    <col min="4113" max="4113" width="8.85546875" style="11" customWidth="1"/>
    <col min="4114" max="4114" width="7.140625" style="11" customWidth="1"/>
    <col min="4115" max="4115" width="13.28515625" style="11" customWidth="1"/>
    <col min="4116" max="4116" width="12.140625" style="11" customWidth="1"/>
    <col min="4117" max="4117" width="11.42578125" style="11" customWidth="1"/>
    <col min="4118" max="4118" width="8.42578125" style="11" customWidth="1"/>
    <col min="4119" max="4119" width="8.140625" style="11" customWidth="1"/>
    <col min="4120" max="4120" width="9.28515625" style="11" customWidth="1"/>
    <col min="4121" max="4121" width="8.140625" style="11" customWidth="1"/>
    <col min="4122" max="4122" width="7.85546875" style="11" customWidth="1"/>
    <col min="4123" max="4123" width="12.85546875" style="11" customWidth="1"/>
    <col min="4124" max="4124" width="9" style="11" customWidth="1"/>
    <col min="4125" max="4126" width="10" style="11" customWidth="1"/>
    <col min="4127" max="4352" width="11" style="11"/>
    <col min="4353" max="4353" width="44.42578125" style="11" customWidth="1"/>
    <col min="4354" max="4354" width="8" style="11" customWidth="1"/>
    <col min="4355" max="4355" width="10.28515625" style="11" customWidth="1"/>
    <col min="4356" max="4356" width="8.85546875" style="11" customWidth="1"/>
    <col min="4357" max="4357" width="10.28515625" style="11" customWidth="1"/>
    <col min="4358" max="4358" width="10.42578125" style="11" customWidth="1"/>
    <col min="4359" max="4359" width="5.85546875" style="11" customWidth="1"/>
    <col min="4360" max="4360" width="9.85546875" style="11" customWidth="1"/>
    <col min="4361" max="4361" width="10.7109375" style="11" customWidth="1"/>
    <col min="4362" max="4362" width="14" style="11" customWidth="1"/>
    <col min="4363" max="4364" width="11.42578125" style="11" customWidth="1"/>
    <col min="4365" max="4365" width="10.85546875" style="11" customWidth="1"/>
    <col min="4366" max="4366" width="13.42578125" style="11" customWidth="1"/>
    <col min="4367" max="4367" width="12.7109375" style="11" customWidth="1"/>
    <col min="4368" max="4368" width="11.42578125" style="11" customWidth="1"/>
    <col min="4369" max="4369" width="8.85546875" style="11" customWidth="1"/>
    <col min="4370" max="4370" width="7.140625" style="11" customWidth="1"/>
    <col min="4371" max="4371" width="13.28515625" style="11" customWidth="1"/>
    <col min="4372" max="4372" width="12.140625" style="11" customWidth="1"/>
    <col min="4373" max="4373" width="11.42578125" style="11" customWidth="1"/>
    <col min="4374" max="4374" width="8.42578125" style="11" customWidth="1"/>
    <col min="4375" max="4375" width="8.140625" style="11" customWidth="1"/>
    <col min="4376" max="4376" width="9.28515625" style="11" customWidth="1"/>
    <col min="4377" max="4377" width="8.140625" style="11" customWidth="1"/>
    <col min="4378" max="4378" width="7.85546875" style="11" customWidth="1"/>
    <col min="4379" max="4379" width="12.85546875" style="11" customWidth="1"/>
    <col min="4380" max="4380" width="9" style="11" customWidth="1"/>
    <col min="4381" max="4382" width="10" style="11" customWidth="1"/>
    <col min="4383" max="4608" width="11" style="11"/>
    <col min="4609" max="4609" width="44.42578125" style="11" customWidth="1"/>
    <col min="4610" max="4610" width="8" style="11" customWidth="1"/>
    <col min="4611" max="4611" width="10.28515625" style="11" customWidth="1"/>
    <col min="4612" max="4612" width="8.85546875" style="11" customWidth="1"/>
    <col min="4613" max="4613" width="10.28515625" style="11" customWidth="1"/>
    <col min="4614" max="4614" width="10.42578125" style="11" customWidth="1"/>
    <col min="4615" max="4615" width="5.85546875" style="11" customWidth="1"/>
    <col min="4616" max="4616" width="9.85546875" style="11" customWidth="1"/>
    <col min="4617" max="4617" width="10.7109375" style="11" customWidth="1"/>
    <col min="4618" max="4618" width="14" style="11" customWidth="1"/>
    <col min="4619" max="4620" width="11.42578125" style="11" customWidth="1"/>
    <col min="4621" max="4621" width="10.85546875" style="11" customWidth="1"/>
    <col min="4622" max="4622" width="13.42578125" style="11" customWidth="1"/>
    <col min="4623" max="4623" width="12.7109375" style="11" customWidth="1"/>
    <col min="4624" max="4624" width="11.42578125" style="11" customWidth="1"/>
    <col min="4625" max="4625" width="8.85546875" style="11" customWidth="1"/>
    <col min="4626" max="4626" width="7.140625" style="11" customWidth="1"/>
    <col min="4627" max="4627" width="13.28515625" style="11" customWidth="1"/>
    <col min="4628" max="4628" width="12.140625" style="11" customWidth="1"/>
    <col min="4629" max="4629" width="11.42578125" style="11" customWidth="1"/>
    <col min="4630" max="4630" width="8.42578125" style="11" customWidth="1"/>
    <col min="4631" max="4631" width="8.140625" style="11" customWidth="1"/>
    <col min="4632" max="4632" width="9.28515625" style="11" customWidth="1"/>
    <col min="4633" max="4633" width="8.140625" style="11" customWidth="1"/>
    <col min="4634" max="4634" width="7.85546875" style="11" customWidth="1"/>
    <col min="4635" max="4635" width="12.85546875" style="11" customWidth="1"/>
    <col min="4636" max="4636" width="9" style="11" customWidth="1"/>
    <col min="4637" max="4638" width="10" style="11" customWidth="1"/>
    <col min="4639" max="4864" width="11" style="11"/>
    <col min="4865" max="4865" width="44.42578125" style="11" customWidth="1"/>
    <col min="4866" max="4866" width="8" style="11" customWidth="1"/>
    <col min="4867" max="4867" width="10.28515625" style="11" customWidth="1"/>
    <col min="4868" max="4868" width="8.85546875" style="11" customWidth="1"/>
    <col min="4869" max="4869" width="10.28515625" style="11" customWidth="1"/>
    <col min="4870" max="4870" width="10.42578125" style="11" customWidth="1"/>
    <col min="4871" max="4871" width="5.85546875" style="11" customWidth="1"/>
    <col min="4872" max="4872" width="9.85546875" style="11" customWidth="1"/>
    <col min="4873" max="4873" width="10.7109375" style="11" customWidth="1"/>
    <col min="4874" max="4874" width="14" style="11" customWidth="1"/>
    <col min="4875" max="4876" width="11.42578125" style="11" customWidth="1"/>
    <col min="4877" max="4877" width="10.85546875" style="11" customWidth="1"/>
    <col min="4878" max="4878" width="13.42578125" style="11" customWidth="1"/>
    <col min="4879" max="4879" width="12.7109375" style="11" customWidth="1"/>
    <col min="4880" max="4880" width="11.42578125" style="11" customWidth="1"/>
    <col min="4881" max="4881" width="8.85546875" style="11" customWidth="1"/>
    <col min="4882" max="4882" width="7.140625" style="11" customWidth="1"/>
    <col min="4883" max="4883" width="13.28515625" style="11" customWidth="1"/>
    <col min="4884" max="4884" width="12.140625" style="11" customWidth="1"/>
    <col min="4885" max="4885" width="11.42578125" style="11" customWidth="1"/>
    <col min="4886" max="4886" width="8.42578125" style="11" customWidth="1"/>
    <col min="4887" max="4887" width="8.140625" style="11" customWidth="1"/>
    <col min="4888" max="4888" width="9.28515625" style="11" customWidth="1"/>
    <col min="4889" max="4889" width="8.140625" style="11" customWidth="1"/>
    <col min="4890" max="4890" width="7.85546875" style="11" customWidth="1"/>
    <col min="4891" max="4891" width="12.85546875" style="11" customWidth="1"/>
    <col min="4892" max="4892" width="9" style="11" customWidth="1"/>
    <col min="4893" max="4894" width="10" style="11" customWidth="1"/>
    <col min="4895" max="5120" width="11" style="11"/>
    <col min="5121" max="5121" width="44.42578125" style="11" customWidth="1"/>
    <col min="5122" max="5122" width="8" style="11" customWidth="1"/>
    <col min="5123" max="5123" width="10.28515625" style="11" customWidth="1"/>
    <col min="5124" max="5124" width="8.85546875" style="11" customWidth="1"/>
    <col min="5125" max="5125" width="10.28515625" style="11" customWidth="1"/>
    <col min="5126" max="5126" width="10.42578125" style="11" customWidth="1"/>
    <col min="5127" max="5127" width="5.85546875" style="11" customWidth="1"/>
    <col min="5128" max="5128" width="9.85546875" style="11" customWidth="1"/>
    <col min="5129" max="5129" width="10.7109375" style="11" customWidth="1"/>
    <col min="5130" max="5130" width="14" style="11" customWidth="1"/>
    <col min="5131" max="5132" width="11.42578125" style="11" customWidth="1"/>
    <col min="5133" max="5133" width="10.85546875" style="11" customWidth="1"/>
    <col min="5134" max="5134" width="13.42578125" style="11" customWidth="1"/>
    <col min="5135" max="5135" width="12.7109375" style="11" customWidth="1"/>
    <col min="5136" max="5136" width="11.42578125" style="11" customWidth="1"/>
    <col min="5137" max="5137" width="8.85546875" style="11" customWidth="1"/>
    <col min="5138" max="5138" width="7.140625" style="11" customWidth="1"/>
    <col min="5139" max="5139" width="13.28515625" style="11" customWidth="1"/>
    <col min="5140" max="5140" width="12.140625" style="11" customWidth="1"/>
    <col min="5141" max="5141" width="11.42578125" style="11" customWidth="1"/>
    <col min="5142" max="5142" width="8.42578125" style="11" customWidth="1"/>
    <col min="5143" max="5143" width="8.140625" style="11" customWidth="1"/>
    <col min="5144" max="5144" width="9.28515625" style="11" customWidth="1"/>
    <col min="5145" max="5145" width="8.140625" style="11" customWidth="1"/>
    <col min="5146" max="5146" width="7.85546875" style="11" customWidth="1"/>
    <col min="5147" max="5147" width="12.85546875" style="11" customWidth="1"/>
    <col min="5148" max="5148" width="9" style="11" customWidth="1"/>
    <col min="5149" max="5150" width="10" style="11" customWidth="1"/>
    <col min="5151" max="5376" width="11" style="11"/>
    <col min="5377" max="5377" width="44.42578125" style="11" customWidth="1"/>
    <col min="5378" max="5378" width="8" style="11" customWidth="1"/>
    <col min="5379" max="5379" width="10.28515625" style="11" customWidth="1"/>
    <col min="5380" max="5380" width="8.85546875" style="11" customWidth="1"/>
    <col min="5381" max="5381" width="10.28515625" style="11" customWidth="1"/>
    <col min="5382" max="5382" width="10.42578125" style="11" customWidth="1"/>
    <col min="5383" max="5383" width="5.85546875" style="11" customWidth="1"/>
    <col min="5384" max="5384" width="9.85546875" style="11" customWidth="1"/>
    <col min="5385" max="5385" width="10.7109375" style="11" customWidth="1"/>
    <col min="5386" max="5386" width="14" style="11" customWidth="1"/>
    <col min="5387" max="5388" width="11.42578125" style="11" customWidth="1"/>
    <col min="5389" max="5389" width="10.85546875" style="11" customWidth="1"/>
    <col min="5390" max="5390" width="13.42578125" style="11" customWidth="1"/>
    <col min="5391" max="5391" width="12.7109375" style="11" customWidth="1"/>
    <col min="5392" max="5392" width="11.42578125" style="11" customWidth="1"/>
    <col min="5393" max="5393" width="8.85546875" style="11" customWidth="1"/>
    <col min="5394" max="5394" width="7.140625" style="11" customWidth="1"/>
    <col min="5395" max="5395" width="13.28515625" style="11" customWidth="1"/>
    <col min="5396" max="5396" width="12.140625" style="11" customWidth="1"/>
    <col min="5397" max="5397" width="11.42578125" style="11" customWidth="1"/>
    <col min="5398" max="5398" width="8.42578125" style="11" customWidth="1"/>
    <col min="5399" max="5399" width="8.140625" style="11" customWidth="1"/>
    <col min="5400" max="5400" width="9.28515625" style="11" customWidth="1"/>
    <col min="5401" max="5401" width="8.140625" style="11" customWidth="1"/>
    <col min="5402" max="5402" width="7.85546875" style="11" customWidth="1"/>
    <col min="5403" max="5403" width="12.85546875" style="11" customWidth="1"/>
    <col min="5404" max="5404" width="9" style="11" customWidth="1"/>
    <col min="5405" max="5406" width="10" style="11" customWidth="1"/>
    <col min="5407" max="5632" width="11" style="11"/>
    <col min="5633" max="5633" width="44.42578125" style="11" customWidth="1"/>
    <col min="5634" max="5634" width="8" style="11" customWidth="1"/>
    <col min="5635" max="5635" width="10.28515625" style="11" customWidth="1"/>
    <col min="5636" max="5636" width="8.85546875" style="11" customWidth="1"/>
    <col min="5637" max="5637" width="10.28515625" style="11" customWidth="1"/>
    <col min="5638" max="5638" width="10.42578125" style="11" customWidth="1"/>
    <col min="5639" max="5639" width="5.85546875" style="11" customWidth="1"/>
    <col min="5640" max="5640" width="9.85546875" style="11" customWidth="1"/>
    <col min="5641" max="5641" width="10.7109375" style="11" customWidth="1"/>
    <col min="5642" max="5642" width="14" style="11" customWidth="1"/>
    <col min="5643" max="5644" width="11.42578125" style="11" customWidth="1"/>
    <col min="5645" max="5645" width="10.85546875" style="11" customWidth="1"/>
    <col min="5646" max="5646" width="13.42578125" style="11" customWidth="1"/>
    <col min="5647" max="5647" width="12.7109375" style="11" customWidth="1"/>
    <col min="5648" max="5648" width="11.42578125" style="11" customWidth="1"/>
    <col min="5649" max="5649" width="8.85546875" style="11" customWidth="1"/>
    <col min="5650" max="5650" width="7.140625" style="11" customWidth="1"/>
    <col min="5651" max="5651" width="13.28515625" style="11" customWidth="1"/>
    <col min="5652" max="5652" width="12.140625" style="11" customWidth="1"/>
    <col min="5653" max="5653" width="11.42578125" style="11" customWidth="1"/>
    <col min="5654" max="5654" width="8.42578125" style="11" customWidth="1"/>
    <col min="5655" max="5655" width="8.140625" style="11" customWidth="1"/>
    <col min="5656" max="5656" width="9.28515625" style="11" customWidth="1"/>
    <col min="5657" max="5657" width="8.140625" style="11" customWidth="1"/>
    <col min="5658" max="5658" width="7.85546875" style="11" customWidth="1"/>
    <col min="5659" max="5659" width="12.85546875" style="11" customWidth="1"/>
    <col min="5660" max="5660" width="9" style="11" customWidth="1"/>
    <col min="5661" max="5662" width="10" style="11" customWidth="1"/>
    <col min="5663" max="5888" width="11" style="11"/>
    <col min="5889" max="5889" width="44.42578125" style="11" customWidth="1"/>
    <col min="5890" max="5890" width="8" style="11" customWidth="1"/>
    <col min="5891" max="5891" width="10.28515625" style="11" customWidth="1"/>
    <col min="5892" max="5892" width="8.85546875" style="11" customWidth="1"/>
    <col min="5893" max="5893" width="10.28515625" style="11" customWidth="1"/>
    <col min="5894" max="5894" width="10.42578125" style="11" customWidth="1"/>
    <col min="5895" max="5895" width="5.85546875" style="11" customWidth="1"/>
    <col min="5896" max="5896" width="9.85546875" style="11" customWidth="1"/>
    <col min="5897" max="5897" width="10.7109375" style="11" customWidth="1"/>
    <col min="5898" max="5898" width="14" style="11" customWidth="1"/>
    <col min="5899" max="5900" width="11.42578125" style="11" customWidth="1"/>
    <col min="5901" max="5901" width="10.85546875" style="11" customWidth="1"/>
    <col min="5902" max="5902" width="13.42578125" style="11" customWidth="1"/>
    <col min="5903" max="5903" width="12.7109375" style="11" customWidth="1"/>
    <col min="5904" max="5904" width="11.42578125" style="11" customWidth="1"/>
    <col min="5905" max="5905" width="8.85546875" style="11" customWidth="1"/>
    <col min="5906" max="5906" width="7.140625" style="11" customWidth="1"/>
    <col min="5907" max="5907" width="13.28515625" style="11" customWidth="1"/>
    <col min="5908" max="5908" width="12.140625" style="11" customWidth="1"/>
    <col min="5909" max="5909" width="11.42578125" style="11" customWidth="1"/>
    <col min="5910" max="5910" width="8.42578125" style="11" customWidth="1"/>
    <col min="5911" max="5911" width="8.140625" style="11" customWidth="1"/>
    <col min="5912" max="5912" width="9.28515625" style="11" customWidth="1"/>
    <col min="5913" max="5913" width="8.140625" style="11" customWidth="1"/>
    <col min="5914" max="5914" width="7.85546875" style="11" customWidth="1"/>
    <col min="5915" max="5915" width="12.85546875" style="11" customWidth="1"/>
    <col min="5916" max="5916" width="9" style="11" customWidth="1"/>
    <col min="5917" max="5918" width="10" style="11" customWidth="1"/>
    <col min="5919" max="6144" width="11" style="11"/>
    <col min="6145" max="6145" width="44.42578125" style="11" customWidth="1"/>
    <col min="6146" max="6146" width="8" style="11" customWidth="1"/>
    <col min="6147" max="6147" width="10.28515625" style="11" customWidth="1"/>
    <col min="6148" max="6148" width="8.85546875" style="11" customWidth="1"/>
    <col min="6149" max="6149" width="10.28515625" style="11" customWidth="1"/>
    <col min="6150" max="6150" width="10.42578125" style="11" customWidth="1"/>
    <col min="6151" max="6151" width="5.85546875" style="11" customWidth="1"/>
    <col min="6152" max="6152" width="9.85546875" style="11" customWidth="1"/>
    <col min="6153" max="6153" width="10.7109375" style="11" customWidth="1"/>
    <col min="6154" max="6154" width="14" style="11" customWidth="1"/>
    <col min="6155" max="6156" width="11.42578125" style="11" customWidth="1"/>
    <col min="6157" max="6157" width="10.85546875" style="11" customWidth="1"/>
    <col min="6158" max="6158" width="13.42578125" style="11" customWidth="1"/>
    <col min="6159" max="6159" width="12.7109375" style="11" customWidth="1"/>
    <col min="6160" max="6160" width="11.42578125" style="11" customWidth="1"/>
    <col min="6161" max="6161" width="8.85546875" style="11" customWidth="1"/>
    <col min="6162" max="6162" width="7.140625" style="11" customWidth="1"/>
    <col min="6163" max="6163" width="13.28515625" style="11" customWidth="1"/>
    <col min="6164" max="6164" width="12.140625" style="11" customWidth="1"/>
    <col min="6165" max="6165" width="11.42578125" style="11" customWidth="1"/>
    <col min="6166" max="6166" width="8.42578125" style="11" customWidth="1"/>
    <col min="6167" max="6167" width="8.140625" style="11" customWidth="1"/>
    <col min="6168" max="6168" width="9.28515625" style="11" customWidth="1"/>
    <col min="6169" max="6169" width="8.140625" style="11" customWidth="1"/>
    <col min="6170" max="6170" width="7.85546875" style="11" customWidth="1"/>
    <col min="6171" max="6171" width="12.85546875" style="11" customWidth="1"/>
    <col min="6172" max="6172" width="9" style="11" customWidth="1"/>
    <col min="6173" max="6174" width="10" style="11" customWidth="1"/>
    <col min="6175" max="6400" width="11" style="11"/>
    <col min="6401" max="6401" width="44.42578125" style="11" customWidth="1"/>
    <col min="6402" max="6402" width="8" style="11" customWidth="1"/>
    <col min="6403" max="6403" width="10.28515625" style="11" customWidth="1"/>
    <col min="6404" max="6404" width="8.85546875" style="11" customWidth="1"/>
    <col min="6405" max="6405" width="10.28515625" style="11" customWidth="1"/>
    <col min="6406" max="6406" width="10.42578125" style="11" customWidth="1"/>
    <col min="6407" max="6407" width="5.85546875" style="11" customWidth="1"/>
    <col min="6408" max="6408" width="9.85546875" style="11" customWidth="1"/>
    <col min="6409" max="6409" width="10.7109375" style="11" customWidth="1"/>
    <col min="6410" max="6410" width="14" style="11" customWidth="1"/>
    <col min="6411" max="6412" width="11.42578125" style="11" customWidth="1"/>
    <col min="6413" max="6413" width="10.85546875" style="11" customWidth="1"/>
    <col min="6414" max="6414" width="13.42578125" style="11" customWidth="1"/>
    <col min="6415" max="6415" width="12.7109375" style="11" customWidth="1"/>
    <col min="6416" max="6416" width="11.42578125" style="11" customWidth="1"/>
    <col min="6417" max="6417" width="8.85546875" style="11" customWidth="1"/>
    <col min="6418" max="6418" width="7.140625" style="11" customWidth="1"/>
    <col min="6419" max="6419" width="13.28515625" style="11" customWidth="1"/>
    <col min="6420" max="6420" width="12.140625" style="11" customWidth="1"/>
    <col min="6421" max="6421" width="11.42578125" style="11" customWidth="1"/>
    <col min="6422" max="6422" width="8.42578125" style="11" customWidth="1"/>
    <col min="6423" max="6423" width="8.140625" style="11" customWidth="1"/>
    <col min="6424" max="6424" width="9.28515625" style="11" customWidth="1"/>
    <col min="6425" max="6425" width="8.140625" style="11" customWidth="1"/>
    <col min="6426" max="6426" width="7.85546875" style="11" customWidth="1"/>
    <col min="6427" max="6427" width="12.85546875" style="11" customWidth="1"/>
    <col min="6428" max="6428" width="9" style="11" customWidth="1"/>
    <col min="6429" max="6430" width="10" style="11" customWidth="1"/>
    <col min="6431" max="6656" width="11" style="11"/>
    <col min="6657" max="6657" width="44.42578125" style="11" customWidth="1"/>
    <col min="6658" max="6658" width="8" style="11" customWidth="1"/>
    <col min="6659" max="6659" width="10.28515625" style="11" customWidth="1"/>
    <col min="6660" max="6660" width="8.85546875" style="11" customWidth="1"/>
    <col min="6661" max="6661" width="10.28515625" style="11" customWidth="1"/>
    <col min="6662" max="6662" width="10.42578125" style="11" customWidth="1"/>
    <col min="6663" max="6663" width="5.85546875" style="11" customWidth="1"/>
    <col min="6664" max="6664" width="9.85546875" style="11" customWidth="1"/>
    <col min="6665" max="6665" width="10.7109375" style="11" customWidth="1"/>
    <col min="6666" max="6666" width="14" style="11" customWidth="1"/>
    <col min="6667" max="6668" width="11.42578125" style="11" customWidth="1"/>
    <col min="6669" max="6669" width="10.85546875" style="11" customWidth="1"/>
    <col min="6670" max="6670" width="13.42578125" style="11" customWidth="1"/>
    <col min="6671" max="6671" width="12.7109375" style="11" customWidth="1"/>
    <col min="6672" max="6672" width="11.42578125" style="11" customWidth="1"/>
    <col min="6673" max="6673" width="8.85546875" style="11" customWidth="1"/>
    <col min="6674" max="6674" width="7.140625" style="11" customWidth="1"/>
    <col min="6675" max="6675" width="13.28515625" style="11" customWidth="1"/>
    <col min="6676" max="6676" width="12.140625" style="11" customWidth="1"/>
    <col min="6677" max="6677" width="11.42578125" style="11" customWidth="1"/>
    <col min="6678" max="6678" width="8.42578125" style="11" customWidth="1"/>
    <col min="6679" max="6679" width="8.140625" style="11" customWidth="1"/>
    <col min="6680" max="6680" width="9.28515625" style="11" customWidth="1"/>
    <col min="6681" max="6681" width="8.140625" style="11" customWidth="1"/>
    <col min="6682" max="6682" width="7.85546875" style="11" customWidth="1"/>
    <col min="6683" max="6683" width="12.85546875" style="11" customWidth="1"/>
    <col min="6684" max="6684" width="9" style="11" customWidth="1"/>
    <col min="6685" max="6686" width="10" style="11" customWidth="1"/>
    <col min="6687" max="6912" width="11" style="11"/>
    <col min="6913" max="6913" width="44.42578125" style="11" customWidth="1"/>
    <col min="6914" max="6914" width="8" style="11" customWidth="1"/>
    <col min="6915" max="6915" width="10.28515625" style="11" customWidth="1"/>
    <col min="6916" max="6916" width="8.85546875" style="11" customWidth="1"/>
    <col min="6917" max="6917" width="10.28515625" style="11" customWidth="1"/>
    <col min="6918" max="6918" width="10.42578125" style="11" customWidth="1"/>
    <col min="6919" max="6919" width="5.85546875" style="11" customWidth="1"/>
    <col min="6920" max="6920" width="9.85546875" style="11" customWidth="1"/>
    <col min="6921" max="6921" width="10.7109375" style="11" customWidth="1"/>
    <col min="6922" max="6922" width="14" style="11" customWidth="1"/>
    <col min="6923" max="6924" width="11.42578125" style="11" customWidth="1"/>
    <col min="6925" max="6925" width="10.85546875" style="11" customWidth="1"/>
    <col min="6926" max="6926" width="13.42578125" style="11" customWidth="1"/>
    <col min="6927" max="6927" width="12.7109375" style="11" customWidth="1"/>
    <col min="6928" max="6928" width="11.42578125" style="11" customWidth="1"/>
    <col min="6929" max="6929" width="8.85546875" style="11" customWidth="1"/>
    <col min="6930" max="6930" width="7.140625" style="11" customWidth="1"/>
    <col min="6931" max="6931" width="13.28515625" style="11" customWidth="1"/>
    <col min="6932" max="6932" width="12.140625" style="11" customWidth="1"/>
    <col min="6933" max="6933" width="11.42578125" style="11" customWidth="1"/>
    <col min="6934" max="6934" width="8.42578125" style="11" customWidth="1"/>
    <col min="6935" max="6935" width="8.140625" style="11" customWidth="1"/>
    <col min="6936" max="6936" width="9.28515625" style="11" customWidth="1"/>
    <col min="6937" max="6937" width="8.140625" style="11" customWidth="1"/>
    <col min="6938" max="6938" width="7.85546875" style="11" customWidth="1"/>
    <col min="6939" max="6939" width="12.85546875" style="11" customWidth="1"/>
    <col min="6940" max="6940" width="9" style="11" customWidth="1"/>
    <col min="6941" max="6942" width="10" style="11" customWidth="1"/>
    <col min="6943" max="7168" width="11" style="11"/>
    <col min="7169" max="7169" width="44.42578125" style="11" customWidth="1"/>
    <col min="7170" max="7170" width="8" style="11" customWidth="1"/>
    <col min="7171" max="7171" width="10.28515625" style="11" customWidth="1"/>
    <col min="7172" max="7172" width="8.85546875" style="11" customWidth="1"/>
    <col min="7173" max="7173" width="10.28515625" style="11" customWidth="1"/>
    <col min="7174" max="7174" width="10.42578125" style="11" customWidth="1"/>
    <col min="7175" max="7175" width="5.85546875" style="11" customWidth="1"/>
    <col min="7176" max="7176" width="9.85546875" style="11" customWidth="1"/>
    <col min="7177" max="7177" width="10.7109375" style="11" customWidth="1"/>
    <col min="7178" max="7178" width="14" style="11" customWidth="1"/>
    <col min="7179" max="7180" width="11.42578125" style="11" customWidth="1"/>
    <col min="7181" max="7181" width="10.85546875" style="11" customWidth="1"/>
    <col min="7182" max="7182" width="13.42578125" style="11" customWidth="1"/>
    <col min="7183" max="7183" width="12.7109375" style="11" customWidth="1"/>
    <col min="7184" max="7184" width="11.42578125" style="11" customWidth="1"/>
    <col min="7185" max="7185" width="8.85546875" style="11" customWidth="1"/>
    <col min="7186" max="7186" width="7.140625" style="11" customWidth="1"/>
    <col min="7187" max="7187" width="13.28515625" style="11" customWidth="1"/>
    <col min="7188" max="7188" width="12.140625" style="11" customWidth="1"/>
    <col min="7189" max="7189" width="11.42578125" style="11" customWidth="1"/>
    <col min="7190" max="7190" width="8.42578125" style="11" customWidth="1"/>
    <col min="7191" max="7191" width="8.140625" style="11" customWidth="1"/>
    <col min="7192" max="7192" width="9.28515625" style="11" customWidth="1"/>
    <col min="7193" max="7193" width="8.140625" style="11" customWidth="1"/>
    <col min="7194" max="7194" width="7.85546875" style="11" customWidth="1"/>
    <col min="7195" max="7195" width="12.85546875" style="11" customWidth="1"/>
    <col min="7196" max="7196" width="9" style="11" customWidth="1"/>
    <col min="7197" max="7198" width="10" style="11" customWidth="1"/>
    <col min="7199" max="7424" width="11" style="11"/>
    <col min="7425" max="7425" width="44.42578125" style="11" customWidth="1"/>
    <col min="7426" max="7426" width="8" style="11" customWidth="1"/>
    <col min="7427" max="7427" width="10.28515625" style="11" customWidth="1"/>
    <col min="7428" max="7428" width="8.85546875" style="11" customWidth="1"/>
    <col min="7429" max="7429" width="10.28515625" style="11" customWidth="1"/>
    <col min="7430" max="7430" width="10.42578125" style="11" customWidth="1"/>
    <col min="7431" max="7431" width="5.85546875" style="11" customWidth="1"/>
    <col min="7432" max="7432" width="9.85546875" style="11" customWidth="1"/>
    <col min="7433" max="7433" width="10.7109375" style="11" customWidth="1"/>
    <col min="7434" max="7434" width="14" style="11" customWidth="1"/>
    <col min="7435" max="7436" width="11.42578125" style="11" customWidth="1"/>
    <col min="7437" max="7437" width="10.85546875" style="11" customWidth="1"/>
    <col min="7438" max="7438" width="13.42578125" style="11" customWidth="1"/>
    <col min="7439" max="7439" width="12.7109375" style="11" customWidth="1"/>
    <col min="7440" max="7440" width="11.42578125" style="11" customWidth="1"/>
    <col min="7441" max="7441" width="8.85546875" style="11" customWidth="1"/>
    <col min="7442" max="7442" width="7.140625" style="11" customWidth="1"/>
    <col min="7443" max="7443" width="13.28515625" style="11" customWidth="1"/>
    <col min="7444" max="7444" width="12.140625" style="11" customWidth="1"/>
    <col min="7445" max="7445" width="11.42578125" style="11" customWidth="1"/>
    <col min="7446" max="7446" width="8.42578125" style="11" customWidth="1"/>
    <col min="7447" max="7447" width="8.140625" style="11" customWidth="1"/>
    <col min="7448" max="7448" width="9.28515625" style="11" customWidth="1"/>
    <col min="7449" max="7449" width="8.140625" style="11" customWidth="1"/>
    <col min="7450" max="7450" width="7.85546875" style="11" customWidth="1"/>
    <col min="7451" max="7451" width="12.85546875" style="11" customWidth="1"/>
    <col min="7452" max="7452" width="9" style="11" customWidth="1"/>
    <col min="7453" max="7454" width="10" style="11" customWidth="1"/>
    <col min="7455" max="7680" width="11" style="11"/>
    <col min="7681" max="7681" width="44.42578125" style="11" customWidth="1"/>
    <col min="7682" max="7682" width="8" style="11" customWidth="1"/>
    <col min="7683" max="7683" width="10.28515625" style="11" customWidth="1"/>
    <col min="7684" max="7684" width="8.85546875" style="11" customWidth="1"/>
    <col min="7685" max="7685" width="10.28515625" style="11" customWidth="1"/>
    <col min="7686" max="7686" width="10.42578125" style="11" customWidth="1"/>
    <col min="7687" max="7687" width="5.85546875" style="11" customWidth="1"/>
    <col min="7688" max="7688" width="9.85546875" style="11" customWidth="1"/>
    <col min="7689" max="7689" width="10.7109375" style="11" customWidth="1"/>
    <col min="7690" max="7690" width="14" style="11" customWidth="1"/>
    <col min="7691" max="7692" width="11.42578125" style="11" customWidth="1"/>
    <col min="7693" max="7693" width="10.85546875" style="11" customWidth="1"/>
    <col min="7694" max="7694" width="13.42578125" style="11" customWidth="1"/>
    <col min="7695" max="7695" width="12.7109375" style="11" customWidth="1"/>
    <col min="7696" max="7696" width="11.42578125" style="11" customWidth="1"/>
    <col min="7697" max="7697" width="8.85546875" style="11" customWidth="1"/>
    <col min="7698" max="7698" width="7.140625" style="11" customWidth="1"/>
    <col min="7699" max="7699" width="13.28515625" style="11" customWidth="1"/>
    <col min="7700" max="7700" width="12.140625" style="11" customWidth="1"/>
    <col min="7701" max="7701" width="11.42578125" style="11" customWidth="1"/>
    <col min="7702" max="7702" width="8.42578125" style="11" customWidth="1"/>
    <col min="7703" max="7703" width="8.140625" style="11" customWidth="1"/>
    <col min="7704" max="7704" width="9.28515625" style="11" customWidth="1"/>
    <col min="7705" max="7705" width="8.140625" style="11" customWidth="1"/>
    <col min="7706" max="7706" width="7.85546875" style="11" customWidth="1"/>
    <col min="7707" max="7707" width="12.85546875" style="11" customWidth="1"/>
    <col min="7708" max="7708" width="9" style="11" customWidth="1"/>
    <col min="7709" max="7710" width="10" style="11" customWidth="1"/>
    <col min="7711" max="7936" width="11" style="11"/>
    <col min="7937" max="7937" width="44.42578125" style="11" customWidth="1"/>
    <col min="7938" max="7938" width="8" style="11" customWidth="1"/>
    <col min="7939" max="7939" width="10.28515625" style="11" customWidth="1"/>
    <col min="7940" max="7940" width="8.85546875" style="11" customWidth="1"/>
    <col min="7941" max="7941" width="10.28515625" style="11" customWidth="1"/>
    <col min="7942" max="7942" width="10.42578125" style="11" customWidth="1"/>
    <col min="7943" max="7943" width="5.85546875" style="11" customWidth="1"/>
    <col min="7944" max="7944" width="9.85546875" style="11" customWidth="1"/>
    <col min="7945" max="7945" width="10.7109375" style="11" customWidth="1"/>
    <col min="7946" max="7946" width="14" style="11" customWidth="1"/>
    <col min="7947" max="7948" width="11.42578125" style="11" customWidth="1"/>
    <col min="7949" max="7949" width="10.85546875" style="11" customWidth="1"/>
    <col min="7950" max="7950" width="13.42578125" style="11" customWidth="1"/>
    <col min="7951" max="7951" width="12.7109375" style="11" customWidth="1"/>
    <col min="7952" max="7952" width="11.42578125" style="11" customWidth="1"/>
    <col min="7953" max="7953" width="8.85546875" style="11" customWidth="1"/>
    <col min="7954" max="7954" width="7.140625" style="11" customWidth="1"/>
    <col min="7955" max="7955" width="13.28515625" style="11" customWidth="1"/>
    <col min="7956" max="7956" width="12.140625" style="11" customWidth="1"/>
    <col min="7957" max="7957" width="11.42578125" style="11" customWidth="1"/>
    <col min="7958" max="7958" width="8.42578125" style="11" customWidth="1"/>
    <col min="7959" max="7959" width="8.140625" style="11" customWidth="1"/>
    <col min="7960" max="7960" width="9.28515625" style="11" customWidth="1"/>
    <col min="7961" max="7961" width="8.140625" style="11" customWidth="1"/>
    <col min="7962" max="7962" width="7.85546875" style="11" customWidth="1"/>
    <col min="7963" max="7963" width="12.85546875" style="11" customWidth="1"/>
    <col min="7964" max="7964" width="9" style="11" customWidth="1"/>
    <col min="7965" max="7966" width="10" style="11" customWidth="1"/>
    <col min="7967" max="8192" width="11" style="11"/>
    <col min="8193" max="8193" width="44.42578125" style="11" customWidth="1"/>
    <col min="8194" max="8194" width="8" style="11" customWidth="1"/>
    <col min="8195" max="8195" width="10.28515625" style="11" customWidth="1"/>
    <col min="8196" max="8196" width="8.85546875" style="11" customWidth="1"/>
    <col min="8197" max="8197" width="10.28515625" style="11" customWidth="1"/>
    <col min="8198" max="8198" width="10.42578125" style="11" customWidth="1"/>
    <col min="8199" max="8199" width="5.85546875" style="11" customWidth="1"/>
    <col min="8200" max="8200" width="9.85546875" style="11" customWidth="1"/>
    <col min="8201" max="8201" width="10.7109375" style="11" customWidth="1"/>
    <col min="8202" max="8202" width="14" style="11" customWidth="1"/>
    <col min="8203" max="8204" width="11.42578125" style="11" customWidth="1"/>
    <col min="8205" max="8205" width="10.85546875" style="11" customWidth="1"/>
    <col min="8206" max="8206" width="13.42578125" style="11" customWidth="1"/>
    <col min="8207" max="8207" width="12.7109375" style="11" customWidth="1"/>
    <col min="8208" max="8208" width="11.42578125" style="11" customWidth="1"/>
    <col min="8209" max="8209" width="8.85546875" style="11" customWidth="1"/>
    <col min="8210" max="8210" width="7.140625" style="11" customWidth="1"/>
    <col min="8211" max="8211" width="13.28515625" style="11" customWidth="1"/>
    <col min="8212" max="8212" width="12.140625" style="11" customWidth="1"/>
    <col min="8213" max="8213" width="11.42578125" style="11" customWidth="1"/>
    <col min="8214" max="8214" width="8.42578125" style="11" customWidth="1"/>
    <col min="8215" max="8215" width="8.140625" style="11" customWidth="1"/>
    <col min="8216" max="8216" width="9.28515625" style="11" customWidth="1"/>
    <col min="8217" max="8217" width="8.140625" style="11" customWidth="1"/>
    <col min="8218" max="8218" width="7.85546875" style="11" customWidth="1"/>
    <col min="8219" max="8219" width="12.85546875" style="11" customWidth="1"/>
    <col min="8220" max="8220" width="9" style="11" customWidth="1"/>
    <col min="8221" max="8222" width="10" style="11" customWidth="1"/>
    <col min="8223" max="8448" width="11" style="11"/>
    <col min="8449" max="8449" width="44.42578125" style="11" customWidth="1"/>
    <col min="8450" max="8450" width="8" style="11" customWidth="1"/>
    <col min="8451" max="8451" width="10.28515625" style="11" customWidth="1"/>
    <col min="8452" max="8452" width="8.85546875" style="11" customWidth="1"/>
    <col min="8453" max="8453" width="10.28515625" style="11" customWidth="1"/>
    <col min="8454" max="8454" width="10.42578125" style="11" customWidth="1"/>
    <col min="8455" max="8455" width="5.85546875" style="11" customWidth="1"/>
    <col min="8456" max="8456" width="9.85546875" style="11" customWidth="1"/>
    <col min="8457" max="8457" width="10.7109375" style="11" customWidth="1"/>
    <col min="8458" max="8458" width="14" style="11" customWidth="1"/>
    <col min="8459" max="8460" width="11.42578125" style="11" customWidth="1"/>
    <col min="8461" max="8461" width="10.85546875" style="11" customWidth="1"/>
    <col min="8462" max="8462" width="13.42578125" style="11" customWidth="1"/>
    <col min="8463" max="8463" width="12.7109375" style="11" customWidth="1"/>
    <col min="8464" max="8464" width="11.42578125" style="11" customWidth="1"/>
    <col min="8465" max="8465" width="8.85546875" style="11" customWidth="1"/>
    <col min="8466" max="8466" width="7.140625" style="11" customWidth="1"/>
    <col min="8467" max="8467" width="13.28515625" style="11" customWidth="1"/>
    <col min="8468" max="8468" width="12.140625" style="11" customWidth="1"/>
    <col min="8469" max="8469" width="11.42578125" style="11" customWidth="1"/>
    <col min="8470" max="8470" width="8.42578125" style="11" customWidth="1"/>
    <col min="8471" max="8471" width="8.140625" style="11" customWidth="1"/>
    <col min="8472" max="8472" width="9.28515625" style="11" customWidth="1"/>
    <col min="8473" max="8473" width="8.140625" style="11" customWidth="1"/>
    <col min="8474" max="8474" width="7.85546875" style="11" customWidth="1"/>
    <col min="8475" max="8475" width="12.85546875" style="11" customWidth="1"/>
    <col min="8476" max="8476" width="9" style="11" customWidth="1"/>
    <col min="8477" max="8478" width="10" style="11" customWidth="1"/>
    <col min="8479" max="8704" width="11" style="11"/>
    <col min="8705" max="8705" width="44.42578125" style="11" customWidth="1"/>
    <col min="8706" max="8706" width="8" style="11" customWidth="1"/>
    <col min="8707" max="8707" width="10.28515625" style="11" customWidth="1"/>
    <col min="8708" max="8708" width="8.85546875" style="11" customWidth="1"/>
    <col min="8709" max="8709" width="10.28515625" style="11" customWidth="1"/>
    <col min="8710" max="8710" width="10.42578125" style="11" customWidth="1"/>
    <col min="8711" max="8711" width="5.85546875" style="11" customWidth="1"/>
    <col min="8712" max="8712" width="9.85546875" style="11" customWidth="1"/>
    <col min="8713" max="8713" width="10.7109375" style="11" customWidth="1"/>
    <col min="8714" max="8714" width="14" style="11" customWidth="1"/>
    <col min="8715" max="8716" width="11.42578125" style="11" customWidth="1"/>
    <col min="8717" max="8717" width="10.85546875" style="11" customWidth="1"/>
    <col min="8718" max="8718" width="13.42578125" style="11" customWidth="1"/>
    <col min="8719" max="8719" width="12.7109375" style="11" customWidth="1"/>
    <col min="8720" max="8720" width="11.42578125" style="11" customWidth="1"/>
    <col min="8721" max="8721" width="8.85546875" style="11" customWidth="1"/>
    <col min="8722" max="8722" width="7.140625" style="11" customWidth="1"/>
    <col min="8723" max="8723" width="13.28515625" style="11" customWidth="1"/>
    <col min="8724" max="8724" width="12.140625" style="11" customWidth="1"/>
    <col min="8725" max="8725" width="11.42578125" style="11" customWidth="1"/>
    <col min="8726" max="8726" width="8.42578125" style="11" customWidth="1"/>
    <col min="8727" max="8727" width="8.140625" style="11" customWidth="1"/>
    <col min="8728" max="8728" width="9.28515625" style="11" customWidth="1"/>
    <col min="8729" max="8729" width="8.140625" style="11" customWidth="1"/>
    <col min="8730" max="8730" width="7.85546875" style="11" customWidth="1"/>
    <col min="8731" max="8731" width="12.85546875" style="11" customWidth="1"/>
    <col min="8732" max="8732" width="9" style="11" customWidth="1"/>
    <col min="8733" max="8734" width="10" style="11" customWidth="1"/>
    <col min="8735" max="8960" width="11" style="11"/>
    <col min="8961" max="8961" width="44.42578125" style="11" customWidth="1"/>
    <col min="8962" max="8962" width="8" style="11" customWidth="1"/>
    <col min="8963" max="8963" width="10.28515625" style="11" customWidth="1"/>
    <col min="8964" max="8964" width="8.85546875" style="11" customWidth="1"/>
    <col min="8965" max="8965" width="10.28515625" style="11" customWidth="1"/>
    <col min="8966" max="8966" width="10.42578125" style="11" customWidth="1"/>
    <col min="8967" max="8967" width="5.85546875" style="11" customWidth="1"/>
    <col min="8968" max="8968" width="9.85546875" style="11" customWidth="1"/>
    <col min="8969" max="8969" width="10.7109375" style="11" customWidth="1"/>
    <col min="8970" max="8970" width="14" style="11" customWidth="1"/>
    <col min="8971" max="8972" width="11.42578125" style="11" customWidth="1"/>
    <col min="8973" max="8973" width="10.85546875" style="11" customWidth="1"/>
    <col min="8974" max="8974" width="13.42578125" style="11" customWidth="1"/>
    <col min="8975" max="8975" width="12.7109375" style="11" customWidth="1"/>
    <col min="8976" max="8976" width="11.42578125" style="11" customWidth="1"/>
    <col min="8977" max="8977" width="8.85546875" style="11" customWidth="1"/>
    <col min="8978" max="8978" width="7.140625" style="11" customWidth="1"/>
    <col min="8979" max="8979" width="13.28515625" style="11" customWidth="1"/>
    <col min="8980" max="8980" width="12.140625" style="11" customWidth="1"/>
    <col min="8981" max="8981" width="11.42578125" style="11" customWidth="1"/>
    <col min="8982" max="8982" width="8.42578125" style="11" customWidth="1"/>
    <col min="8983" max="8983" width="8.140625" style="11" customWidth="1"/>
    <col min="8984" max="8984" width="9.28515625" style="11" customWidth="1"/>
    <col min="8985" max="8985" width="8.140625" style="11" customWidth="1"/>
    <col min="8986" max="8986" width="7.85546875" style="11" customWidth="1"/>
    <col min="8987" max="8987" width="12.85546875" style="11" customWidth="1"/>
    <col min="8988" max="8988" width="9" style="11" customWidth="1"/>
    <col min="8989" max="8990" width="10" style="11" customWidth="1"/>
    <col min="8991" max="9216" width="11" style="11"/>
    <col min="9217" max="9217" width="44.42578125" style="11" customWidth="1"/>
    <col min="9218" max="9218" width="8" style="11" customWidth="1"/>
    <col min="9219" max="9219" width="10.28515625" style="11" customWidth="1"/>
    <col min="9220" max="9220" width="8.85546875" style="11" customWidth="1"/>
    <col min="9221" max="9221" width="10.28515625" style="11" customWidth="1"/>
    <col min="9222" max="9222" width="10.42578125" style="11" customWidth="1"/>
    <col min="9223" max="9223" width="5.85546875" style="11" customWidth="1"/>
    <col min="9224" max="9224" width="9.85546875" style="11" customWidth="1"/>
    <col min="9225" max="9225" width="10.7109375" style="11" customWidth="1"/>
    <col min="9226" max="9226" width="14" style="11" customWidth="1"/>
    <col min="9227" max="9228" width="11.42578125" style="11" customWidth="1"/>
    <col min="9229" max="9229" width="10.85546875" style="11" customWidth="1"/>
    <col min="9230" max="9230" width="13.42578125" style="11" customWidth="1"/>
    <col min="9231" max="9231" width="12.7109375" style="11" customWidth="1"/>
    <col min="9232" max="9232" width="11.42578125" style="11" customWidth="1"/>
    <col min="9233" max="9233" width="8.85546875" style="11" customWidth="1"/>
    <col min="9234" max="9234" width="7.140625" style="11" customWidth="1"/>
    <col min="9235" max="9235" width="13.28515625" style="11" customWidth="1"/>
    <col min="9236" max="9236" width="12.140625" style="11" customWidth="1"/>
    <col min="9237" max="9237" width="11.42578125" style="11" customWidth="1"/>
    <col min="9238" max="9238" width="8.42578125" style="11" customWidth="1"/>
    <col min="9239" max="9239" width="8.140625" style="11" customWidth="1"/>
    <col min="9240" max="9240" width="9.28515625" style="11" customWidth="1"/>
    <col min="9241" max="9241" width="8.140625" style="11" customWidth="1"/>
    <col min="9242" max="9242" width="7.85546875" style="11" customWidth="1"/>
    <col min="9243" max="9243" width="12.85546875" style="11" customWidth="1"/>
    <col min="9244" max="9244" width="9" style="11" customWidth="1"/>
    <col min="9245" max="9246" width="10" style="11" customWidth="1"/>
    <col min="9247" max="9472" width="11" style="11"/>
    <col min="9473" max="9473" width="44.42578125" style="11" customWidth="1"/>
    <col min="9474" max="9474" width="8" style="11" customWidth="1"/>
    <col min="9475" max="9475" width="10.28515625" style="11" customWidth="1"/>
    <col min="9476" max="9476" width="8.85546875" style="11" customWidth="1"/>
    <col min="9477" max="9477" width="10.28515625" style="11" customWidth="1"/>
    <col min="9478" max="9478" width="10.42578125" style="11" customWidth="1"/>
    <col min="9479" max="9479" width="5.85546875" style="11" customWidth="1"/>
    <col min="9480" max="9480" width="9.85546875" style="11" customWidth="1"/>
    <col min="9481" max="9481" width="10.7109375" style="11" customWidth="1"/>
    <col min="9482" max="9482" width="14" style="11" customWidth="1"/>
    <col min="9483" max="9484" width="11.42578125" style="11" customWidth="1"/>
    <col min="9485" max="9485" width="10.85546875" style="11" customWidth="1"/>
    <col min="9486" max="9486" width="13.42578125" style="11" customWidth="1"/>
    <col min="9487" max="9487" width="12.7109375" style="11" customWidth="1"/>
    <col min="9488" max="9488" width="11.42578125" style="11" customWidth="1"/>
    <col min="9489" max="9489" width="8.85546875" style="11" customWidth="1"/>
    <col min="9490" max="9490" width="7.140625" style="11" customWidth="1"/>
    <col min="9491" max="9491" width="13.28515625" style="11" customWidth="1"/>
    <col min="9492" max="9492" width="12.140625" style="11" customWidth="1"/>
    <col min="9493" max="9493" width="11.42578125" style="11" customWidth="1"/>
    <col min="9494" max="9494" width="8.42578125" style="11" customWidth="1"/>
    <col min="9495" max="9495" width="8.140625" style="11" customWidth="1"/>
    <col min="9496" max="9496" width="9.28515625" style="11" customWidth="1"/>
    <col min="9497" max="9497" width="8.140625" style="11" customWidth="1"/>
    <col min="9498" max="9498" width="7.85546875" style="11" customWidth="1"/>
    <col min="9499" max="9499" width="12.85546875" style="11" customWidth="1"/>
    <col min="9500" max="9500" width="9" style="11" customWidth="1"/>
    <col min="9501" max="9502" width="10" style="11" customWidth="1"/>
    <col min="9503" max="9728" width="11" style="11"/>
    <col min="9729" max="9729" width="44.42578125" style="11" customWidth="1"/>
    <col min="9730" max="9730" width="8" style="11" customWidth="1"/>
    <col min="9731" max="9731" width="10.28515625" style="11" customWidth="1"/>
    <col min="9732" max="9732" width="8.85546875" style="11" customWidth="1"/>
    <col min="9733" max="9733" width="10.28515625" style="11" customWidth="1"/>
    <col min="9734" max="9734" width="10.42578125" style="11" customWidth="1"/>
    <col min="9735" max="9735" width="5.85546875" style="11" customWidth="1"/>
    <col min="9736" max="9736" width="9.85546875" style="11" customWidth="1"/>
    <col min="9737" max="9737" width="10.7109375" style="11" customWidth="1"/>
    <col min="9738" max="9738" width="14" style="11" customWidth="1"/>
    <col min="9739" max="9740" width="11.42578125" style="11" customWidth="1"/>
    <col min="9741" max="9741" width="10.85546875" style="11" customWidth="1"/>
    <col min="9742" max="9742" width="13.42578125" style="11" customWidth="1"/>
    <col min="9743" max="9743" width="12.7109375" style="11" customWidth="1"/>
    <col min="9744" max="9744" width="11.42578125" style="11" customWidth="1"/>
    <col min="9745" max="9745" width="8.85546875" style="11" customWidth="1"/>
    <col min="9746" max="9746" width="7.140625" style="11" customWidth="1"/>
    <col min="9747" max="9747" width="13.28515625" style="11" customWidth="1"/>
    <col min="9748" max="9748" width="12.140625" style="11" customWidth="1"/>
    <col min="9749" max="9749" width="11.42578125" style="11" customWidth="1"/>
    <col min="9750" max="9750" width="8.42578125" style="11" customWidth="1"/>
    <col min="9751" max="9751" width="8.140625" style="11" customWidth="1"/>
    <col min="9752" max="9752" width="9.28515625" style="11" customWidth="1"/>
    <col min="9753" max="9753" width="8.140625" style="11" customWidth="1"/>
    <col min="9754" max="9754" width="7.85546875" style="11" customWidth="1"/>
    <col min="9755" max="9755" width="12.85546875" style="11" customWidth="1"/>
    <col min="9756" max="9756" width="9" style="11" customWidth="1"/>
    <col min="9757" max="9758" width="10" style="11" customWidth="1"/>
    <col min="9759" max="9984" width="11" style="11"/>
    <col min="9985" max="9985" width="44.42578125" style="11" customWidth="1"/>
    <col min="9986" max="9986" width="8" style="11" customWidth="1"/>
    <col min="9987" max="9987" width="10.28515625" style="11" customWidth="1"/>
    <col min="9988" max="9988" width="8.85546875" style="11" customWidth="1"/>
    <col min="9989" max="9989" width="10.28515625" style="11" customWidth="1"/>
    <col min="9990" max="9990" width="10.42578125" style="11" customWidth="1"/>
    <col min="9991" max="9991" width="5.85546875" style="11" customWidth="1"/>
    <col min="9992" max="9992" width="9.85546875" style="11" customWidth="1"/>
    <col min="9993" max="9993" width="10.7109375" style="11" customWidth="1"/>
    <col min="9994" max="9994" width="14" style="11" customWidth="1"/>
    <col min="9995" max="9996" width="11.42578125" style="11" customWidth="1"/>
    <col min="9997" max="9997" width="10.85546875" style="11" customWidth="1"/>
    <col min="9998" max="9998" width="13.42578125" style="11" customWidth="1"/>
    <col min="9999" max="9999" width="12.7109375" style="11" customWidth="1"/>
    <col min="10000" max="10000" width="11.42578125" style="11" customWidth="1"/>
    <col min="10001" max="10001" width="8.85546875" style="11" customWidth="1"/>
    <col min="10002" max="10002" width="7.140625" style="11" customWidth="1"/>
    <col min="10003" max="10003" width="13.28515625" style="11" customWidth="1"/>
    <col min="10004" max="10004" width="12.140625" style="11" customWidth="1"/>
    <col min="10005" max="10005" width="11.42578125" style="11" customWidth="1"/>
    <col min="10006" max="10006" width="8.42578125" style="11" customWidth="1"/>
    <col min="10007" max="10007" width="8.140625" style="11" customWidth="1"/>
    <col min="10008" max="10008" width="9.28515625" style="11" customWidth="1"/>
    <col min="10009" max="10009" width="8.140625" style="11" customWidth="1"/>
    <col min="10010" max="10010" width="7.85546875" style="11" customWidth="1"/>
    <col min="10011" max="10011" width="12.85546875" style="11" customWidth="1"/>
    <col min="10012" max="10012" width="9" style="11" customWidth="1"/>
    <col min="10013" max="10014" width="10" style="11" customWidth="1"/>
    <col min="10015" max="10240" width="11" style="11"/>
    <col min="10241" max="10241" width="44.42578125" style="11" customWidth="1"/>
    <col min="10242" max="10242" width="8" style="11" customWidth="1"/>
    <col min="10243" max="10243" width="10.28515625" style="11" customWidth="1"/>
    <col min="10244" max="10244" width="8.85546875" style="11" customWidth="1"/>
    <col min="10245" max="10245" width="10.28515625" style="11" customWidth="1"/>
    <col min="10246" max="10246" width="10.42578125" style="11" customWidth="1"/>
    <col min="10247" max="10247" width="5.85546875" style="11" customWidth="1"/>
    <col min="10248" max="10248" width="9.85546875" style="11" customWidth="1"/>
    <col min="10249" max="10249" width="10.7109375" style="11" customWidth="1"/>
    <col min="10250" max="10250" width="14" style="11" customWidth="1"/>
    <col min="10251" max="10252" width="11.42578125" style="11" customWidth="1"/>
    <col min="10253" max="10253" width="10.85546875" style="11" customWidth="1"/>
    <col min="10254" max="10254" width="13.42578125" style="11" customWidth="1"/>
    <col min="10255" max="10255" width="12.7109375" style="11" customWidth="1"/>
    <col min="10256" max="10256" width="11.42578125" style="11" customWidth="1"/>
    <col min="10257" max="10257" width="8.85546875" style="11" customWidth="1"/>
    <col min="10258" max="10258" width="7.140625" style="11" customWidth="1"/>
    <col min="10259" max="10259" width="13.28515625" style="11" customWidth="1"/>
    <col min="10260" max="10260" width="12.140625" style="11" customWidth="1"/>
    <col min="10261" max="10261" width="11.42578125" style="11" customWidth="1"/>
    <col min="10262" max="10262" width="8.42578125" style="11" customWidth="1"/>
    <col min="10263" max="10263" width="8.140625" style="11" customWidth="1"/>
    <col min="10264" max="10264" width="9.28515625" style="11" customWidth="1"/>
    <col min="10265" max="10265" width="8.140625" style="11" customWidth="1"/>
    <col min="10266" max="10266" width="7.85546875" style="11" customWidth="1"/>
    <col min="10267" max="10267" width="12.85546875" style="11" customWidth="1"/>
    <col min="10268" max="10268" width="9" style="11" customWidth="1"/>
    <col min="10269" max="10270" width="10" style="11" customWidth="1"/>
    <col min="10271" max="10496" width="11" style="11"/>
    <col min="10497" max="10497" width="44.42578125" style="11" customWidth="1"/>
    <col min="10498" max="10498" width="8" style="11" customWidth="1"/>
    <col min="10499" max="10499" width="10.28515625" style="11" customWidth="1"/>
    <col min="10500" max="10500" width="8.85546875" style="11" customWidth="1"/>
    <col min="10501" max="10501" width="10.28515625" style="11" customWidth="1"/>
    <col min="10502" max="10502" width="10.42578125" style="11" customWidth="1"/>
    <col min="10503" max="10503" width="5.85546875" style="11" customWidth="1"/>
    <col min="10504" max="10504" width="9.85546875" style="11" customWidth="1"/>
    <col min="10505" max="10505" width="10.7109375" style="11" customWidth="1"/>
    <col min="10506" max="10506" width="14" style="11" customWidth="1"/>
    <col min="10507" max="10508" width="11.42578125" style="11" customWidth="1"/>
    <col min="10509" max="10509" width="10.85546875" style="11" customWidth="1"/>
    <col min="10510" max="10510" width="13.42578125" style="11" customWidth="1"/>
    <col min="10511" max="10511" width="12.7109375" style="11" customWidth="1"/>
    <col min="10512" max="10512" width="11.42578125" style="11" customWidth="1"/>
    <col min="10513" max="10513" width="8.85546875" style="11" customWidth="1"/>
    <col min="10514" max="10514" width="7.140625" style="11" customWidth="1"/>
    <col min="10515" max="10515" width="13.28515625" style="11" customWidth="1"/>
    <col min="10516" max="10516" width="12.140625" style="11" customWidth="1"/>
    <col min="10517" max="10517" width="11.42578125" style="11" customWidth="1"/>
    <col min="10518" max="10518" width="8.42578125" style="11" customWidth="1"/>
    <col min="10519" max="10519" width="8.140625" style="11" customWidth="1"/>
    <col min="10520" max="10520" width="9.28515625" style="11" customWidth="1"/>
    <col min="10521" max="10521" width="8.140625" style="11" customWidth="1"/>
    <col min="10522" max="10522" width="7.85546875" style="11" customWidth="1"/>
    <col min="10523" max="10523" width="12.85546875" style="11" customWidth="1"/>
    <col min="10524" max="10524" width="9" style="11" customWidth="1"/>
    <col min="10525" max="10526" width="10" style="11" customWidth="1"/>
    <col min="10527" max="10752" width="11" style="11"/>
    <col min="10753" max="10753" width="44.42578125" style="11" customWidth="1"/>
    <col min="10754" max="10754" width="8" style="11" customWidth="1"/>
    <col min="10755" max="10755" width="10.28515625" style="11" customWidth="1"/>
    <col min="10756" max="10756" width="8.85546875" style="11" customWidth="1"/>
    <col min="10757" max="10757" width="10.28515625" style="11" customWidth="1"/>
    <col min="10758" max="10758" width="10.42578125" style="11" customWidth="1"/>
    <col min="10759" max="10759" width="5.85546875" style="11" customWidth="1"/>
    <col min="10760" max="10760" width="9.85546875" style="11" customWidth="1"/>
    <col min="10761" max="10761" width="10.7109375" style="11" customWidth="1"/>
    <col min="10762" max="10762" width="14" style="11" customWidth="1"/>
    <col min="10763" max="10764" width="11.42578125" style="11" customWidth="1"/>
    <col min="10765" max="10765" width="10.85546875" style="11" customWidth="1"/>
    <col min="10766" max="10766" width="13.42578125" style="11" customWidth="1"/>
    <col min="10767" max="10767" width="12.7109375" style="11" customWidth="1"/>
    <col min="10768" max="10768" width="11.42578125" style="11" customWidth="1"/>
    <col min="10769" max="10769" width="8.85546875" style="11" customWidth="1"/>
    <col min="10770" max="10770" width="7.140625" style="11" customWidth="1"/>
    <col min="10771" max="10771" width="13.28515625" style="11" customWidth="1"/>
    <col min="10772" max="10772" width="12.140625" style="11" customWidth="1"/>
    <col min="10773" max="10773" width="11.42578125" style="11" customWidth="1"/>
    <col min="10774" max="10774" width="8.42578125" style="11" customWidth="1"/>
    <col min="10775" max="10775" width="8.140625" style="11" customWidth="1"/>
    <col min="10776" max="10776" width="9.28515625" style="11" customWidth="1"/>
    <col min="10777" max="10777" width="8.140625" style="11" customWidth="1"/>
    <col min="10778" max="10778" width="7.85546875" style="11" customWidth="1"/>
    <col min="10779" max="10779" width="12.85546875" style="11" customWidth="1"/>
    <col min="10780" max="10780" width="9" style="11" customWidth="1"/>
    <col min="10781" max="10782" width="10" style="11" customWidth="1"/>
    <col min="10783" max="11008" width="11" style="11"/>
    <col min="11009" max="11009" width="44.42578125" style="11" customWidth="1"/>
    <col min="11010" max="11010" width="8" style="11" customWidth="1"/>
    <col min="11011" max="11011" width="10.28515625" style="11" customWidth="1"/>
    <col min="11012" max="11012" width="8.85546875" style="11" customWidth="1"/>
    <col min="11013" max="11013" width="10.28515625" style="11" customWidth="1"/>
    <col min="11014" max="11014" width="10.42578125" style="11" customWidth="1"/>
    <col min="11015" max="11015" width="5.85546875" style="11" customWidth="1"/>
    <col min="11016" max="11016" width="9.85546875" style="11" customWidth="1"/>
    <col min="11017" max="11017" width="10.7109375" style="11" customWidth="1"/>
    <col min="11018" max="11018" width="14" style="11" customWidth="1"/>
    <col min="11019" max="11020" width="11.42578125" style="11" customWidth="1"/>
    <col min="11021" max="11021" width="10.85546875" style="11" customWidth="1"/>
    <col min="11022" max="11022" width="13.42578125" style="11" customWidth="1"/>
    <col min="11023" max="11023" width="12.7109375" style="11" customWidth="1"/>
    <col min="11024" max="11024" width="11.42578125" style="11" customWidth="1"/>
    <col min="11025" max="11025" width="8.85546875" style="11" customWidth="1"/>
    <col min="11026" max="11026" width="7.140625" style="11" customWidth="1"/>
    <col min="11027" max="11027" width="13.28515625" style="11" customWidth="1"/>
    <col min="11028" max="11028" width="12.140625" style="11" customWidth="1"/>
    <col min="11029" max="11029" width="11.42578125" style="11" customWidth="1"/>
    <col min="11030" max="11030" width="8.42578125" style="11" customWidth="1"/>
    <col min="11031" max="11031" width="8.140625" style="11" customWidth="1"/>
    <col min="11032" max="11032" width="9.28515625" style="11" customWidth="1"/>
    <col min="11033" max="11033" width="8.140625" style="11" customWidth="1"/>
    <col min="11034" max="11034" width="7.85546875" style="11" customWidth="1"/>
    <col min="11035" max="11035" width="12.85546875" style="11" customWidth="1"/>
    <col min="11036" max="11036" width="9" style="11" customWidth="1"/>
    <col min="11037" max="11038" width="10" style="11" customWidth="1"/>
    <col min="11039" max="11264" width="11" style="11"/>
    <col min="11265" max="11265" width="44.42578125" style="11" customWidth="1"/>
    <col min="11266" max="11266" width="8" style="11" customWidth="1"/>
    <col min="11267" max="11267" width="10.28515625" style="11" customWidth="1"/>
    <col min="11268" max="11268" width="8.85546875" style="11" customWidth="1"/>
    <col min="11269" max="11269" width="10.28515625" style="11" customWidth="1"/>
    <col min="11270" max="11270" width="10.42578125" style="11" customWidth="1"/>
    <col min="11271" max="11271" width="5.85546875" style="11" customWidth="1"/>
    <col min="11272" max="11272" width="9.85546875" style="11" customWidth="1"/>
    <col min="11273" max="11273" width="10.7109375" style="11" customWidth="1"/>
    <col min="11274" max="11274" width="14" style="11" customWidth="1"/>
    <col min="11275" max="11276" width="11.42578125" style="11" customWidth="1"/>
    <col min="11277" max="11277" width="10.85546875" style="11" customWidth="1"/>
    <col min="11278" max="11278" width="13.42578125" style="11" customWidth="1"/>
    <col min="11279" max="11279" width="12.7109375" style="11" customWidth="1"/>
    <col min="11280" max="11280" width="11.42578125" style="11" customWidth="1"/>
    <col min="11281" max="11281" width="8.85546875" style="11" customWidth="1"/>
    <col min="11282" max="11282" width="7.140625" style="11" customWidth="1"/>
    <col min="11283" max="11283" width="13.28515625" style="11" customWidth="1"/>
    <col min="11284" max="11284" width="12.140625" style="11" customWidth="1"/>
    <col min="11285" max="11285" width="11.42578125" style="11" customWidth="1"/>
    <col min="11286" max="11286" width="8.42578125" style="11" customWidth="1"/>
    <col min="11287" max="11287" width="8.140625" style="11" customWidth="1"/>
    <col min="11288" max="11288" width="9.28515625" style="11" customWidth="1"/>
    <col min="11289" max="11289" width="8.140625" style="11" customWidth="1"/>
    <col min="11290" max="11290" width="7.85546875" style="11" customWidth="1"/>
    <col min="11291" max="11291" width="12.85546875" style="11" customWidth="1"/>
    <col min="11292" max="11292" width="9" style="11" customWidth="1"/>
    <col min="11293" max="11294" width="10" style="11" customWidth="1"/>
    <col min="11295" max="11520" width="11" style="11"/>
    <col min="11521" max="11521" width="44.42578125" style="11" customWidth="1"/>
    <col min="11522" max="11522" width="8" style="11" customWidth="1"/>
    <col min="11523" max="11523" width="10.28515625" style="11" customWidth="1"/>
    <col min="11524" max="11524" width="8.85546875" style="11" customWidth="1"/>
    <col min="11525" max="11525" width="10.28515625" style="11" customWidth="1"/>
    <col min="11526" max="11526" width="10.42578125" style="11" customWidth="1"/>
    <col min="11527" max="11527" width="5.85546875" style="11" customWidth="1"/>
    <col min="11528" max="11528" width="9.85546875" style="11" customWidth="1"/>
    <col min="11529" max="11529" width="10.7109375" style="11" customWidth="1"/>
    <col min="11530" max="11530" width="14" style="11" customWidth="1"/>
    <col min="11531" max="11532" width="11.42578125" style="11" customWidth="1"/>
    <col min="11533" max="11533" width="10.85546875" style="11" customWidth="1"/>
    <col min="11534" max="11534" width="13.42578125" style="11" customWidth="1"/>
    <col min="11535" max="11535" width="12.7109375" style="11" customWidth="1"/>
    <col min="11536" max="11536" width="11.42578125" style="11" customWidth="1"/>
    <col min="11537" max="11537" width="8.85546875" style="11" customWidth="1"/>
    <col min="11538" max="11538" width="7.140625" style="11" customWidth="1"/>
    <col min="11539" max="11539" width="13.28515625" style="11" customWidth="1"/>
    <col min="11540" max="11540" width="12.140625" style="11" customWidth="1"/>
    <col min="11541" max="11541" width="11.42578125" style="11" customWidth="1"/>
    <col min="11542" max="11542" width="8.42578125" style="11" customWidth="1"/>
    <col min="11543" max="11543" width="8.140625" style="11" customWidth="1"/>
    <col min="11544" max="11544" width="9.28515625" style="11" customWidth="1"/>
    <col min="11545" max="11545" width="8.140625" style="11" customWidth="1"/>
    <col min="11546" max="11546" width="7.85546875" style="11" customWidth="1"/>
    <col min="11547" max="11547" width="12.85546875" style="11" customWidth="1"/>
    <col min="11548" max="11548" width="9" style="11" customWidth="1"/>
    <col min="11549" max="11550" width="10" style="11" customWidth="1"/>
    <col min="11551" max="11776" width="11" style="11"/>
    <col min="11777" max="11777" width="44.42578125" style="11" customWidth="1"/>
    <col min="11778" max="11778" width="8" style="11" customWidth="1"/>
    <col min="11779" max="11779" width="10.28515625" style="11" customWidth="1"/>
    <col min="11780" max="11780" width="8.85546875" style="11" customWidth="1"/>
    <col min="11781" max="11781" width="10.28515625" style="11" customWidth="1"/>
    <col min="11782" max="11782" width="10.42578125" style="11" customWidth="1"/>
    <col min="11783" max="11783" width="5.85546875" style="11" customWidth="1"/>
    <col min="11784" max="11784" width="9.85546875" style="11" customWidth="1"/>
    <col min="11785" max="11785" width="10.7109375" style="11" customWidth="1"/>
    <col min="11786" max="11786" width="14" style="11" customWidth="1"/>
    <col min="11787" max="11788" width="11.42578125" style="11" customWidth="1"/>
    <col min="11789" max="11789" width="10.85546875" style="11" customWidth="1"/>
    <col min="11790" max="11790" width="13.42578125" style="11" customWidth="1"/>
    <col min="11791" max="11791" width="12.7109375" style="11" customWidth="1"/>
    <col min="11792" max="11792" width="11.42578125" style="11" customWidth="1"/>
    <col min="11793" max="11793" width="8.85546875" style="11" customWidth="1"/>
    <col min="11794" max="11794" width="7.140625" style="11" customWidth="1"/>
    <col min="11795" max="11795" width="13.28515625" style="11" customWidth="1"/>
    <col min="11796" max="11796" width="12.140625" style="11" customWidth="1"/>
    <col min="11797" max="11797" width="11.42578125" style="11" customWidth="1"/>
    <col min="11798" max="11798" width="8.42578125" style="11" customWidth="1"/>
    <col min="11799" max="11799" width="8.140625" style="11" customWidth="1"/>
    <col min="11800" max="11800" width="9.28515625" style="11" customWidth="1"/>
    <col min="11801" max="11801" width="8.140625" style="11" customWidth="1"/>
    <col min="11802" max="11802" width="7.85546875" style="11" customWidth="1"/>
    <col min="11803" max="11803" width="12.85546875" style="11" customWidth="1"/>
    <col min="11804" max="11804" width="9" style="11" customWidth="1"/>
    <col min="11805" max="11806" width="10" style="11" customWidth="1"/>
    <col min="11807" max="12032" width="11" style="11"/>
    <col min="12033" max="12033" width="44.42578125" style="11" customWidth="1"/>
    <col min="12034" max="12034" width="8" style="11" customWidth="1"/>
    <col min="12035" max="12035" width="10.28515625" style="11" customWidth="1"/>
    <col min="12036" max="12036" width="8.85546875" style="11" customWidth="1"/>
    <col min="12037" max="12037" width="10.28515625" style="11" customWidth="1"/>
    <col min="12038" max="12038" width="10.42578125" style="11" customWidth="1"/>
    <col min="12039" max="12039" width="5.85546875" style="11" customWidth="1"/>
    <col min="12040" max="12040" width="9.85546875" style="11" customWidth="1"/>
    <col min="12041" max="12041" width="10.7109375" style="11" customWidth="1"/>
    <col min="12042" max="12042" width="14" style="11" customWidth="1"/>
    <col min="12043" max="12044" width="11.42578125" style="11" customWidth="1"/>
    <col min="12045" max="12045" width="10.85546875" style="11" customWidth="1"/>
    <col min="12046" max="12046" width="13.42578125" style="11" customWidth="1"/>
    <col min="12047" max="12047" width="12.7109375" style="11" customWidth="1"/>
    <col min="12048" max="12048" width="11.42578125" style="11" customWidth="1"/>
    <col min="12049" max="12049" width="8.85546875" style="11" customWidth="1"/>
    <col min="12050" max="12050" width="7.140625" style="11" customWidth="1"/>
    <col min="12051" max="12051" width="13.28515625" style="11" customWidth="1"/>
    <col min="12052" max="12052" width="12.140625" style="11" customWidth="1"/>
    <col min="12053" max="12053" width="11.42578125" style="11" customWidth="1"/>
    <col min="12054" max="12054" width="8.42578125" style="11" customWidth="1"/>
    <col min="12055" max="12055" width="8.140625" style="11" customWidth="1"/>
    <col min="12056" max="12056" width="9.28515625" style="11" customWidth="1"/>
    <col min="12057" max="12057" width="8.140625" style="11" customWidth="1"/>
    <col min="12058" max="12058" width="7.85546875" style="11" customWidth="1"/>
    <col min="12059" max="12059" width="12.85546875" style="11" customWidth="1"/>
    <col min="12060" max="12060" width="9" style="11" customWidth="1"/>
    <col min="12061" max="12062" width="10" style="11" customWidth="1"/>
    <col min="12063" max="12288" width="11" style="11"/>
    <col min="12289" max="12289" width="44.42578125" style="11" customWidth="1"/>
    <col min="12290" max="12290" width="8" style="11" customWidth="1"/>
    <col min="12291" max="12291" width="10.28515625" style="11" customWidth="1"/>
    <col min="12292" max="12292" width="8.85546875" style="11" customWidth="1"/>
    <col min="12293" max="12293" width="10.28515625" style="11" customWidth="1"/>
    <col min="12294" max="12294" width="10.42578125" style="11" customWidth="1"/>
    <col min="12295" max="12295" width="5.85546875" style="11" customWidth="1"/>
    <col min="12296" max="12296" width="9.85546875" style="11" customWidth="1"/>
    <col min="12297" max="12297" width="10.7109375" style="11" customWidth="1"/>
    <col min="12298" max="12298" width="14" style="11" customWidth="1"/>
    <col min="12299" max="12300" width="11.42578125" style="11" customWidth="1"/>
    <col min="12301" max="12301" width="10.85546875" style="11" customWidth="1"/>
    <col min="12302" max="12302" width="13.42578125" style="11" customWidth="1"/>
    <col min="12303" max="12303" width="12.7109375" style="11" customWidth="1"/>
    <col min="12304" max="12304" width="11.42578125" style="11" customWidth="1"/>
    <col min="12305" max="12305" width="8.85546875" style="11" customWidth="1"/>
    <col min="12306" max="12306" width="7.140625" style="11" customWidth="1"/>
    <col min="12307" max="12307" width="13.28515625" style="11" customWidth="1"/>
    <col min="12308" max="12308" width="12.140625" style="11" customWidth="1"/>
    <col min="12309" max="12309" width="11.42578125" style="11" customWidth="1"/>
    <col min="12310" max="12310" width="8.42578125" style="11" customWidth="1"/>
    <col min="12311" max="12311" width="8.140625" style="11" customWidth="1"/>
    <col min="12312" max="12312" width="9.28515625" style="11" customWidth="1"/>
    <col min="12313" max="12313" width="8.140625" style="11" customWidth="1"/>
    <col min="12314" max="12314" width="7.85546875" style="11" customWidth="1"/>
    <col min="12315" max="12315" width="12.85546875" style="11" customWidth="1"/>
    <col min="12316" max="12316" width="9" style="11" customWidth="1"/>
    <col min="12317" max="12318" width="10" style="11" customWidth="1"/>
    <col min="12319" max="12544" width="11" style="11"/>
    <col min="12545" max="12545" width="44.42578125" style="11" customWidth="1"/>
    <col min="12546" max="12546" width="8" style="11" customWidth="1"/>
    <col min="12547" max="12547" width="10.28515625" style="11" customWidth="1"/>
    <col min="12548" max="12548" width="8.85546875" style="11" customWidth="1"/>
    <col min="12549" max="12549" width="10.28515625" style="11" customWidth="1"/>
    <col min="12550" max="12550" width="10.42578125" style="11" customWidth="1"/>
    <col min="12551" max="12551" width="5.85546875" style="11" customWidth="1"/>
    <col min="12552" max="12552" width="9.85546875" style="11" customWidth="1"/>
    <col min="12553" max="12553" width="10.7109375" style="11" customWidth="1"/>
    <col min="12554" max="12554" width="14" style="11" customWidth="1"/>
    <col min="12555" max="12556" width="11.42578125" style="11" customWidth="1"/>
    <col min="12557" max="12557" width="10.85546875" style="11" customWidth="1"/>
    <col min="12558" max="12558" width="13.42578125" style="11" customWidth="1"/>
    <col min="12559" max="12559" width="12.7109375" style="11" customWidth="1"/>
    <col min="12560" max="12560" width="11.42578125" style="11" customWidth="1"/>
    <col min="12561" max="12561" width="8.85546875" style="11" customWidth="1"/>
    <col min="12562" max="12562" width="7.140625" style="11" customWidth="1"/>
    <col min="12563" max="12563" width="13.28515625" style="11" customWidth="1"/>
    <col min="12564" max="12564" width="12.140625" style="11" customWidth="1"/>
    <col min="12565" max="12565" width="11.42578125" style="11" customWidth="1"/>
    <col min="12566" max="12566" width="8.42578125" style="11" customWidth="1"/>
    <col min="12567" max="12567" width="8.140625" style="11" customWidth="1"/>
    <col min="12568" max="12568" width="9.28515625" style="11" customWidth="1"/>
    <col min="12569" max="12569" width="8.140625" style="11" customWidth="1"/>
    <col min="12570" max="12570" width="7.85546875" style="11" customWidth="1"/>
    <col min="12571" max="12571" width="12.85546875" style="11" customWidth="1"/>
    <col min="12572" max="12572" width="9" style="11" customWidth="1"/>
    <col min="12573" max="12574" width="10" style="11" customWidth="1"/>
    <col min="12575" max="12800" width="11" style="11"/>
    <col min="12801" max="12801" width="44.42578125" style="11" customWidth="1"/>
    <col min="12802" max="12802" width="8" style="11" customWidth="1"/>
    <col min="12803" max="12803" width="10.28515625" style="11" customWidth="1"/>
    <col min="12804" max="12804" width="8.85546875" style="11" customWidth="1"/>
    <col min="12805" max="12805" width="10.28515625" style="11" customWidth="1"/>
    <col min="12806" max="12806" width="10.42578125" style="11" customWidth="1"/>
    <col min="12807" max="12807" width="5.85546875" style="11" customWidth="1"/>
    <col min="12808" max="12808" width="9.85546875" style="11" customWidth="1"/>
    <col min="12809" max="12809" width="10.7109375" style="11" customWidth="1"/>
    <col min="12810" max="12810" width="14" style="11" customWidth="1"/>
    <col min="12811" max="12812" width="11.42578125" style="11" customWidth="1"/>
    <col min="12813" max="12813" width="10.85546875" style="11" customWidth="1"/>
    <col min="12814" max="12814" width="13.42578125" style="11" customWidth="1"/>
    <col min="12815" max="12815" width="12.7109375" style="11" customWidth="1"/>
    <col min="12816" max="12816" width="11.42578125" style="11" customWidth="1"/>
    <col min="12817" max="12817" width="8.85546875" style="11" customWidth="1"/>
    <col min="12818" max="12818" width="7.140625" style="11" customWidth="1"/>
    <col min="12819" max="12819" width="13.28515625" style="11" customWidth="1"/>
    <col min="12820" max="12820" width="12.140625" style="11" customWidth="1"/>
    <col min="12821" max="12821" width="11.42578125" style="11" customWidth="1"/>
    <col min="12822" max="12822" width="8.42578125" style="11" customWidth="1"/>
    <col min="12823" max="12823" width="8.140625" style="11" customWidth="1"/>
    <col min="12824" max="12824" width="9.28515625" style="11" customWidth="1"/>
    <col min="12825" max="12825" width="8.140625" style="11" customWidth="1"/>
    <col min="12826" max="12826" width="7.85546875" style="11" customWidth="1"/>
    <col min="12827" max="12827" width="12.85546875" style="11" customWidth="1"/>
    <col min="12828" max="12828" width="9" style="11" customWidth="1"/>
    <col min="12829" max="12830" width="10" style="11" customWidth="1"/>
    <col min="12831" max="13056" width="11" style="11"/>
    <col min="13057" max="13057" width="44.42578125" style="11" customWidth="1"/>
    <col min="13058" max="13058" width="8" style="11" customWidth="1"/>
    <col min="13059" max="13059" width="10.28515625" style="11" customWidth="1"/>
    <col min="13060" max="13060" width="8.85546875" style="11" customWidth="1"/>
    <col min="13061" max="13061" width="10.28515625" style="11" customWidth="1"/>
    <col min="13062" max="13062" width="10.42578125" style="11" customWidth="1"/>
    <col min="13063" max="13063" width="5.85546875" style="11" customWidth="1"/>
    <col min="13064" max="13064" width="9.85546875" style="11" customWidth="1"/>
    <col min="13065" max="13065" width="10.7109375" style="11" customWidth="1"/>
    <col min="13066" max="13066" width="14" style="11" customWidth="1"/>
    <col min="13067" max="13068" width="11.42578125" style="11" customWidth="1"/>
    <col min="13069" max="13069" width="10.85546875" style="11" customWidth="1"/>
    <col min="13070" max="13070" width="13.42578125" style="11" customWidth="1"/>
    <col min="13071" max="13071" width="12.7109375" style="11" customWidth="1"/>
    <col min="13072" max="13072" width="11.42578125" style="11" customWidth="1"/>
    <col min="13073" max="13073" width="8.85546875" style="11" customWidth="1"/>
    <col min="13074" max="13074" width="7.140625" style="11" customWidth="1"/>
    <col min="13075" max="13075" width="13.28515625" style="11" customWidth="1"/>
    <col min="13076" max="13076" width="12.140625" style="11" customWidth="1"/>
    <col min="13077" max="13077" width="11.42578125" style="11" customWidth="1"/>
    <col min="13078" max="13078" width="8.42578125" style="11" customWidth="1"/>
    <col min="13079" max="13079" width="8.140625" style="11" customWidth="1"/>
    <col min="13080" max="13080" width="9.28515625" style="11" customWidth="1"/>
    <col min="13081" max="13081" width="8.140625" style="11" customWidth="1"/>
    <col min="13082" max="13082" width="7.85546875" style="11" customWidth="1"/>
    <col min="13083" max="13083" width="12.85546875" style="11" customWidth="1"/>
    <col min="13084" max="13084" width="9" style="11" customWidth="1"/>
    <col min="13085" max="13086" width="10" style="11" customWidth="1"/>
    <col min="13087" max="13312" width="11" style="11"/>
    <col min="13313" max="13313" width="44.42578125" style="11" customWidth="1"/>
    <col min="13314" max="13314" width="8" style="11" customWidth="1"/>
    <col min="13315" max="13315" width="10.28515625" style="11" customWidth="1"/>
    <col min="13316" max="13316" width="8.85546875" style="11" customWidth="1"/>
    <col min="13317" max="13317" width="10.28515625" style="11" customWidth="1"/>
    <col min="13318" max="13318" width="10.42578125" style="11" customWidth="1"/>
    <col min="13319" max="13319" width="5.85546875" style="11" customWidth="1"/>
    <col min="13320" max="13320" width="9.85546875" style="11" customWidth="1"/>
    <col min="13321" max="13321" width="10.7109375" style="11" customWidth="1"/>
    <col min="13322" max="13322" width="14" style="11" customWidth="1"/>
    <col min="13323" max="13324" width="11.42578125" style="11" customWidth="1"/>
    <col min="13325" max="13325" width="10.85546875" style="11" customWidth="1"/>
    <col min="13326" max="13326" width="13.42578125" style="11" customWidth="1"/>
    <col min="13327" max="13327" width="12.7109375" style="11" customWidth="1"/>
    <col min="13328" max="13328" width="11.42578125" style="11" customWidth="1"/>
    <col min="13329" max="13329" width="8.85546875" style="11" customWidth="1"/>
    <col min="13330" max="13330" width="7.140625" style="11" customWidth="1"/>
    <col min="13331" max="13331" width="13.28515625" style="11" customWidth="1"/>
    <col min="13332" max="13332" width="12.140625" style="11" customWidth="1"/>
    <col min="13333" max="13333" width="11.42578125" style="11" customWidth="1"/>
    <col min="13334" max="13334" width="8.42578125" style="11" customWidth="1"/>
    <col min="13335" max="13335" width="8.140625" style="11" customWidth="1"/>
    <col min="13336" max="13336" width="9.28515625" style="11" customWidth="1"/>
    <col min="13337" max="13337" width="8.140625" style="11" customWidth="1"/>
    <col min="13338" max="13338" width="7.85546875" style="11" customWidth="1"/>
    <col min="13339" max="13339" width="12.85546875" style="11" customWidth="1"/>
    <col min="13340" max="13340" width="9" style="11" customWidth="1"/>
    <col min="13341" max="13342" width="10" style="11" customWidth="1"/>
    <col min="13343" max="13568" width="11" style="11"/>
    <col min="13569" max="13569" width="44.42578125" style="11" customWidth="1"/>
    <col min="13570" max="13570" width="8" style="11" customWidth="1"/>
    <col min="13571" max="13571" width="10.28515625" style="11" customWidth="1"/>
    <col min="13572" max="13572" width="8.85546875" style="11" customWidth="1"/>
    <col min="13573" max="13573" width="10.28515625" style="11" customWidth="1"/>
    <col min="13574" max="13574" width="10.42578125" style="11" customWidth="1"/>
    <col min="13575" max="13575" width="5.85546875" style="11" customWidth="1"/>
    <col min="13576" max="13576" width="9.85546875" style="11" customWidth="1"/>
    <col min="13577" max="13577" width="10.7109375" style="11" customWidth="1"/>
    <col min="13578" max="13578" width="14" style="11" customWidth="1"/>
    <col min="13579" max="13580" width="11.42578125" style="11" customWidth="1"/>
    <col min="13581" max="13581" width="10.85546875" style="11" customWidth="1"/>
    <col min="13582" max="13582" width="13.42578125" style="11" customWidth="1"/>
    <col min="13583" max="13583" width="12.7109375" style="11" customWidth="1"/>
    <col min="13584" max="13584" width="11.42578125" style="11" customWidth="1"/>
    <col min="13585" max="13585" width="8.85546875" style="11" customWidth="1"/>
    <col min="13586" max="13586" width="7.140625" style="11" customWidth="1"/>
    <col min="13587" max="13587" width="13.28515625" style="11" customWidth="1"/>
    <col min="13588" max="13588" width="12.140625" style="11" customWidth="1"/>
    <col min="13589" max="13589" width="11.42578125" style="11" customWidth="1"/>
    <col min="13590" max="13590" width="8.42578125" style="11" customWidth="1"/>
    <col min="13591" max="13591" width="8.140625" style="11" customWidth="1"/>
    <col min="13592" max="13592" width="9.28515625" style="11" customWidth="1"/>
    <col min="13593" max="13593" width="8.140625" style="11" customWidth="1"/>
    <col min="13594" max="13594" width="7.85546875" style="11" customWidth="1"/>
    <col min="13595" max="13595" width="12.85546875" style="11" customWidth="1"/>
    <col min="13596" max="13596" width="9" style="11" customWidth="1"/>
    <col min="13597" max="13598" width="10" style="11" customWidth="1"/>
    <col min="13599" max="13824" width="11" style="11"/>
    <col min="13825" max="13825" width="44.42578125" style="11" customWidth="1"/>
    <col min="13826" max="13826" width="8" style="11" customWidth="1"/>
    <col min="13827" max="13827" width="10.28515625" style="11" customWidth="1"/>
    <col min="13828" max="13828" width="8.85546875" style="11" customWidth="1"/>
    <col min="13829" max="13829" width="10.28515625" style="11" customWidth="1"/>
    <col min="13830" max="13830" width="10.42578125" style="11" customWidth="1"/>
    <col min="13831" max="13831" width="5.85546875" style="11" customWidth="1"/>
    <col min="13832" max="13832" width="9.85546875" style="11" customWidth="1"/>
    <col min="13833" max="13833" width="10.7109375" style="11" customWidth="1"/>
    <col min="13834" max="13834" width="14" style="11" customWidth="1"/>
    <col min="13835" max="13836" width="11.42578125" style="11" customWidth="1"/>
    <col min="13837" max="13837" width="10.85546875" style="11" customWidth="1"/>
    <col min="13838" max="13838" width="13.42578125" style="11" customWidth="1"/>
    <col min="13839" max="13839" width="12.7109375" style="11" customWidth="1"/>
    <col min="13840" max="13840" width="11.42578125" style="11" customWidth="1"/>
    <col min="13841" max="13841" width="8.85546875" style="11" customWidth="1"/>
    <col min="13842" max="13842" width="7.140625" style="11" customWidth="1"/>
    <col min="13843" max="13843" width="13.28515625" style="11" customWidth="1"/>
    <col min="13844" max="13844" width="12.140625" style="11" customWidth="1"/>
    <col min="13845" max="13845" width="11.42578125" style="11" customWidth="1"/>
    <col min="13846" max="13846" width="8.42578125" style="11" customWidth="1"/>
    <col min="13847" max="13847" width="8.140625" style="11" customWidth="1"/>
    <col min="13848" max="13848" width="9.28515625" style="11" customWidth="1"/>
    <col min="13849" max="13849" width="8.140625" style="11" customWidth="1"/>
    <col min="13850" max="13850" width="7.85546875" style="11" customWidth="1"/>
    <col min="13851" max="13851" width="12.85546875" style="11" customWidth="1"/>
    <col min="13852" max="13852" width="9" style="11" customWidth="1"/>
    <col min="13853" max="13854" width="10" style="11" customWidth="1"/>
    <col min="13855" max="14080" width="11" style="11"/>
    <col min="14081" max="14081" width="44.42578125" style="11" customWidth="1"/>
    <col min="14082" max="14082" width="8" style="11" customWidth="1"/>
    <col min="14083" max="14083" width="10.28515625" style="11" customWidth="1"/>
    <col min="14084" max="14084" width="8.85546875" style="11" customWidth="1"/>
    <col min="14085" max="14085" width="10.28515625" style="11" customWidth="1"/>
    <col min="14086" max="14086" width="10.42578125" style="11" customWidth="1"/>
    <col min="14087" max="14087" width="5.85546875" style="11" customWidth="1"/>
    <col min="14088" max="14088" width="9.85546875" style="11" customWidth="1"/>
    <col min="14089" max="14089" width="10.7109375" style="11" customWidth="1"/>
    <col min="14090" max="14090" width="14" style="11" customWidth="1"/>
    <col min="14091" max="14092" width="11.42578125" style="11" customWidth="1"/>
    <col min="14093" max="14093" width="10.85546875" style="11" customWidth="1"/>
    <col min="14094" max="14094" width="13.42578125" style="11" customWidth="1"/>
    <col min="14095" max="14095" width="12.7109375" style="11" customWidth="1"/>
    <col min="14096" max="14096" width="11.42578125" style="11" customWidth="1"/>
    <col min="14097" max="14097" width="8.85546875" style="11" customWidth="1"/>
    <col min="14098" max="14098" width="7.140625" style="11" customWidth="1"/>
    <col min="14099" max="14099" width="13.28515625" style="11" customWidth="1"/>
    <col min="14100" max="14100" width="12.140625" style="11" customWidth="1"/>
    <col min="14101" max="14101" width="11.42578125" style="11" customWidth="1"/>
    <col min="14102" max="14102" width="8.42578125" style="11" customWidth="1"/>
    <col min="14103" max="14103" width="8.140625" style="11" customWidth="1"/>
    <col min="14104" max="14104" width="9.28515625" style="11" customWidth="1"/>
    <col min="14105" max="14105" width="8.140625" style="11" customWidth="1"/>
    <col min="14106" max="14106" width="7.85546875" style="11" customWidth="1"/>
    <col min="14107" max="14107" width="12.85546875" style="11" customWidth="1"/>
    <col min="14108" max="14108" width="9" style="11" customWidth="1"/>
    <col min="14109" max="14110" width="10" style="11" customWidth="1"/>
    <col min="14111" max="14336" width="11" style="11"/>
    <col min="14337" max="14337" width="44.42578125" style="11" customWidth="1"/>
    <col min="14338" max="14338" width="8" style="11" customWidth="1"/>
    <col min="14339" max="14339" width="10.28515625" style="11" customWidth="1"/>
    <col min="14340" max="14340" width="8.85546875" style="11" customWidth="1"/>
    <col min="14341" max="14341" width="10.28515625" style="11" customWidth="1"/>
    <col min="14342" max="14342" width="10.42578125" style="11" customWidth="1"/>
    <col min="14343" max="14343" width="5.85546875" style="11" customWidth="1"/>
    <col min="14344" max="14344" width="9.85546875" style="11" customWidth="1"/>
    <col min="14345" max="14345" width="10.7109375" style="11" customWidth="1"/>
    <col min="14346" max="14346" width="14" style="11" customWidth="1"/>
    <col min="14347" max="14348" width="11.42578125" style="11" customWidth="1"/>
    <col min="14349" max="14349" width="10.85546875" style="11" customWidth="1"/>
    <col min="14350" max="14350" width="13.42578125" style="11" customWidth="1"/>
    <col min="14351" max="14351" width="12.7109375" style="11" customWidth="1"/>
    <col min="14352" max="14352" width="11.42578125" style="11" customWidth="1"/>
    <col min="14353" max="14353" width="8.85546875" style="11" customWidth="1"/>
    <col min="14354" max="14354" width="7.140625" style="11" customWidth="1"/>
    <col min="14355" max="14355" width="13.28515625" style="11" customWidth="1"/>
    <col min="14356" max="14356" width="12.140625" style="11" customWidth="1"/>
    <col min="14357" max="14357" width="11.42578125" style="11" customWidth="1"/>
    <col min="14358" max="14358" width="8.42578125" style="11" customWidth="1"/>
    <col min="14359" max="14359" width="8.140625" style="11" customWidth="1"/>
    <col min="14360" max="14360" width="9.28515625" style="11" customWidth="1"/>
    <col min="14361" max="14361" width="8.140625" style="11" customWidth="1"/>
    <col min="14362" max="14362" width="7.85546875" style="11" customWidth="1"/>
    <col min="14363" max="14363" width="12.85546875" style="11" customWidth="1"/>
    <col min="14364" max="14364" width="9" style="11" customWidth="1"/>
    <col min="14365" max="14366" width="10" style="11" customWidth="1"/>
    <col min="14367" max="14592" width="11" style="11"/>
    <col min="14593" max="14593" width="44.42578125" style="11" customWidth="1"/>
    <col min="14594" max="14594" width="8" style="11" customWidth="1"/>
    <col min="14595" max="14595" width="10.28515625" style="11" customWidth="1"/>
    <col min="14596" max="14596" width="8.85546875" style="11" customWidth="1"/>
    <col min="14597" max="14597" width="10.28515625" style="11" customWidth="1"/>
    <col min="14598" max="14598" width="10.42578125" style="11" customWidth="1"/>
    <col min="14599" max="14599" width="5.85546875" style="11" customWidth="1"/>
    <col min="14600" max="14600" width="9.85546875" style="11" customWidth="1"/>
    <col min="14601" max="14601" width="10.7109375" style="11" customWidth="1"/>
    <col min="14602" max="14602" width="14" style="11" customWidth="1"/>
    <col min="14603" max="14604" width="11.42578125" style="11" customWidth="1"/>
    <col min="14605" max="14605" width="10.85546875" style="11" customWidth="1"/>
    <col min="14606" max="14606" width="13.42578125" style="11" customWidth="1"/>
    <col min="14607" max="14607" width="12.7109375" style="11" customWidth="1"/>
    <col min="14608" max="14608" width="11.42578125" style="11" customWidth="1"/>
    <col min="14609" max="14609" width="8.85546875" style="11" customWidth="1"/>
    <col min="14610" max="14610" width="7.140625" style="11" customWidth="1"/>
    <col min="14611" max="14611" width="13.28515625" style="11" customWidth="1"/>
    <col min="14612" max="14612" width="12.140625" style="11" customWidth="1"/>
    <col min="14613" max="14613" width="11.42578125" style="11" customWidth="1"/>
    <col min="14614" max="14614" width="8.42578125" style="11" customWidth="1"/>
    <col min="14615" max="14615" width="8.140625" style="11" customWidth="1"/>
    <col min="14616" max="14616" width="9.28515625" style="11" customWidth="1"/>
    <col min="14617" max="14617" width="8.140625" style="11" customWidth="1"/>
    <col min="14618" max="14618" width="7.85546875" style="11" customWidth="1"/>
    <col min="14619" max="14619" width="12.85546875" style="11" customWidth="1"/>
    <col min="14620" max="14620" width="9" style="11" customWidth="1"/>
    <col min="14621" max="14622" width="10" style="11" customWidth="1"/>
    <col min="14623" max="14848" width="11" style="11"/>
    <col min="14849" max="14849" width="44.42578125" style="11" customWidth="1"/>
    <col min="14850" max="14850" width="8" style="11" customWidth="1"/>
    <col min="14851" max="14851" width="10.28515625" style="11" customWidth="1"/>
    <col min="14852" max="14852" width="8.85546875" style="11" customWidth="1"/>
    <col min="14853" max="14853" width="10.28515625" style="11" customWidth="1"/>
    <col min="14854" max="14854" width="10.42578125" style="11" customWidth="1"/>
    <col min="14855" max="14855" width="5.85546875" style="11" customWidth="1"/>
    <col min="14856" max="14856" width="9.85546875" style="11" customWidth="1"/>
    <col min="14857" max="14857" width="10.7109375" style="11" customWidth="1"/>
    <col min="14858" max="14858" width="14" style="11" customWidth="1"/>
    <col min="14859" max="14860" width="11.42578125" style="11" customWidth="1"/>
    <col min="14861" max="14861" width="10.85546875" style="11" customWidth="1"/>
    <col min="14862" max="14862" width="13.42578125" style="11" customWidth="1"/>
    <col min="14863" max="14863" width="12.7109375" style="11" customWidth="1"/>
    <col min="14864" max="14864" width="11.42578125" style="11" customWidth="1"/>
    <col min="14865" max="14865" width="8.85546875" style="11" customWidth="1"/>
    <col min="14866" max="14866" width="7.140625" style="11" customWidth="1"/>
    <col min="14867" max="14867" width="13.28515625" style="11" customWidth="1"/>
    <col min="14868" max="14868" width="12.140625" style="11" customWidth="1"/>
    <col min="14869" max="14869" width="11.42578125" style="11" customWidth="1"/>
    <col min="14870" max="14870" width="8.42578125" style="11" customWidth="1"/>
    <col min="14871" max="14871" width="8.140625" style="11" customWidth="1"/>
    <col min="14872" max="14872" width="9.28515625" style="11" customWidth="1"/>
    <col min="14873" max="14873" width="8.140625" style="11" customWidth="1"/>
    <col min="14874" max="14874" width="7.85546875" style="11" customWidth="1"/>
    <col min="14875" max="14875" width="12.85546875" style="11" customWidth="1"/>
    <col min="14876" max="14876" width="9" style="11" customWidth="1"/>
    <col min="14877" max="14878" width="10" style="11" customWidth="1"/>
    <col min="14879" max="15104" width="11" style="11"/>
    <col min="15105" max="15105" width="44.42578125" style="11" customWidth="1"/>
    <col min="15106" max="15106" width="8" style="11" customWidth="1"/>
    <col min="15107" max="15107" width="10.28515625" style="11" customWidth="1"/>
    <col min="15108" max="15108" width="8.85546875" style="11" customWidth="1"/>
    <col min="15109" max="15109" width="10.28515625" style="11" customWidth="1"/>
    <col min="15110" max="15110" width="10.42578125" style="11" customWidth="1"/>
    <col min="15111" max="15111" width="5.85546875" style="11" customWidth="1"/>
    <col min="15112" max="15112" width="9.85546875" style="11" customWidth="1"/>
    <col min="15113" max="15113" width="10.7109375" style="11" customWidth="1"/>
    <col min="15114" max="15114" width="14" style="11" customWidth="1"/>
    <col min="15115" max="15116" width="11.42578125" style="11" customWidth="1"/>
    <col min="15117" max="15117" width="10.85546875" style="11" customWidth="1"/>
    <col min="15118" max="15118" width="13.42578125" style="11" customWidth="1"/>
    <col min="15119" max="15119" width="12.7109375" style="11" customWidth="1"/>
    <col min="15120" max="15120" width="11.42578125" style="11" customWidth="1"/>
    <col min="15121" max="15121" width="8.85546875" style="11" customWidth="1"/>
    <col min="15122" max="15122" width="7.140625" style="11" customWidth="1"/>
    <col min="15123" max="15123" width="13.28515625" style="11" customWidth="1"/>
    <col min="15124" max="15124" width="12.140625" style="11" customWidth="1"/>
    <col min="15125" max="15125" width="11.42578125" style="11" customWidth="1"/>
    <col min="15126" max="15126" width="8.42578125" style="11" customWidth="1"/>
    <col min="15127" max="15127" width="8.140625" style="11" customWidth="1"/>
    <col min="15128" max="15128" width="9.28515625" style="11" customWidth="1"/>
    <col min="15129" max="15129" width="8.140625" style="11" customWidth="1"/>
    <col min="15130" max="15130" width="7.85546875" style="11" customWidth="1"/>
    <col min="15131" max="15131" width="12.85546875" style="11" customWidth="1"/>
    <col min="15132" max="15132" width="9" style="11" customWidth="1"/>
    <col min="15133" max="15134" width="10" style="11" customWidth="1"/>
    <col min="15135" max="15360" width="11" style="11"/>
    <col min="15361" max="15361" width="44.42578125" style="11" customWidth="1"/>
    <col min="15362" max="15362" width="8" style="11" customWidth="1"/>
    <col min="15363" max="15363" width="10.28515625" style="11" customWidth="1"/>
    <col min="15364" max="15364" width="8.85546875" style="11" customWidth="1"/>
    <col min="15365" max="15365" width="10.28515625" style="11" customWidth="1"/>
    <col min="15366" max="15366" width="10.42578125" style="11" customWidth="1"/>
    <col min="15367" max="15367" width="5.85546875" style="11" customWidth="1"/>
    <col min="15368" max="15368" width="9.85546875" style="11" customWidth="1"/>
    <col min="15369" max="15369" width="10.7109375" style="11" customWidth="1"/>
    <col min="15370" max="15370" width="14" style="11" customWidth="1"/>
    <col min="15371" max="15372" width="11.42578125" style="11" customWidth="1"/>
    <col min="15373" max="15373" width="10.85546875" style="11" customWidth="1"/>
    <col min="15374" max="15374" width="13.42578125" style="11" customWidth="1"/>
    <col min="15375" max="15375" width="12.7109375" style="11" customWidth="1"/>
    <col min="15376" max="15376" width="11.42578125" style="11" customWidth="1"/>
    <col min="15377" max="15377" width="8.85546875" style="11" customWidth="1"/>
    <col min="15378" max="15378" width="7.140625" style="11" customWidth="1"/>
    <col min="15379" max="15379" width="13.28515625" style="11" customWidth="1"/>
    <col min="15380" max="15380" width="12.140625" style="11" customWidth="1"/>
    <col min="15381" max="15381" width="11.42578125" style="11" customWidth="1"/>
    <col min="15382" max="15382" width="8.42578125" style="11" customWidth="1"/>
    <col min="15383" max="15383" width="8.140625" style="11" customWidth="1"/>
    <col min="15384" max="15384" width="9.28515625" style="11" customWidth="1"/>
    <col min="15385" max="15385" width="8.140625" style="11" customWidth="1"/>
    <col min="15386" max="15386" width="7.85546875" style="11" customWidth="1"/>
    <col min="15387" max="15387" width="12.85546875" style="11" customWidth="1"/>
    <col min="15388" max="15388" width="9" style="11" customWidth="1"/>
    <col min="15389" max="15390" width="10" style="11" customWidth="1"/>
    <col min="15391" max="15616" width="11" style="11"/>
    <col min="15617" max="15617" width="44.42578125" style="11" customWidth="1"/>
    <col min="15618" max="15618" width="8" style="11" customWidth="1"/>
    <col min="15619" max="15619" width="10.28515625" style="11" customWidth="1"/>
    <col min="15620" max="15620" width="8.85546875" style="11" customWidth="1"/>
    <col min="15621" max="15621" width="10.28515625" style="11" customWidth="1"/>
    <col min="15622" max="15622" width="10.42578125" style="11" customWidth="1"/>
    <col min="15623" max="15623" width="5.85546875" style="11" customWidth="1"/>
    <col min="15624" max="15624" width="9.85546875" style="11" customWidth="1"/>
    <col min="15625" max="15625" width="10.7109375" style="11" customWidth="1"/>
    <col min="15626" max="15626" width="14" style="11" customWidth="1"/>
    <col min="15627" max="15628" width="11.42578125" style="11" customWidth="1"/>
    <col min="15629" max="15629" width="10.85546875" style="11" customWidth="1"/>
    <col min="15630" max="15630" width="13.42578125" style="11" customWidth="1"/>
    <col min="15631" max="15631" width="12.7109375" style="11" customWidth="1"/>
    <col min="15632" max="15632" width="11.42578125" style="11" customWidth="1"/>
    <col min="15633" max="15633" width="8.85546875" style="11" customWidth="1"/>
    <col min="15634" max="15634" width="7.140625" style="11" customWidth="1"/>
    <col min="15635" max="15635" width="13.28515625" style="11" customWidth="1"/>
    <col min="15636" max="15636" width="12.140625" style="11" customWidth="1"/>
    <col min="15637" max="15637" width="11.42578125" style="11" customWidth="1"/>
    <col min="15638" max="15638" width="8.42578125" style="11" customWidth="1"/>
    <col min="15639" max="15639" width="8.140625" style="11" customWidth="1"/>
    <col min="15640" max="15640" width="9.28515625" style="11" customWidth="1"/>
    <col min="15641" max="15641" width="8.140625" style="11" customWidth="1"/>
    <col min="15642" max="15642" width="7.85546875" style="11" customWidth="1"/>
    <col min="15643" max="15643" width="12.85546875" style="11" customWidth="1"/>
    <col min="15644" max="15644" width="9" style="11" customWidth="1"/>
    <col min="15645" max="15646" width="10" style="11" customWidth="1"/>
    <col min="15647" max="15872" width="11" style="11"/>
    <col min="15873" max="15873" width="44.42578125" style="11" customWidth="1"/>
    <col min="15874" max="15874" width="8" style="11" customWidth="1"/>
    <col min="15875" max="15875" width="10.28515625" style="11" customWidth="1"/>
    <col min="15876" max="15876" width="8.85546875" style="11" customWidth="1"/>
    <col min="15877" max="15877" width="10.28515625" style="11" customWidth="1"/>
    <col min="15878" max="15878" width="10.42578125" style="11" customWidth="1"/>
    <col min="15879" max="15879" width="5.85546875" style="11" customWidth="1"/>
    <col min="15880" max="15880" width="9.85546875" style="11" customWidth="1"/>
    <col min="15881" max="15881" width="10.7109375" style="11" customWidth="1"/>
    <col min="15882" max="15882" width="14" style="11" customWidth="1"/>
    <col min="15883" max="15884" width="11.42578125" style="11" customWidth="1"/>
    <col min="15885" max="15885" width="10.85546875" style="11" customWidth="1"/>
    <col min="15886" max="15886" width="13.42578125" style="11" customWidth="1"/>
    <col min="15887" max="15887" width="12.7109375" style="11" customWidth="1"/>
    <col min="15888" max="15888" width="11.42578125" style="11" customWidth="1"/>
    <col min="15889" max="15889" width="8.85546875" style="11" customWidth="1"/>
    <col min="15890" max="15890" width="7.140625" style="11" customWidth="1"/>
    <col min="15891" max="15891" width="13.28515625" style="11" customWidth="1"/>
    <col min="15892" max="15892" width="12.140625" style="11" customWidth="1"/>
    <col min="15893" max="15893" width="11.42578125" style="11" customWidth="1"/>
    <col min="15894" max="15894" width="8.42578125" style="11" customWidth="1"/>
    <col min="15895" max="15895" width="8.140625" style="11" customWidth="1"/>
    <col min="15896" max="15896" width="9.28515625" style="11" customWidth="1"/>
    <col min="15897" max="15897" width="8.140625" style="11" customWidth="1"/>
    <col min="15898" max="15898" width="7.85546875" style="11" customWidth="1"/>
    <col min="15899" max="15899" width="12.85546875" style="11" customWidth="1"/>
    <col min="15900" max="15900" width="9" style="11" customWidth="1"/>
    <col min="15901" max="15902" width="10" style="11" customWidth="1"/>
    <col min="15903" max="16128" width="11" style="11"/>
    <col min="16129" max="16129" width="44.42578125" style="11" customWidth="1"/>
    <col min="16130" max="16130" width="8" style="11" customWidth="1"/>
    <col min="16131" max="16131" width="10.28515625" style="11" customWidth="1"/>
    <col min="16132" max="16132" width="8.85546875" style="11" customWidth="1"/>
    <col min="16133" max="16133" width="10.28515625" style="11" customWidth="1"/>
    <col min="16134" max="16134" width="10.42578125" style="11" customWidth="1"/>
    <col min="16135" max="16135" width="5.85546875" style="11" customWidth="1"/>
    <col min="16136" max="16136" width="9.85546875" style="11" customWidth="1"/>
    <col min="16137" max="16137" width="10.7109375" style="11" customWidth="1"/>
    <col min="16138" max="16138" width="14" style="11" customWidth="1"/>
    <col min="16139" max="16140" width="11.42578125" style="11" customWidth="1"/>
    <col min="16141" max="16141" width="10.85546875" style="11" customWidth="1"/>
    <col min="16142" max="16142" width="13.42578125" style="11" customWidth="1"/>
    <col min="16143" max="16143" width="12.7109375" style="11" customWidth="1"/>
    <col min="16144" max="16144" width="11.42578125" style="11" customWidth="1"/>
    <col min="16145" max="16145" width="8.85546875" style="11" customWidth="1"/>
    <col min="16146" max="16146" width="7.140625" style="11" customWidth="1"/>
    <col min="16147" max="16147" width="13.28515625" style="11" customWidth="1"/>
    <col min="16148" max="16148" width="12.140625" style="11" customWidth="1"/>
    <col min="16149" max="16149" width="11.42578125" style="11" customWidth="1"/>
    <col min="16150" max="16150" width="8.42578125" style="11" customWidth="1"/>
    <col min="16151" max="16151" width="8.140625" style="11" customWidth="1"/>
    <col min="16152" max="16152" width="9.28515625" style="11" customWidth="1"/>
    <col min="16153" max="16153" width="8.140625" style="11" customWidth="1"/>
    <col min="16154" max="16154" width="7.85546875" style="11" customWidth="1"/>
    <col min="16155" max="16155" width="12.85546875" style="11" customWidth="1"/>
    <col min="16156" max="16156" width="9" style="11" customWidth="1"/>
    <col min="16157" max="16158" width="10" style="11" customWidth="1"/>
    <col min="16159" max="16384" width="11" style="11"/>
  </cols>
  <sheetData>
    <row r="1" spans="1:34" s="4" customFormat="1" ht="30" customHeight="1" x14ac:dyDescent="0.2">
      <c r="A1" s="1670" t="s">
        <v>152</v>
      </c>
      <c r="B1" s="1670"/>
      <c r="C1" s="1670"/>
      <c r="D1" s="1670"/>
      <c r="E1" s="1670"/>
      <c r="F1" s="1670"/>
      <c r="G1" s="1670"/>
      <c r="H1" s="1670"/>
      <c r="I1" s="1670"/>
      <c r="J1" s="1670"/>
      <c r="K1" s="1670"/>
      <c r="L1" s="1670"/>
      <c r="M1" s="1670"/>
      <c r="N1" s="1670"/>
      <c r="O1" s="1670"/>
      <c r="P1" s="1670"/>
      <c r="Q1" s="1670"/>
      <c r="R1" s="1670"/>
      <c r="S1" s="1670"/>
      <c r="T1" s="1670"/>
      <c r="U1" s="1670"/>
      <c r="V1" s="1670"/>
      <c r="W1" s="1670"/>
      <c r="X1" s="1670"/>
      <c r="Y1" s="1670"/>
      <c r="Z1" s="1670"/>
      <c r="AA1" s="1670"/>
      <c r="AB1" s="1670"/>
      <c r="AC1" s="1670"/>
    </row>
    <row r="2" spans="1:34" s="450" customFormat="1" ht="30" customHeight="1" x14ac:dyDescent="0.2">
      <c r="A2" s="345" t="s">
        <v>88</v>
      </c>
      <c r="B2" s="348"/>
      <c r="C2" s="444"/>
      <c r="D2" s="444"/>
      <c r="E2" s="349"/>
      <c r="F2" s="349"/>
      <c r="G2" s="134"/>
      <c r="H2" s="349"/>
      <c r="I2" s="349"/>
      <c r="J2" s="350"/>
      <c r="K2" s="419"/>
      <c r="L2" s="350"/>
      <c r="M2" s="350"/>
      <c r="N2" s="350"/>
      <c r="O2" s="350"/>
      <c r="P2" s="350"/>
      <c r="Q2" s="350"/>
      <c r="R2" s="351"/>
      <c r="S2" s="350"/>
      <c r="T2" s="350"/>
      <c r="U2" s="350"/>
      <c r="V2" s="351"/>
      <c r="W2" s="350"/>
      <c r="X2" s="350"/>
      <c r="Y2" s="350"/>
      <c r="Z2" s="350"/>
      <c r="AA2" s="350"/>
      <c r="AB2" s="350"/>
      <c r="AC2" s="444"/>
    </row>
    <row r="3" spans="1:34" s="113" customFormat="1" ht="60" customHeight="1" x14ac:dyDescent="0.2">
      <c r="A3" s="1747" t="s">
        <v>1204</v>
      </c>
      <c r="B3" s="1747"/>
      <c r="C3" s="1747"/>
      <c r="D3" s="1747"/>
      <c r="E3" s="1747"/>
      <c r="F3" s="1747"/>
      <c r="G3" s="1747"/>
      <c r="H3" s="1747"/>
      <c r="I3" s="1747"/>
      <c r="J3" s="1747"/>
      <c r="K3" s="1747"/>
      <c r="L3" s="1747"/>
      <c r="M3" s="1747"/>
      <c r="N3" s="1747"/>
      <c r="O3" s="1747"/>
      <c r="P3" s="1747"/>
      <c r="Q3" s="1747"/>
      <c r="R3" s="1747"/>
      <c r="S3" s="1747"/>
      <c r="T3" s="1747"/>
      <c r="U3" s="1747"/>
      <c r="V3" s="1747"/>
      <c r="W3" s="1747"/>
      <c r="X3" s="1747"/>
      <c r="Y3" s="1747"/>
      <c r="Z3" s="1747"/>
      <c r="AA3" s="1747"/>
      <c r="AB3" s="1747"/>
      <c r="AC3" s="1747"/>
    </row>
    <row r="4" spans="1:34" s="449" customFormat="1" ht="30" customHeight="1" x14ac:dyDescent="0.2">
      <c r="A4" s="1756" t="s">
        <v>911</v>
      </c>
      <c r="B4" s="1756"/>
      <c r="C4" s="1757"/>
      <c r="D4" s="1757"/>
      <c r="E4" s="1757"/>
      <c r="F4" s="1757"/>
      <c r="G4" s="1757"/>
      <c r="H4" s="1757"/>
      <c r="I4" s="1757"/>
      <c r="J4" s="1757"/>
      <c r="K4" s="1757"/>
      <c r="L4" s="1757"/>
      <c r="M4" s="1757"/>
      <c r="N4" s="1757"/>
      <c r="O4" s="1757"/>
      <c r="P4" s="1757"/>
      <c r="Q4" s="1757"/>
      <c r="R4" s="1757"/>
      <c r="S4" s="1757"/>
      <c r="T4" s="1757"/>
      <c r="U4" s="1757"/>
      <c r="V4" s="1757"/>
      <c r="W4" s="1757"/>
      <c r="X4" s="1757"/>
      <c r="Y4" s="1757"/>
      <c r="Z4" s="1757"/>
      <c r="AA4" s="1757"/>
      <c r="AB4" s="1757"/>
      <c r="AC4" s="1757"/>
    </row>
    <row r="5" spans="1:34" s="4" customFormat="1" ht="18" customHeight="1" thickBot="1" x14ac:dyDescent="0.25">
      <c r="A5" s="448"/>
      <c r="B5" s="114"/>
      <c r="C5" s="446"/>
      <c r="D5" s="446"/>
      <c r="E5" s="352"/>
      <c r="F5" s="352"/>
      <c r="G5" s="6"/>
      <c r="H5" s="352"/>
      <c r="I5" s="352"/>
      <c r="J5" s="353"/>
      <c r="K5" s="420"/>
      <c r="L5" s="353"/>
      <c r="M5" s="353"/>
      <c r="N5" s="353"/>
      <c r="O5" s="353"/>
      <c r="P5" s="353"/>
      <c r="Q5" s="353"/>
      <c r="R5" s="354"/>
      <c r="S5" s="353"/>
      <c r="T5" s="353"/>
      <c r="U5" s="353"/>
      <c r="V5" s="354"/>
      <c r="W5" s="353"/>
      <c r="X5" s="353"/>
      <c r="Y5" s="353"/>
      <c r="Z5" s="353"/>
      <c r="AA5" s="353"/>
      <c r="AB5" s="353"/>
      <c r="AC5" s="446"/>
      <c r="AD5" s="6"/>
    </row>
    <row r="6" spans="1:34" s="12" customFormat="1" ht="30" customHeight="1" thickBot="1" x14ac:dyDescent="0.25">
      <c r="A6" s="1765" t="s">
        <v>296</v>
      </c>
      <c r="B6" s="1203" t="s">
        <v>184</v>
      </c>
      <c r="C6" s="1194" t="s">
        <v>185</v>
      </c>
      <c r="D6" s="1194" t="s">
        <v>186</v>
      </c>
      <c r="E6" s="1196" t="s">
        <v>187</v>
      </c>
      <c r="F6" s="1197"/>
      <c r="G6" s="1198"/>
      <c r="H6" s="1197"/>
      <c r="I6" s="1197"/>
      <c r="J6" s="1199" t="s">
        <v>188</v>
      </c>
      <c r="K6" s="1202"/>
      <c r="L6" s="1748" t="s">
        <v>1555</v>
      </c>
      <c r="M6" s="1749"/>
      <c r="N6" s="1194" t="s">
        <v>189</v>
      </c>
      <c r="O6" s="1194" t="s">
        <v>189</v>
      </c>
      <c r="P6" s="1194" t="s">
        <v>189</v>
      </c>
      <c r="Q6" s="1752" t="s">
        <v>190</v>
      </c>
      <c r="R6" s="1753"/>
      <c r="S6" s="1753"/>
      <c r="T6" s="1753"/>
      <c r="U6" s="1753"/>
      <c r="V6" s="1753"/>
      <c r="W6" s="1753"/>
      <c r="X6" s="1753"/>
      <c r="Y6" s="1753"/>
      <c r="Z6" s="1753"/>
      <c r="AA6" s="1753"/>
      <c r="AB6" s="1753"/>
      <c r="AC6" s="1759"/>
    </row>
    <row r="7" spans="1:34" s="12" customFormat="1" ht="30" customHeight="1" thickBot="1" x14ac:dyDescent="0.25">
      <c r="A7" s="1765"/>
      <c r="B7" s="1204" t="s">
        <v>154</v>
      </c>
      <c r="C7" s="1195" t="s">
        <v>191</v>
      </c>
      <c r="D7" s="1195" t="s">
        <v>192</v>
      </c>
      <c r="E7" s="1200" t="s">
        <v>193</v>
      </c>
      <c r="F7" s="1200" t="s">
        <v>194</v>
      </c>
      <c r="G7" s="1200" t="s">
        <v>195</v>
      </c>
      <c r="H7" s="1196" t="s">
        <v>196</v>
      </c>
      <c r="I7" s="1227"/>
      <c r="J7" s="1200" t="s">
        <v>197</v>
      </c>
      <c r="K7" s="1188" t="s">
        <v>198</v>
      </c>
      <c r="L7" s="1750"/>
      <c r="M7" s="1751"/>
      <c r="N7" s="1195" t="s">
        <v>155</v>
      </c>
      <c r="O7" s="1195" t="s">
        <v>200</v>
      </c>
      <c r="P7" s="1195" t="s">
        <v>201</v>
      </c>
      <c r="Q7" s="1760" t="s">
        <v>202</v>
      </c>
      <c r="R7" s="1762" t="s">
        <v>203</v>
      </c>
      <c r="S7" s="1752" t="s">
        <v>204</v>
      </c>
      <c r="T7" s="1753"/>
      <c r="U7" s="1745" t="s">
        <v>1548</v>
      </c>
      <c r="V7" s="1745" t="s">
        <v>1549</v>
      </c>
      <c r="W7" s="1745" t="s">
        <v>1550</v>
      </c>
      <c r="X7" s="1745" t="s">
        <v>1551</v>
      </c>
      <c r="Y7" s="1745" t="s">
        <v>1552</v>
      </c>
      <c r="Z7" s="1745" t="s">
        <v>1553</v>
      </c>
      <c r="AA7" s="1745" t="s">
        <v>1554</v>
      </c>
      <c r="AB7" s="1745" t="s">
        <v>211</v>
      </c>
      <c r="AC7" s="1745" t="s">
        <v>37</v>
      </c>
    </row>
    <row r="8" spans="1:34" s="12" customFormat="1" ht="30" customHeight="1" thickBot="1" x14ac:dyDescent="0.25">
      <c r="A8" s="1765"/>
      <c r="B8" s="1204" t="s">
        <v>212</v>
      </c>
      <c r="C8" s="1195" t="s">
        <v>213</v>
      </c>
      <c r="D8" s="1195" t="s">
        <v>214</v>
      </c>
      <c r="E8" s="1201" t="s">
        <v>157</v>
      </c>
      <c r="F8" s="1201" t="s">
        <v>158</v>
      </c>
      <c r="G8" s="1201" t="s">
        <v>159</v>
      </c>
      <c r="H8" s="1190" t="s">
        <v>215</v>
      </c>
      <c r="I8" s="1190" t="s">
        <v>160</v>
      </c>
      <c r="J8" s="1201" t="s">
        <v>216</v>
      </c>
      <c r="K8" s="1188" t="s">
        <v>217</v>
      </c>
      <c r="L8" s="1750"/>
      <c r="M8" s="1751"/>
      <c r="N8" s="1195" t="s">
        <v>219</v>
      </c>
      <c r="O8" s="1195" t="s">
        <v>161</v>
      </c>
      <c r="P8" s="1195" t="s">
        <v>220</v>
      </c>
      <c r="Q8" s="1761"/>
      <c r="R8" s="1746"/>
      <c r="S8" s="1189" t="s">
        <v>221</v>
      </c>
      <c r="T8" s="1189" t="s">
        <v>222</v>
      </c>
      <c r="U8" s="1746"/>
      <c r="V8" s="1746" t="s">
        <v>224</v>
      </c>
      <c r="W8" s="1746"/>
      <c r="X8" s="1746"/>
      <c r="Y8" s="1746"/>
      <c r="Z8" s="1746"/>
      <c r="AA8" s="1746"/>
      <c r="AB8" s="1746"/>
      <c r="AC8" s="1746"/>
    </row>
    <row r="9" spans="1:34" s="29" customFormat="1" ht="11.25" customHeight="1" x14ac:dyDescent="0.2">
      <c r="A9" s="1193"/>
      <c r="B9" s="1235"/>
      <c r="C9" s="1236"/>
      <c r="D9" s="1236"/>
      <c r="E9" s="1237"/>
      <c r="F9" s="1237"/>
      <c r="G9" s="1238"/>
      <c r="H9" s="1239"/>
      <c r="I9" s="1239"/>
      <c r="J9" s="1240"/>
      <c r="K9" s="1241"/>
      <c r="L9" s="1240"/>
      <c r="M9" s="1240"/>
      <c r="N9" s="1240"/>
      <c r="O9" s="1240"/>
      <c r="P9" s="1240"/>
      <c r="Q9" s="1240"/>
      <c r="R9" s="1242"/>
      <c r="S9" s="1240"/>
      <c r="T9" s="1240"/>
      <c r="U9" s="1240"/>
      <c r="V9" s="1242"/>
      <c r="W9" s="1240"/>
      <c r="X9" s="1240"/>
      <c r="Y9" s="1240"/>
      <c r="Z9" s="1240"/>
      <c r="AA9" s="1240"/>
      <c r="AB9" s="1240"/>
      <c r="AC9" s="1243"/>
    </row>
    <row r="10" spans="1:34" s="12" customFormat="1" ht="30" customHeight="1" x14ac:dyDescent="0.2">
      <c r="A10" s="1193" t="s">
        <v>40</v>
      </c>
      <c r="B10" s="1212"/>
      <c r="C10" s="1177"/>
      <c r="D10" s="1177"/>
      <c r="E10" s="1178"/>
      <c r="F10" s="1178"/>
      <c r="G10" s="1179"/>
      <c r="H10" s="1178"/>
      <c r="I10" s="1178"/>
      <c r="J10" s="1180"/>
      <c r="K10" s="1181"/>
      <c r="L10" s="1180"/>
      <c r="M10" s="1180"/>
      <c r="N10" s="1180"/>
      <c r="O10" s="1180"/>
      <c r="P10" s="1180"/>
      <c r="Q10" s="1180"/>
      <c r="R10" s="1182"/>
      <c r="S10" s="1180"/>
      <c r="T10" s="1180"/>
      <c r="U10" s="1180"/>
      <c r="V10" s="1182"/>
      <c r="W10" s="1180"/>
      <c r="X10" s="1180"/>
      <c r="Y10" s="1180"/>
      <c r="Z10" s="1180"/>
      <c r="AA10" s="1180"/>
      <c r="AB10" s="1180"/>
      <c r="AC10" s="1213"/>
      <c r="AD10" s="95"/>
      <c r="AE10" s="98"/>
      <c r="AF10" s="98"/>
      <c r="AG10" s="98"/>
      <c r="AH10" s="98"/>
    </row>
    <row r="11" spans="1:34" s="12" customFormat="1" ht="30" customHeight="1" x14ac:dyDescent="0.2">
      <c r="A11" s="1192" t="s">
        <v>635</v>
      </c>
      <c r="B11" s="1212" t="s">
        <v>273</v>
      </c>
      <c r="C11" s="1113" t="s">
        <v>105</v>
      </c>
      <c r="D11" s="1113" t="s">
        <v>232</v>
      </c>
      <c r="E11" s="1178">
        <v>42951</v>
      </c>
      <c r="F11" s="1178">
        <v>43109</v>
      </c>
      <c r="G11" s="1179">
        <f t="shared" ref="G11:G12" si="0">DAYS360(E11,F11)</f>
        <v>155</v>
      </c>
      <c r="H11" s="1178">
        <v>42979</v>
      </c>
      <c r="I11" s="1178">
        <v>43343</v>
      </c>
      <c r="J11" s="1180" t="s">
        <v>80</v>
      </c>
      <c r="K11" s="1181" t="s">
        <v>636</v>
      </c>
      <c r="L11" s="1180" t="s">
        <v>80</v>
      </c>
      <c r="M11" s="1180" t="s">
        <v>80</v>
      </c>
      <c r="N11" s="1180" t="s">
        <v>80</v>
      </c>
      <c r="O11" s="1180" t="s">
        <v>80</v>
      </c>
      <c r="P11" s="1180">
        <v>500</v>
      </c>
      <c r="Q11" s="1180" t="s">
        <v>80</v>
      </c>
      <c r="R11" s="1182" t="s">
        <v>80</v>
      </c>
      <c r="S11" s="1180" t="s">
        <v>80</v>
      </c>
      <c r="T11" s="1180" t="s">
        <v>80</v>
      </c>
      <c r="U11" s="1180">
        <v>490</v>
      </c>
      <c r="V11" s="1182" t="s">
        <v>80</v>
      </c>
      <c r="W11" s="1181" t="s">
        <v>80</v>
      </c>
      <c r="X11" s="1180" t="s">
        <v>80</v>
      </c>
      <c r="Y11" s="1180" t="s">
        <v>80</v>
      </c>
      <c r="Z11" s="1180" t="s">
        <v>80</v>
      </c>
      <c r="AA11" s="1180" t="s">
        <v>80</v>
      </c>
      <c r="AB11" s="1180" t="s">
        <v>80</v>
      </c>
      <c r="AC11" s="1213" t="s">
        <v>432</v>
      </c>
      <c r="AD11" s="95"/>
      <c r="AE11" s="98"/>
      <c r="AF11" s="98"/>
      <c r="AG11" s="98"/>
      <c r="AH11" s="98"/>
    </row>
    <row r="12" spans="1:34" s="12" customFormat="1" ht="30" customHeight="1" x14ac:dyDescent="0.2">
      <c r="A12" s="1192" t="s">
        <v>637</v>
      </c>
      <c r="B12" s="1212" t="s">
        <v>286</v>
      </c>
      <c r="C12" s="1113" t="s">
        <v>275</v>
      </c>
      <c r="D12" s="1113" t="s">
        <v>232</v>
      </c>
      <c r="E12" s="1178">
        <v>42998</v>
      </c>
      <c r="F12" s="1178">
        <v>43118</v>
      </c>
      <c r="G12" s="1179">
        <f t="shared" si="0"/>
        <v>118</v>
      </c>
      <c r="H12" s="1178">
        <v>42979</v>
      </c>
      <c r="I12" s="1178">
        <v>43343</v>
      </c>
      <c r="J12" s="1180" t="s">
        <v>638</v>
      </c>
      <c r="K12" s="1181" t="s">
        <v>80</v>
      </c>
      <c r="L12" s="1180" t="s">
        <v>80</v>
      </c>
      <c r="M12" s="1180" t="s">
        <v>80</v>
      </c>
      <c r="N12" s="1180" t="s">
        <v>80</v>
      </c>
      <c r="O12" s="1180" t="s">
        <v>80</v>
      </c>
      <c r="P12" s="1180">
        <v>1700</v>
      </c>
      <c r="Q12" s="1180" t="s">
        <v>80</v>
      </c>
      <c r="R12" s="1182" t="s">
        <v>80</v>
      </c>
      <c r="S12" s="1180" t="s">
        <v>80</v>
      </c>
      <c r="T12" s="1180" t="s">
        <v>80</v>
      </c>
      <c r="U12" s="1180" t="s">
        <v>80</v>
      </c>
      <c r="V12" s="1182" t="s">
        <v>80</v>
      </c>
      <c r="W12" s="1181" t="s">
        <v>80</v>
      </c>
      <c r="X12" s="1180" t="s">
        <v>80</v>
      </c>
      <c r="Y12" s="1180" t="s">
        <v>234</v>
      </c>
      <c r="Z12" s="1180" t="s">
        <v>80</v>
      </c>
      <c r="AA12" s="1180" t="s">
        <v>80</v>
      </c>
      <c r="AB12" s="1180" t="s">
        <v>80</v>
      </c>
      <c r="AC12" s="1213" t="s">
        <v>432</v>
      </c>
      <c r="AD12" s="95"/>
      <c r="AE12" s="98"/>
      <c r="AF12" s="98"/>
      <c r="AG12" s="98"/>
      <c r="AH12" s="98"/>
    </row>
    <row r="13" spans="1:34" s="12" customFormat="1" ht="30" customHeight="1" x14ac:dyDescent="0.2">
      <c r="A13" s="1192" t="s">
        <v>639</v>
      </c>
      <c r="B13" s="1212" t="s">
        <v>273</v>
      </c>
      <c r="C13" s="1113" t="s">
        <v>238</v>
      </c>
      <c r="D13" s="1113" t="s">
        <v>232</v>
      </c>
      <c r="E13" s="1178" t="s">
        <v>233</v>
      </c>
      <c r="F13" s="1178">
        <v>43131</v>
      </c>
      <c r="G13" s="1184" t="s">
        <v>80</v>
      </c>
      <c r="H13" s="1178">
        <v>43132</v>
      </c>
      <c r="I13" s="1178">
        <v>44957</v>
      </c>
      <c r="J13" s="1180">
        <v>75</v>
      </c>
      <c r="K13" s="1181" t="s">
        <v>80</v>
      </c>
      <c r="L13" s="1180" t="s">
        <v>80</v>
      </c>
      <c r="M13" s="1180" t="s">
        <v>80</v>
      </c>
      <c r="N13" s="1180" t="s">
        <v>80</v>
      </c>
      <c r="O13" s="1180" t="s">
        <v>80</v>
      </c>
      <c r="P13" s="1180" t="s">
        <v>80</v>
      </c>
      <c r="Q13" s="1180" t="s">
        <v>80</v>
      </c>
      <c r="R13" s="1182" t="s">
        <v>80</v>
      </c>
      <c r="S13" s="1180" t="s">
        <v>80</v>
      </c>
      <c r="T13" s="1180" t="s">
        <v>80</v>
      </c>
      <c r="U13" s="1180" t="s">
        <v>80</v>
      </c>
      <c r="V13" s="1182" t="s">
        <v>80</v>
      </c>
      <c r="W13" s="1181" t="s">
        <v>80</v>
      </c>
      <c r="X13" s="1180" t="s">
        <v>80</v>
      </c>
      <c r="Y13" s="1180" t="s">
        <v>80</v>
      </c>
      <c r="Z13" s="1180" t="s">
        <v>80</v>
      </c>
      <c r="AA13" s="1180" t="s">
        <v>80</v>
      </c>
      <c r="AB13" s="1180" t="s">
        <v>80</v>
      </c>
      <c r="AC13" s="1213" t="s">
        <v>61</v>
      </c>
      <c r="AD13" s="95"/>
      <c r="AE13" s="98"/>
      <c r="AF13" s="98"/>
      <c r="AG13" s="98"/>
      <c r="AH13" s="98"/>
    </row>
    <row r="14" spans="1:34" s="12" customFormat="1" ht="30" customHeight="1" x14ac:dyDescent="0.2">
      <c r="A14" s="1192" t="s">
        <v>640</v>
      </c>
      <c r="B14" s="1212" t="s">
        <v>273</v>
      </c>
      <c r="C14" s="1113" t="s">
        <v>231</v>
      </c>
      <c r="D14" s="1113" t="s">
        <v>232</v>
      </c>
      <c r="E14" s="1178" t="s">
        <v>233</v>
      </c>
      <c r="F14" s="1178">
        <v>43131</v>
      </c>
      <c r="G14" s="1184" t="s">
        <v>80</v>
      </c>
      <c r="H14" s="1178">
        <v>43132</v>
      </c>
      <c r="I14" s="1178">
        <v>44957</v>
      </c>
      <c r="J14" s="1180" t="s">
        <v>80</v>
      </c>
      <c r="K14" s="1181" t="s">
        <v>641</v>
      </c>
      <c r="L14" s="1180" t="s">
        <v>80</v>
      </c>
      <c r="M14" s="1180" t="s">
        <v>80</v>
      </c>
      <c r="N14" s="1180" t="s">
        <v>80</v>
      </c>
      <c r="O14" s="1180" t="s">
        <v>80</v>
      </c>
      <c r="P14" s="1180" t="s">
        <v>80</v>
      </c>
      <c r="Q14" s="1180" t="s">
        <v>80</v>
      </c>
      <c r="R14" s="1182" t="s">
        <v>80</v>
      </c>
      <c r="S14" s="1180" t="s">
        <v>80</v>
      </c>
      <c r="T14" s="1180" t="s">
        <v>80</v>
      </c>
      <c r="U14" s="1180" t="s">
        <v>80</v>
      </c>
      <c r="V14" s="1182" t="s">
        <v>234</v>
      </c>
      <c r="W14" s="1182" t="s">
        <v>234</v>
      </c>
      <c r="X14" s="1180" t="s">
        <v>80</v>
      </c>
      <c r="Y14" s="1180" t="s">
        <v>234</v>
      </c>
      <c r="Z14" s="1180" t="s">
        <v>80</v>
      </c>
      <c r="AA14" s="1180" t="s">
        <v>80</v>
      </c>
      <c r="AB14" s="1180" t="s">
        <v>80</v>
      </c>
      <c r="AC14" s="1213" t="s">
        <v>61</v>
      </c>
      <c r="AD14" s="95"/>
      <c r="AE14" s="98"/>
      <c r="AF14" s="98"/>
      <c r="AG14" s="98"/>
      <c r="AH14" s="98"/>
    </row>
    <row r="15" spans="1:34" s="12" customFormat="1" ht="30" customHeight="1" x14ac:dyDescent="0.2">
      <c r="A15" s="1192" t="s">
        <v>642</v>
      </c>
      <c r="B15" s="1212" t="s">
        <v>105</v>
      </c>
      <c r="C15" s="1113" t="s">
        <v>238</v>
      </c>
      <c r="D15" s="1113" t="s">
        <v>232</v>
      </c>
      <c r="E15" s="1178" t="s">
        <v>233</v>
      </c>
      <c r="F15" s="1178">
        <v>43101</v>
      </c>
      <c r="G15" s="1184" t="s">
        <v>80</v>
      </c>
      <c r="H15" s="1178">
        <v>43101</v>
      </c>
      <c r="I15" s="1178">
        <v>43465</v>
      </c>
      <c r="J15" s="1180" t="s">
        <v>234</v>
      </c>
      <c r="K15" s="1181" t="s">
        <v>80</v>
      </c>
      <c r="L15" s="1180" t="s">
        <v>80</v>
      </c>
      <c r="M15" s="1180" t="s">
        <v>80</v>
      </c>
      <c r="N15" s="1180" t="s">
        <v>80</v>
      </c>
      <c r="O15" s="1180" t="s">
        <v>80</v>
      </c>
      <c r="P15" s="1180" t="s">
        <v>234</v>
      </c>
      <c r="Q15" s="1180" t="s">
        <v>80</v>
      </c>
      <c r="R15" s="1182">
        <v>93</v>
      </c>
      <c r="S15" s="1180" t="s">
        <v>80</v>
      </c>
      <c r="T15" s="1180" t="s">
        <v>80</v>
      </c>
      <c r="U15" s="1180" t="s">
        <v>80</v>
      </c>
      <c r="V15" s="1182" t="s">
        <v>234</v>
      </c>
      <c r="W15" s="1180" t="s">
        <v>80</v>
      </c>
      <c r="X15" s="1180" t="s">
        <v>80</v>
      </c>
      <c r="Y15" s="1180" t="s">
        <v>80</v>
      </c>
      <c r="Z15" s="1180" t="s">
        <v>80</v>
      </c>
      <c r="AA15" s="1180" t="s">
        <v>80</v>
      </c>
      <c r="AB15" s="1180" t="s">
        <v>80</v>
      </c>
      <c r="AC15" s="1213" t="s">
        <v>61</v>
      </c>
      <c r="AD15" s="95"/>
      <c r="AE15" s="98"/>
      <c r="AF15" s="98"/>
      <c r="AG15" s="98"/>
      <c r="AH15" s="98"/>
    </row>
    <row r="16" spans="1:34" s="12" customFormat="1" ht="30" customHeight="1" x14ac:dyDescent="0.2">
      <c r="A16" s="1192" t="s">
        <v>642</v>
      </c>
      <c r="B16" s="1212" t="s">
        <v>105</v>
      </c>
      <c r="C16" s="1113" t="s">
        <v>231</v>
      </c>
      <c r="D16" s="1113" t="s">
        <v>232</v>
      </c>
      <c r="E16" s="1178" t="s">
        <v>233</v>
      </c>
      <c r="F16" s="1178">
        <v>43466</v>
      </c>
      <c r="G16" s="1184" t="s">
        <v>80</v>
      </c>
      <c r="H16" s="1178">
        <v>43466</v>
      </c>
      <c r="I16" s="1178">
        <v>43800</v>
      </c>
      <c r="J16" s="1181" t="s">
        <v>80</v>
      </c>
      <c r="K16" s="1181" t="s">
        <v>80</v>
      </c>
      <c r="L16" s="1181" t="s">
        <v>80</v>
      </c>
      <c r="M16" s="1181" t="s">
        <v>80</v>
      </c>
      <c r="N16" s="1181" t="s">
        <v>80</v>
      </c>
      <c r="O16" s="1181" t="s">
        <v>80</v>
      </c>
      <c r="P16" s="1180" t="s">
        <v>234</v>
      </c>
      <c r="Q16" s="1180" t="s">
        <v>80</v>
      </c>
      <c r="R16" s="1182" t="s">
        <v>234</v>
      </c>
      <c r="S16" s="1180" t="s">
        <v>80</v>
      </c>
      <c r="T16" s="1180" t="s">
        <v>80</v>
      </c>
      <c r="U16" s="1180" t="s">
        <v>234</v>
      </c>
      <c r="V16" s="1182" t="s">
        <v>234</v>
      </c>
      <c r="W16" s="1180" t="s">
        <v>80</v>
      </c>
      <c r="X16" s="1180" t="s">
        <v>80</v>
      </c>
      <c r="Y16" s="1180" t="s">
        <v>80</v>
      </c>
      <c r="Z16" s="1180" t="s">
        <v>80</v>
      </c>
      <c r="AA16" s="1180" t="s">
        <v>80</v>
      </c>
      <c r="AB16" s="1180" t="s">
        <v>80</v>
      </c>
      <c r="AC16" s="1213" t="s">
        <v>61</v>
      </c>
      <c r="AD16" s="95"/>
      <c r="AE16" s="98"/>
      <c r="AF16" s="98"/>
      <c r="AG16" s="98"/>
      <c r="AH16" s="98"/>
    </row>
    <row r="17" spans="1:34" s="29" customFormat="1" ht="30" customHeight="1" x14ac:dyDescent="0.2">
      <c r="A17" s="1193" t="s">
        <v>93</v>
      </c>
      <c r="B17" s="1212"/>
      <c r="C17" s="1113"/>
      <c r="D17" s="1113"/>
      <c r="E17" s="1171"/>
      <c r="F17" s="1171"/>
      <c r="G17" s="497"/>
      <c r="H17" s="1172"/>
      <c r="I17" s="1172"/>
      <c r="J17" s="1173"/>
      <c r="K17" s="1174"/>
      <c r="L17" s="1173"/>
      <c r="M17" s="1173"/>
      <c r="N17" s="1173"/>
      <c r="O17" s="1173"/>
      <c r="P17" s="1173"/>
      <c r="Q17" s="1173"/>
      <c r="R17" s="1175"/>
      <c r="S17" s="1173"/>
      <c r="T17" s="1173"/>
      <c r="U17" s="1173"/>
      <c r="V17" s="1175"/>
      <c r="W17" s="1185"/>
      <c r="X17" s="1173"/>
      <c r="Y17" s="1173"/>
      <c r="Z17" s="1173"/>
      <c r="AA17" s="1173"/>
      <c r="AB17" s="1173"/>
      <c r="AC17" s="1216"/>
    </row>
    <row r="18" spans="1:34" s="12" customFormat="1" ht="30" customHeight="1" x14ac:dyDescent="0.2">
      <c r="A18" s="1192" t="s">
        <v>643</v>
      </c>
      <c r="B18" s="1212" t="s">
        <v>105</v>
      </c>
      <c r="C18" s="1113" t="s">
        <v>105</v>
      </c>
      <c r="D18" s="1113" t="s">
        <v>232</v>
      </c>
      <c r="E18" s="1178" t="s">
        <v>233</v>
      </c>
      <c r="F18" s="1178">
        <v>43139</v>
      </c>
      <c r="G18" s="1184" t="s">
        <v>80</v>
      </c>
      <c r="H18" s="1178">
        <v>42968</v>
      </c>
      <c r="I18" s="1178">
        <v>43332</v>
      </c>
      <c r="J18" s="1180" t="s">
        <v>80</v>
      </c>
      <c r="K18" s="1181" t="s">
        <v>644</v>
      </c>
      <c r="L18" s="1180" t="s">
        <v>80</v>
      </c>
      <c r="M18" s="1180" t="s">
        <v>80</v>
      </c>
      <c r="N18" s="1180" t="s">
        <v>80</v>
      </c>
      <c r="O18" s="1180" t="s">
        <v>80</v>
      </c>
      <c r="P18" s="1180" t="s">
        <v>80</v>
      </c>
      <c r="Q18" s="1180" t="s">
        <v>80</v>
      </c>
      <c r="R18" s="1182" t="s">
        <v>257</v>
      </c>
      <c r="S18" s="1180">
        <v>2800</v>
      </c>
      <c r="T18" s="1180">
        <v>2000</v>
      </c>
      <c r="U18" s="1180" t="s">
        <v>645</v>
      </c>
      <c r="V18" s="1182" t="s">
        <v>646</v>
      </c>
      <c r="W18" s="1181" t="s">
        <v>428</v>
      </c>
      <c r="X18" s="1180" t="s">
        <v>234</v>
      </c>
      <c r="Y18" s="1180" t="s">
        <v>234</v>
      </c>
      <c r="Z18" s="1180" t="s">
        <v>234</v>
      </c>
      <c r="AA18" s="1180" t="s">
        <v>80</v>
      </c>
      <c r="AB18" s="1180" t="s">
        <v>80</v>
      </c>
      <c r="AC18" s="1213" t="s">
        <v>61</v>
      </c>
      <c r="AD18" s="95"/>
      <c r="AE18" s="98"/>
      <c r="AF18" s="98"/>
      <c r="AG18" s="98"/>
      <c r="AH18" s="98"/>
    </row>
    <row r="19" spans="1:34" s="12" customFormat="1" ht="30" customHeight="1" x14ac:dyDescent="0.2">
      <c r="A19" s="1192" t="s">
        <v>571</v>
      </c>
      <c r="B19" s="1212" t="s">
        <v>273</v>
      </c>
      <c r="C19" s="1113" t="s">
        <v>105</v>
      </c>
      <c r="D19" s="1113" t="s">
        <v>232</v>
      </c>
      <c r="E19" s="1178" t="s">
        <v>233</v>
      </c>
      <c r="F19" s="1178">
        <v>43144</v>
      </c>
      <c r="G19" s="1184" t="s">
        <v>80</v>
      </c>
      <c r="H19" s="1178">
        <v>43083</v>
      </c>
      <c r="I19" s="1178">
        <v>43812</v>
      </c>
      <c r="J19" s="1180" t="s">
        <v>80</v>
      </c>
      <c r="K19" s="1181">
        <v>2.5</v>
      </c>
      <c r="L19" s="1180" t="s">
        <v>80</v>
      </c>
      <c r="M19" s="1180" t="s">
        <v>80</v>
      </c>
      <c r="N19" s="1180" t="s">
        <v>80</v>
      </c>
      <c r="O19" s="1180">
        <v>150</v>
      </c>
      <c r="P19" s="1180">
        <v>770</v>
      </c>
      <c r="Q19" s="1180" t="s">
        <v>80</v>
      </c>
      <c r="R19" s="1182" t="s">
        <v>80</v>
      </c>
      <c r="S19" s="1180" t="s">
        <v>80</v>
      </c>
      <c r="T19" s="1180" t="s">
        <v>80</v>
      </c>
      <c r="U19" s="1180">
        <v>437</v>
      </c>
      <c r="V19" s="1182" t="s">
        <v>80</v>
      </c>
      <c r="W19" s="1181" t="s">
        <v>80</v>
      </c>
      <c r="X19" s="1180" t="s">
        <v>80</v>
      </c>
      <c r="Y19" s="1180" t="s">
        <v>80</v>
      </c>
      <c r="Z19" s="1180" t="s">
        <v>80</v>
      </c>
      <c r="AA19" s="1180" t="s">
        <v>80</v>
      </c>
      <c r="AB19" s="1180" t="s">
        <v>80</v>
      </c>
      <c r="AC19" s="1213" t="s">
        <v>61</v>
      </c>
      <c r="AD19" s="95"/>
      <c r="AE19" s="98"/>
      <c r="AF19" s="98"/>
      <c r="AG19" s="98"/>
      <c r="AH19" s="98"/>
    </row>
    <row r="20" spans="1:34" s="12" customFormat="1" ht="30" customHeight="1" x14ac:dyDescent="0.2">
      <c r="A20" s="1192" t="s">
        <v>647</v>
      </c>
      <c r="B20" s="1212" t="s">
        <v>273</v>
      </c>
      <c r="C20" s="1113" t="s">
        <v>105</v>
      </c>
      <c r="D20" s="1113" t="s">
        <v>241</v>
      </c>
      <c r="E20" s="1178">
        <v>43019</v>
      </c>
      <c r="F20" s="1178">
        <v>43144</v>
      </c>
      <c r="G20" s="1179">
        <f>DAYS360(E20,F20)</f>
        <v>122</v>
      </c>
      <c r="H20" s="1178">
        <v>43019</v>
      </c>
      <c r="I20" s="1178">
        <v>43565</v>
      </c>
      <c r="J20" s="1180" t="s">
        <v>80</v>
      </c>
      <c r="K20" s="1181" t="s">
        <v>80</v>
      </c>
      <c r="L20" s="1180" t="s">
        <v>80</v>
      </c>
      <c r="M20" s="1180" t="s">
        <v>80</v>
      </c>
      <c r="N20" s="1180" t="s">
        <v>80</v>
      </c>
      <c r="O20" s="1180" t="s">
        <v>80</v>
      </c>
      <c r="P20" s="1180" t="s">
        <v>80</v>
      </c>
      <c r="Q20" s="1180" t="s">
        <v>80</v>
      </c>
      <c r="R20" s="1182" t="s">
        <v>80</v>
      </c>
      <c r="S20" s="1180" t="s">
        <v>80</v>
      </c>
      <c r="T20" s="1180" t="s">
        <v>80</v>
      </c>
      <c r="U20" s="1180">
        <v>200</v>
      </c>
      <c r="V20" s="1182" t="s">
        <v>80</v>
      </c>
      <c r="W20" s="1181" t="s">
        <v>80</v>
      </c>
      <c r="X20" s="1180" t="s">
        <v>80</v>
      </c>
      <c r="Y20" s="1180" t="s">
        <v>80</v>
      </c>
      <c r="Z20" s="1180" t="s">
        <v>80</v>
      </c>
      <c r="AA20" s="1180" t="s">
        <v>80</v>
      </c>
      <c r="AB20" s="1180" t="s">
        <v>80</v>
      </c>
      <c r="AC20" s="1213" t="s">
        <v>61</v>
      </c>
      <c r="AD20" s="95"/>
      <c r="AE20" s="98"/>
      <c r="AF20" s="98"/>
      <c r="AG20" s="98"/>
      <c r="AH20" s="98"/>
    </row>
    <row r="21" spans="1:34" s="12" customFormat="1" ht="30" customHeight="1" x14ac:dyDescent="0.2">
      <c r="A21" s="1192" t="s">
        <v>648</v>
      </c>
      <c r="B21" s="1212" t="s">
        <v>273</v>
      </c>
      <c r="C21" s="1113" t="s">
        <v>231</v>
      </c>
      <c r="D21" s="1113" t="s">
        <v>232</v>
      </c>
      <c r="E21" s="1178">
        <v>43105</v>
      </c>
      <c r="F21" s="1178">
        <v>43145</v>
      </c>
      <c r="G21" s="1179">
        <f t="shared" ref="G21:G29" si="1">DAYS360(E21,F21)</f>
        <v>39</v>
      </c>
      <c r="H21" s="1178">
        <v>42887</v>
      </c>
      <c r="I21" s="1178">
        <v>43251</v>
      </c>
      <c r="J21" s="1180" t="s">
        <v>80</v>
      </c>
      <c r="K21" s="1181" t="s">
        <v>649</v>
      </c>
      <c r="L21" s="1180" t="s">
        <v>80</v>
      </c>
      <c r="M21" s="1180" t="s">
        <v>80</v>
      </c>
      <c r="N21" s="1180" t="s">
        <v>80</v>
      </c>
      <c r="O21" s="1180">
        <v>1200</v>
      </c>
      <c r="P21" s="1180" t="s">
        <v>80</v>
      </c>
      <c r="Q21" s="1180" t="s">
        <v>80</v>
      </c>
      <c r="R21" s="1182" t="s">
        <v>80</v>
      </c>
      <c r="S21" s="1180" t="s">
        <v>80</v>
      </c>
      <c r="T21" s="1180" t="s">
        <v>80</v>
      </c>
      <c r="U21" s="1180" t="s">
        <v>234</v>
      </c>
      <c r="V21" s="1182" t="s">
        <v>80</v>
      </c>
      <c r="W21" s="1181" t="s">
        <v>80</v>
      </c>
      <c r="X21" s="1180" t="s">
        <v>80</v>
      </c>
      <c r="Y21" s="1180" t="s">
        <v>234</v>
      </c>
      <c r="Z21" s="1180" t="s">
        <v>80</v>
      </c>
      <c r="AA21" s="1180" t="s">
        <v>80</v>
      </c>
      <c r="AB21" s="1180" t="s">
        <v>80</v>
      </c>
      <c r="AC21" s="1213" t="s">
        <v>61</v>
      </c>
      <c r="AD21" s="95"/>
      <c r="AE21" s="98"/>
      <c r="AF21" s="98"/>
      <c r="AG21" s="98"/>
      <c r="AH21" s="98"/>
    </row>
    <row r="22" spans="1:34" s="12" customFormat="1" ht="30" customHeight="1" x14ac:dyDescent="0.2">
      <c r="A22" s="1192" t="s">
        <v>650</v>
      </c>
      <c r="B22" s="1212" t="s">
        <v>273</v>
      </c>
      <c r="C22" s="1113" t="s">
        <v>105</v>
      </c>
      <c r="D22" s="1113" t="s">
        <v>232</v>
      </c>
      <c r="E22" s="1178">
        <v>42789</v>
      </c>
      <c r="F22" s="1178">
        <v>43145</v>
      </c>
      <c r="G22" s="1179">
        <f t="shared" si="1"/>
        <v>351</v>
      </c>
      <c r="H22" s="1178">
        <v>42784</v>
      </c>
      <c r="I22" s="1178">
        <v>43148</v>
      </c>
      <c r="J22" s="1180" t="s">
        <v>80</v>
      </c>
      <c r="K22" s="1181" t="s">
        <v>651</v>
      </c>
      <c r="L22" s="1180" t="s">
        <v>80</v>
      </c>
      <c r="M22" s="1180" t="s">
        <v>80</v>
      </c>
      <c r="N22" s="1180" t="s">
        <v>80</v>
      </c>
      <c r="O22" s="1180" t="s">
        <v>80</v>
      </c>
      <c r="P22" s="1180">
        <v>360</v>
      </c>
      <c r="Q22" s="1180" t="s">
        <v>80</v>
      </c>
      <c r="R22" s="1182" t="s">
        <v>80</v>
      </c>
      <c r="S22" s="1180" t="s">
        <v>80</v>
      </c>
      <c r="T22" s="1180">
        <v>3500</v>
      </c>
      <c r="U22" s="1180">
        <v>175</v>
      </c>
      <c r="V22" s="1182" t="s">
        <v>80</v>
      </c>
      <c r="W22" s="1181" t="s">
        <v>80</v>
      </c>
      <c r="X22" s="1180" t="s">
        <v>80</v>
      </c>
      <c r="Y22" s="1180" t="s">
        <v>234</v>
      </c>
      <c r="Z22" s="1180" t="s">
        <v>80</v>
      </c>
      <c r="AA22" s="1180" t="s">
        <v>80</v>
      </c>
      <c r="AB22" s="1180" t="s">
        <v>80</v>
      </c>
      <c r="AC22" s="1213" t="s">
        <v>61</v>
      </c>
      <c r="AD22" s="95"/>
      <c r="AE22" s="98"/>
      <c r="AF22" s="98"/>
      <c r="AG22" s="98"/>
      <c r="AH22" s="98"/>
    </row>
    <row r="23" spans="1:34" s="12" customFormat="1" ht="30" customHeight="1" x14ac:dyDescent="0.2">
      <c r="A23" s="1192" t="s">
        <v>346</v>
      </c>
      <c r="B23" s="1212" t="s">
        <v>275</v>
      </c>
      <c r="C23" s="1113" t="s">
        <v>275</v>
      </c>
      <c r="D23" s="1113" t="s">
        <v>232</v>
      </c>
      <c r="E23" s="1178">
        <v>43091</v>
      </c>
      <c r="F23" s="1178">
        <v>43146</v>
      </c>
      <c r="G23" s="1179">
        <f t="shared" si="1"/>
        <v>53</v>
      </c>
      <c r="H23" s="1178">
        <v>43101</v>
      </c>
      <c r="I23" s="1178">
        <v>43465</v>
      </c>
      <c r="J23" s="1181" t="s">
        <v>652</v>
      </c>
      <c r="K23" s="1181" t="s">
        <v>80</v>
      </c>
      <c r="L23" s="1180" t="s">
        <v>80</v>
      </c>
      <c r="M23" s="1180" t="s">
        <v>80</v>
      </c>
      <c r="N23" s="1180" t="s">
        <v>80</v>
      </c>
      <c r="O23" s="1180" t="s">
        <v>80</v>
      </c>
      <c r="P23" s="1180" t="s">
        <v>80</v>
      </c>
      <c r="Q23" s="1180" t="s">
        <v>80</v>
      </c>
      <c r="R23" s="1182" t="s">
        <v>80</v>
      </c>
      <c r="S23" s="1180">
        <v>2700</v>
      </c>
      <c r="T23" s="1180">
        <v>2700</v>
      </c>
      <c r="U23" s="1180">
        <v>100</v>
      </c>
      <c r="V23" s="1182" t="s">
        <v>80</v>
      </c>
      <c r="W23" s="1181" t="s">
        <v>345</v>
      </c>
      <c r="X23" s="1180" t="s">
        <v>80</v>
      </c>
      <c r="Y23" s="1180" t="s">
        <v>80</v>
      </c>
      <c r="Z23" s="1180" t="s">
        <v>80</v>
      </c>
      <c r="AA23" s="1180" t="s">
        <v>80</v>
      </c>
      <c r="AB23" s="1180" t="s">
        <v>80</v>
      </c>
      <c r="AC23" s="1213" t="s">
        <v>61</v>
      </c>
      <c r="AD23" s="95"/>
      <c r="AE23" s="98"/>
      <c r="AF23" s="98"/>
      <c r="AG23" s="98"/>
      <c r="AH23" s="98"/>
    </row>
    <row r="24" spans="1:34" s="12" customFormat="1" ht="30" customHeight="1" x14ac:dyDescent="0.2">
      <c r="A24" s="1192" t="s">
        <v>653</v>
      </c>
      <c r="B24" s="1212" t="s">
        <v>105</v>
      </c>
      <c r="C24" s="1113" t="s">
        <v>105</v>
      </c>
      <c r="D24" s="1113" t="s">
        <v>232</v>
      </c>
      <c r="E24" s="1178" t="s">
        <v>233</v>
      </c>
      <c r="F24" s="1178">
        <v>43152</v>
      </c>
      <c r="G24" s="1184" t="s">
        <v>80</v>
      </c>
      <c r="H24" s="1178">
        <v>42917</v>
      </c>
      <c r="I24" s="1178">
        <v>43281</v>
      </c>
      <c r="J24" s="1180" t="s">
        <v>80</v>
      </c>
      <c r="K24" s="1181" t="s">
        <v>654</v>
      </c>
      <c r="L24" s="1180" t="s">
        <v>80</v>
      </c>
      <c r="M24" s="1180" t="s">
        <v>80</v>
      </c>
      <c r="N24" s="1180" t="s">
        <v>80</v>
      </c>
      <c r="O24" s="1180" t="s">
        <v>80</v>
      </c>
      <c r="P24" s="1180">
        <v>1500</v>
      </c>
      <c r="Q24" s="1180" t="s">
        <v>80</v>
      </c>
      <c r="R24" s="1182" t="s">
        <v>80</v>
      </c>
      <c r="S24" s="1180">
        <v>2200</v>
      </c>
      <c r="T24" s="1180">
        <v>1650</v>
      </c>
      <c r="U24" s="1180">
        <v>330</v>
      </c>
      <c r="V24" s="1182" t="s">
        <v>234</v>
      </c>
      <c r="W24" s="1182" t="s">
        <v>234</v>
      </c>
      <c r="X24" s="1180" t="s">
        <v>234</v>
      </c>
      <c r="Y24" s="1180" t="s">
        <v>234</v>
      </c>
      <c r="Z24" s="1180" t="s">
        <v>80</v>
      </c>
      <c r="AA24" s="1180" t="s">
        <v>234</v>
      </c>
      <c r="AB24" s="1180" t="s">
        <v>234</v>
      </c>
      <c r="AC24" s="1213" t="s">
        <v>61</v>
      </c>
      <c r="AD24" s="95"/>
      <c r="AE24" s="98"/>
      <c r="AF24" s="98"/>
      <c r="AG24" s="98"/>
      <c r="AH24" s="98"/>
    </row>
    <row r="25" spans="1:34" s="12" customFormat="1" ht="30" customHeight="1" x14ac:dyDescent="0.2">
      <c r="A25" s="1192" t="s">
        <v>542</v>
      </c>
      <c r="B25" s="1212" t="s">
        <v>273</v>
      </c>
      <c r="C25" s="1113" t="s">
        <v>105</v>
      </c>
      <c r="D25" s="1113" t="s">
        <v>232</v>
      </c>
      <c r="E25" s="1178">
        <v>42965</v>
      </c>
      <c r="F25" s="1178">
        <v>43152</v>
      </c>
      <c r="G25" s="1179">
        <f t="shared" si="1"/>
        <v>183</v>
      </c>
      <c r="H25" s="1178">
        <v>42988</v>
      </c>
      <c r="I25" s="1178">
        <v>43352</v>
      </c>
      <c r="J25" s="1180" t="s">
        <v>80</v>
      </c>
      <c r="K25" s="1181">
        <v>1.8</v>
      </c>
      <c r="L25" s="1180" t="s">
        <v>80</v>
      </c>
      <c r="M25" s="1180" t="s">
        <v>80</v>
      </c>
      <c r="N25" s="1180" t="s">
        <v>80</v>
      </c>
      <c r="O25" s="1180">
        <v>450</v>
      </c>
      <c r="P25" s="1180" t="s">
        <v>80</v>
      </c>
      <c r="Q25" s="1180" t="s">
        <v>80</v>
      </c>
      <c r="R25" s="1182" t="s">
        <v>80</v>
      </c>
      <c r="S25" s="1180" t="s">
        <v>80</v>
      </c>
      <c r="T25" s="1180" t="s">
        <v>80</v>
      </c>
      <c r="U25" s="1180" t="s">
        <v>80</v>
      </c>
      <c r="V25" s="1182" t="s">
        <v>80</v>
      </c>
      <c r="W25" s="1181" t="s">
        <v>80</v>
      </c>
      <c r="X25" s="1180" t="s">
        <v>80</v>
      </c>
      <c r="Y25" s="1180" t="s">
        <v>80</v>
      </c>
      <c r="Z25" s="1180" t="s">
        <v>80</v>
      </c>
      <c r="AA25" s="1180" t="s">
        <v>80</v>
      </c>
      <c r="AB25" s="1180" t="s">
        <v>80</v>
      </c>
      <c r="AC25" s="1213" t="s">
        <v>61</v>
      </c>
      <c r="AD25" s="95"/>
      <c r="AE25" s="98"/>
      <c r="AF25" s="98"/>
      <c r="AG25" s="98"/>
      <c r="AH25" s="98"/>
    </row>
    <row r="26" spans="1:34" s="12" customFormat="1" ht="30" customHeight="1" x14ac:dyDescent="0.2">
      <c r="A26" s="1192" t="s">
        <v>655</v>
      </c>
      <c r="B26" s="1212" t="s">
        <v>273</v>
      </c>
      <c r="C26" s="1113" t="s">
        <v>235</v>
      </c>
      <c r="D26" s="1113" t="s">
        <v>232</v>
      </c>
      <c r="E26" s="1178">
        <v>43054</v>
      </c>
      <c r="F26" s="1178">
        <v>43152</v>
      </c>
      <c r="G26" s="1179">
        <f t="shared" si="1"/>
        <v>96</v>
      </c>
      <c r="H26" s="1178">
        <v>43040</v>
      </c>
      <c r="I26" s="1178">
        <v>43404</v>
      </c>
      <c r="J26" s="1180" t="s">
        <v>656</v>
      </c>
      <c r="K26" s="1181" t="s">
        <v>657</v>
      </c>
      <c r="L26" s="1180" t="s">
        <v>80</v>
      </c>
      <c r="M26" s="1180" t="s">
        <v>80</v>
      </c>
      <c r="N26" s="1180" t="s">
        <v>80</v>
      </c>
      <c r="O26" s="1180" t="s">
        <v>80</v>
      </c>
      <c r="P26" s="1180">
        <v>420</v>
      </c>
      <c r="Q26" s="1180" t="s">
        <v>80</v>
      </c>
      <c r="R26" s="1182" t="s">
        <v>257</v>
      </c>
      <c r="S26" s="1180">
        <v>1760</v>
      </c>
      <c r="T26" s="1180">
        <v>1475</v>
      </c>
      <c r="U26" s="1180">
        <v>294</v>
      </c>
      <c r="V26" s="1182" t="s">
        <v>234</v>
      </c>
      <c r="W26" s="1181" t="s">
        <v>80</v>
      </c>
      <c r="X26" s="1180" t="s">
        <v>234</v>
      </c>
      <c r="Y26" s="1180" t="s">
        <v>234</v>
      </c>
      <c r="Z26" s="1180" t="s">
        <v>234</v>
      </c>
      <c r="AA26" s="1180" t="s">
        <v>234</v>
      </c>
      <c r="AB26" s="1180" t="s">
        <v>80</v>
      </c>
      <c r="AC26" s="1213" t="s">
        <v>61</v>
      </c>
      <c r="AD26" s="95"/>
      <c r="AE26" s="98"/>
      <c r="AF26" s="98"/>
      <c r="AG26" s="98"/>
      <c r="AH26" s="98"/>
    </row>
    <row r="27" spans="1:34" s="12" customFormat="1" ht="30" customHeight="1" x14ac:dyDescent="0.2">
      <c r="A27" s="1192" t="s">
        <v>658</v>
      </c>
      <c r="B27" s="1212" t="s">
        <v>273</v>
      </c>
      <c r="C27" s="1113" t="s">
        <v>235</v>
      </c>
      <c r="D27" s="1113" t="s">
        <v>232</v>
      </c>
      <c r="E27" s="1178">
        <v>42632</v>
      </c>
      <c r="F27" s="1178">
        <v>43152</v>
      </c>
      <c r="G27" s="1179">
        <f t="shared" si="1"/>
        <v>512</v>
      </c>
      <c r="H27" s="1178">
        <v>42675</v>
      </c>
      <c r="I27" s="1178">
        <v>43039</v>
      </c>
      <c r="J27" s="1180" t="s">
        <v>659</v>
      </c>
      <c r="K27" s="1181" t="s">
        <v>660</v>
      </c>
      <c r="L27" s="1180" t="s">
        <v>80</v>
      </c>
      <c r="M27" s="1180" t="s">
        <v>80</v>
      </c>
      <c r="N27" s="1180" t="s">
        <v>80</v>
      </c>
      <c r="O27" s="1180" t="s">
        <v>80</v>
      </c>
      <c r="P27" s="1180">
        <v>420</v>
      </c>
      <c r="Q27" s="1180" t="s">
        <v>80</v>
      </c>
      <c r="R27" s="1182" t="s">
        <v>257</v>
      </c>
      <c r="S27" s="1180">
        <v>1655</v>
      </c>
      <c r="T27" s="1180">
        <v>1400</v>
      </c>
      <c r="U27" s="1180">
        <v>284</v>
      </c>
      <c r="V27" s="1182" t="s">
        <v>234</v>
      </c>
      <c r="W27" s="1181" t="s">
        <v>80</v>
      </c>
      <c r="X27" s="1180" t="s">
        <v>234</v>
      </c>
      <c r="Y27" s="1180" t="s">
        <v>234</v>
      </c>
      <c r="Z27" s="1180" t="s">
        <v>234</v>
      </c>
      <c r="AA27" s="1180" t="s">
        <v>234</v>
      </c>
      <c r="AB27" s="1180" t="s">
        <v>80</v>
      </c>
      <c r="AC27" s="1213" t="s">
        <v>61</v>
      </c>
      <c r="AD27" s="95"/>
      <c r="AE27" s="98"/>
      <c r="AF27" s="98"/>
      <c r="AG27" s="98"/>
      <c r="AH27" s="98"/>
    </row>
    <row r="28" spans="1:34" s="12" customFormat="1" ht="30" customHeight="1" x14ac:dyDescent="0.2">
      <c r="A28" s="1192" t="s">
        <v>661</v>
      </c>
      <c r="B28" s="1212" t="s">
        <v>273</v>
      </c>
      <c r="C28" s="1113" t="s">
        <v>235</v>
      </c>
      <c r="D28" s="1113" t="s">
        <v>232</v>
      </c>
      <c r="E28" s="1178">
        <v>42306</v>
      </c>
      <c r="F28" s="1178">
        <v>43152</v>
      </c>
      <c r="G28" s="1179">
        <f t="shared" si="1"/>
        <v>832</v>
      </c>
      <c r="H28" s="1178">
        <v>42309</v>
      </c>
      <c r="I28" s="1178">
        <v>42674</v>
      </c>
      <c r="J28" s="1180" t="s">
        <v>662</v>
      </c>
      <c r="K28" s="1181" t="s">
        <v>663</v>
      </c>
      <c r="L28" s="1180" t="s">
        <v>80</v>
      </c>
      <c r="M28" s="1180" t="s">
        <v>80</v>
      </c>
      <c r="N28" s="1180" t="s">
        <v>80</v>
      </c>
      <c r="O28" s="1180" t="s">
        <v>80</v>
      </c>
      <c r="P28" s="1180">
        <v>350</v>
      </c>
      <c r="Q28" s="1180" t="s">
        <v>80</v>
      </c>
      <c r="R28" s="1182" t="s">
        <v>257</v>
      </c>
      <c r="S28" s="1180">
        <v>1630</v>
      </c>
      <c r="T28" s="1180">
        <v>1360</v>
      </c>
      <c r="U28" s="1180">
        <v>273</v>
      </c>
      <c r="V28" s="1182" t="s">
        <v>234</v>
      </c>
      <c r="W28" s="1181" t="s">
        <v>80</v>
      </c>
      <c r="X28" s="1180" t="s">
        <v>234</v>
      </c>
      <c r="Y28" s="1180" t="s">
        <v>234</v>
      </c>
      <c r="Z28" s="1180" t="s">
        <v>80</v>
      </c>
      <c r="AA28" s="1180" t="s">
        <v>234</v>
      </c>
      <c r="AB28" s="1180" t="s">
        <v>80</v>
      </c>
      <c r="AC28" s="1213" t="s">
        <v>61</v>
      </c>
      <c r="AD28" s="95"/>
      <c r="AE28" s="98"/>
      <c r="AF28" s="98"/>
      <c r="AG28" s="98"/>
      <c r="AH28" s="98"/>
    </row>
    <row r="29" spans="1:34" s="12" customFormat="1" ht="30" customHeight="1" x14ac:dyDescent="0.2">
      <c r="A29" s="1192" t="s">
        <v>664</v>
      </c>
      <c r="B29" s="1212" t="s">
        <v>273</v>
      </c>
      <c r="C29" s="1113" t="s">
        <v>105</v>
      </c>
      <c r="D29" s="1113" t="s">
        <v>232</v>
      </c>
      <c r="E29" s="1178">
        <v>42734</v>
      </c>
      <c r="F29" s="1178">
        <v>43154</v>
      </c>
      <c r="G29" s="1179">
        <f t="shared" si="1"/>
        <v>413</v>
      </c>
      <c r="H29" s="1178">
        <v>42736</v>
      </c>
      <c r="I29" s="1178">
        <v>43100</v>
      </c>
      <c r="J29" s="1180" t="s">
        <v>80</v>
      </c>
      <c r="K29" s="1181" t="s">
        <v>665</v>
      </c>
      <c r="L29" s="1180" t="s">
        <v>80</v>
      </c>
      <c r="M29" s="1180" t="s">
        <v>80</v>
      </c>
      <c r="N29" s="1180" t="s">
        <v>234</v>
      </c>
      <c r="O29" s="1180" t="s">
        <v>80</v>
      </c>
      <c r="P29" s="1180">
        <v>950</v>
      </c>
      <c r="Q29" s="1180" t="s">
        <v>80</v>
      </c>
      <c r="R29" s="1182" t="s">
        <v>248</v>
      </c>
      <c r="S29" s="1180">
        <v>6000</v>
      </c>
      <c r="T29" s="1180">
        <v>5500</v>
      </c>
      <c r="U29" s="1180">
        <v>1600</v>
      </c>
      <c r="V29" s="1182" t="s">
        <v>428</v>
      </c>
      <c r="W29" s="1181" t="s">
        <v>344</v>
      </c>
      <c r="X29" s="1180" t="s">
        <v>234</v>
      </c>
      <c r="Y29" s="1180" t="s">
        <v>234</v>
      </c>
      <c r="Z29" s="1180" t="s">
        <v>234</v>
      </c>
      <c r="AA29" s="1180" t="s">
        <v>234</v>
      </c>
      <c r="AB29" s="1180" t="s">
        <v>234</v>
      </c>
      <c r="AC29" s="1213" t="s">
        <v>61</v>
      </c>
      <c r="AD29" s="95"/>
      <c r="AE29" s="98"/>
      <c r="AF29" s="98"/>
      <c r="AG29" s="98"/>
      <c r="AH29" s="98"/>
    </row>
    <row r="30" spans="1:34" s="12" customFormat="1" ht="39.75" customHeight="1" x14ac:dyDescent="0.2">
      <c r="A30" s="1192" t="s">
        <v>666</v>
      </c>
      <c r="B30" s="1212" t="s">
        <v>281</v>
      </c>
      <c r="C30" s="1113" t="s">
        <v>238</v>
      </c>
      <c r="D30" s="1113" t="s">
        <v>232</v>
      </c>
      <c r="E30" s="1178" t="s">
        <v>233</v>
      </c>
      <c r="F30" s="1178">
        <v>43180</v>
      </c>
      <c r="G30" s="1184" t="s">
        <v>80</v>
      </c>
      <c r="H30" s="1178">
        <v>43101</v>
      </c>
      <c r="I30" s="1178">
        <v>43465</v>
      </c>
      <c r="J30" s="1180" t="s">
        <v>80</v>
      </c>
      <c r="K30" s="1181" t="s">
        <v>80</v>
      </c>
      <c r="L30" s="1180" t="s">
        <v>80</v>
      </c>
      <c r="M30" s="1180" t="s">
        <v>80</v>
      </c>
      <c r="N30" s="1180" t="s">
        <v>80</v>
      </c>
      <c r="O30" s="1180" t="s">
        <v>80</v>
      </c>
      <c r="P30" s="1180">
        <v>11000</v>
      </c>
      <c r="Q30" s="1180" t="s">
        <v>80</v>
      </c>
      <c r="R30" s="1182" t="s">
        <v>80</v>
      </c>
      <c r="S30" s="1180" t="s">
        <v>80</v>
      </c>
      <c r="T30" s="1180" t="s">
        <v>80</v>
      </c>
      <c r="U30" s="1180">
        <v>1700</v>
      </c>
      <c r="V30" s="1182" t="s">
        <v>80</v>
      </c>
      <c r="W30" s="1181" t="s">
        <v>80</v>
      </c>
      <c r="X30" s="1180" t="s">
        <v>80</v>
      </c>
      <c r="Y30" s="1180" t="s">
        <v>234</v>
      </c>
      <c r="Z30" s="1180" t="s">
        <v>80</v>
      </c>
      <c r="AA30" s="1180" t="s">
        <v>80</v>
      </c>
      <c r="AB30" s="1180" t="s">
        <v>80</v>
      </c>
      <c r="AC30" s="1213" t="s">
        <v>61</v>
      </c>
      <c r="AD30" s="95"/>
      <c r="AE30" s="98"/>
      <c r="AF30" s="98"/>
      <c r="AG30" s="98"/>
      <c r="AH30" s="98"/>
    </row>
    <row r="31" spans="1:34" s="29" customFormat="1" ht="30" customHeight="1" x14ac:dyDescent="0.2">
      <c r="A31" s="1193" t="s">
        <v>94</v>
      </c>
      <c r="B31" s="1212"/>
      <c r="C31" s="1113"/>
      <c r="D31" s="1113"/>
      <c r="E31" s="1171"/>
      <c r="F31" s="1171"/>
      <c r="G31" s="497"/>
      <c r="H31" s="1172"/>
      <c r="I31" s="1172"/>
      <c r="J31" s="1173"/>
      <c r="K31" s="1174"/>
      <c r="L31" s="1173"/>
      <c r="M31" s="1173"/>
      <c r="N31" s="1173"/>
      <c r="O31" s="1173"/>
      <c r="P31" s="1173"/>
      <c r="Q31" s="1173"/>
      <c r="R31" s="1175"/>
      <c r="S31" s="1173"/>
      <c r="T31" s="1173"/>
      <c r="U31" s="1173"/>
      <c r="V31" s="1175"/>
      <c r="W31" s="1185"/>
      <c r="X31" s="1173"/>
      <c r="Y31" s="1173"/>
      <c r="Z31" s="1173"/>
      <c r="AA31" s="1173"/>
      <c r="AB31" s="1173"/>
      <c r="AC31" s="1216"/>
    </row>
    <row r="32" spans="1:34" s="12" customFormat="1" ht="30" customHeight="1" x14ac:dyDescent="0.2">
      <c r="A32" s="1192" t="s">
        <v>667</v>
      </c>
      <c r="B32" s="1212" t="s">
        <v>288</v>
      </c>
      <c r="C32" s="1113" t="s">
        <v>238</v>
      </c>
      <c r="D32" s="1113" t="s">
        <v>232</v>
      </c>
      <c r="E32" s="1178" t="s">
        <v>233</v>
      </c>
      <c r="F32" s="1178">
        <v>43160</v>
      </c>
      <c r="G32" s="1184" t="s">
        <v>80</v>
      </c>
      <c r="H32" s="1178">
        <v>43160</v>
      </c>
      <c r="I32" s="1178">
        <v>43455</v>
      </c>
      <c r="J32" s="1180" t="s">
        <v>80</v>
      </c>
      <c r="K32" s="1181" t="s">
        <v>80</v>
      </c>
      <c r="L32" s="1180" t="s">
        <v>80</v>
      </c>
      <c r="M32" s="1180" t="s">
        <v>80</v>
      </c>
      <c r="N32" s="1180" t="s">
        <v>80</v>
      </c>
      <c r="O32" s="1180" t="s">
        <v>80</v>
      </c>
      <c r="P32" s="1180" t="s">
        <v>234</v>
      </c>
      <c r="Q32" s="1180" t="s">
        <v>80</v>
      </c>
      <c r="R32" s="1182" t="s">
        <v>234</v>
      </c>
      <c r="S32" s="1180" t="s">
        <v>80</v>
      </c>
      <c r="T32" s="1180" t="s">
        <v>80</v>
      </c>
      <c r="U32" s="1180" t="s">
        <v>80</v>
      </c>
      <c r="V32" s="1182" t="s">
        <v>234</v>
      </c>
      <c r="W32" s="1181" t="s">
        <v>80</v>
      </c>
      <c r="X32" s="1180" t="s">
        <v>80</v>
      </c>
      <c r="Y32" s="1180" t="s">
        <v>80</v>
      </c>
      <c r="Z32" s="1180" t="s">
        <v>80</v>
      </c>
      <c r="AA32" s="1180" t="s">
        <v>80</v>
      </c>
      <c r="AB32" s="1180" t="s">
        <v>80</v>
      </c>
      <c r="AC32" s="1213" t="s">
        <v>80</v>
      </c>
      <c r="AD32" s="95"/>
      <c r="AE32" s="98"/>
      <c r="AF32" s="98"/>
      <c r="AG32" s="98"/>
      <c r="AH32" s="98"/>
    </row>
    <row r="33" spans="1:34" s="12" customFormat="1" ht="30" customHeight="1" x14ac:dyDescent="0.2">
      <c r="A33" s="1192" t="s">
        <v>668</v>
      </c>
      <c r="B33" s="1212" t="s">
        <v>288</v>
      </c>
      <c r="C33" s="1113" t="s">
        <v>238</v>
      </c>
      <c r="D33" s="1113" t="s">
        <v>232</v>
      </c>
      <c r="E33" s="1178" t="s">
        <v>233</v>
      </c>
      <c r="F33" s="1178">
        <v>43160</v>
      </c>
      <c r="G33" s="1184" t="s">
        <v>80</v>
      </c>
      <c r="H33" s="1178">
        <v>43160</v>
      </c>
      <c r="I33" s="1178">
        <v>43455</v>
      </c>
      <c r="J33" s="1180" t="s">
        <v>80</v>
      </c>
      <c r="K33" s="1181" t="s">
        <v>80</v>
      </c>
      <c r="L33" s="1180" t="s">
        <v>80</v>
      </c>
      <c r="M33" s="1180" t="s">
        <v>80</v>
      </c>
      <c r="N33" s="1180" t="s">
        <v>80</v>
      </c>
      <c r="O33" s="1180" t="s">
        <v>80</v>
      </c>
      <c r="P33" s="1180" t="s">
        <v>234</v>
      </c>
      <c r="Q33" s="1180" t="s">
        <v>80</v>
      </c>
      <c r="R33" s="1182" t="s">
        <v>234</v>
      </c>
      <c r="S33" s="1180" t="s">
        <v>80</v>
      </c>
      <c r="T33" s="1180" t="s">
        <v>80</v>
      </c>
      <c r="U33" s="1180" t="s">
        <v>80</v>
      </c>
      <c r="V33" s="1182" t="s">
        <v>80</v>
      </c>
      <c r="W33" s="1181" t="s">
        <v>80</v>
      </c>
      <c r="X33" s="1180" t="s">
        <v>80</v>
      </c>
      <c r="Y33" s="1180" t="s">
        <v>80</v>
      </c>
      <c r="Z33" s="1180" t="s">
        <v>80</v>
      </c>
      <c r="AA33" s="1180" t="s">
        <v>80</v>
      </c>
      <c r="AB33" s="1180" t="s">
        <v>80</v>
      </c>
      <c r="AC33" s="1213" t="s">
        <v>80</v>
      </c>
      <c r="AD33" s="95"/>
      <c r="AE33" s="98"/>
      <c r="AF33" s="98"/>
      <c r="AG33" s="98"/>
      <c r="AH33" s="98"/>
    </row>
    <row r="34" spans="1:34" s="12" customFormat="1" ht="30" customHeight="1" x14ac:dyDescent="0.2">
      <c r="A34" s="1192" t="s">
        <v>669</v>
      </c>
      <c r="B34" s="1212" t="s">
        <v>288</v>
      </c>
      <c r="C34" s="1113" t="s">
        <v>238</v>
      </c>
      <c r="D34" s="1113" t="s">
        <v>232</v>
      </c>
      <c r="E34" s="1178" t="s">
        <v>233</v>
      </c>
      <c r="F34" s="1178">
        <v>43160</v>
      </c>
      <c r="G34" s="1184" t="s">
        <v>80</v>
      </c>
      <c r="H34" s="1178">
        <v>43160</v>
      </c>
      <c r="I34" s="1178">
        <v>43455</v>
      </c>
      <c r="J34" s="1180" t="s">
        <v>80</v>
      </c>
      <c r="K34" s="1181" t="s">
        <v>80</v>
      </c>
      <c r="L34" s="1180" t="s">
        <v>80</v>
      </c>
      <c r="M34" s="1180" t="s">
        <v>80</v>
      </c>
      <c r="N34" s="1180" t="s">
        <v>80</v>
      </c>
      <c r="O34" s="1180" t="s">
        <v>80</v>
      </c>
      <c r="P34" s="1180" t="s">
        <v>234</v>
      </c>
      <c r="Q34" s="1180" t="s">
        <v>80</v>
      </c>
      <c r="R34" s="1182" t="s">
        <v>234</v>
      </c>
      <c r="S34" s="1180" t="s">
        <v>80</v>
      </c>
      <c r="T34" s="1180" t="s">
        <v>80</v>
      </c>
      <c r="U34" s="1180" t="s">
        <v>80</v>
      </c>
      <c r="V34" s="1182" t="s">
        <v>80</v>
      </c>
      <c r="W34" s="1181" t="s">
        <v>80</v>
      </c>
      <c r="X34" s="1180" t="s">
        <v>80</v>
      </c>
      <c r="Y34" s="1180" t="s">
        <v>80</v>
      </c>
      <c r="Z34" s="1180" t="s">
        <v>80</v>
      </c>
      <c r="AA34" s="1180" t="s">
        <v>80</v>
      </c>
      <c r="AB34" s="1180" t="s">
        <v>80</v>
      </c>
      <c r="AC34" s="1213" t="s">
        <v>80</v>
      </c>
      <c r="AD34" s="95"/>
      <c r="AE34" s="98"/>
      <c r="AF34" s="98"/>
      <c r="AG34" s="98"/>
      <c r="AH34" s="98"/>
    </row>
    <row r="35" spans="1:34" s="12" customFormat="1" ht="30" customHeight="1" x14ac:dyDescent="0.2">
      <c r="A35" s="1192" t="s">
        <v>670</v>
      </c>
      <c r="B35" s="1212" t="s">
        <v>288</v>
      </c>
      <c r="C35" s="1113" t="s">
        <v>238</v>
      </c>
      <c r="D35" s="1113" t="s">
        <v>232</v>
      </c>
      <c r="E35" s="1178" t="s">
        <v>233</v>
      </c>
      <c r="F35" s="1178">
        <v>43160</v>
      </c>
      <c r="G35" s="1184" t="s">
        <v>80</v>
      </c>
      <c r="H35" s="1178">
        <v>43160</v>
      </c>
      <c r="I35" s="1178">
        <v>43455</v>
      </c>
      <c r="J35" s="1180" t="s">
        <v>80</v>
      </c>
      <c r="K35" s="1181" t="s">
        <v>80</v>
      </c>
      <c r="L35" s="1180" t="s">
        <v>80</v>
      </c>
      <c r="M35" s="1180" t="s">
        <v>80</v>
      </c>
      <c r="N35" s="1180" t="s">
        <v>80</v>
      </c>
      <c r="O35" s="1180" t="s">
        <v>80</v>
      </c>
      <c r="P35" s="1180" t="s">
        <v>234</v>
      </c>
      <c r="Q35" s="1180" t="s">
        <v>80</v>
      </c>
      <c r="R35" s="1182" t="s">
        <v>234</v>
      </c>
      <c r="S35" s="1180" t="s">
        <v>80</v>
      </c>
      <c r="T35" s="1180" t="s">
        <v>80</v>
      </c>
      <c r="U35" s="1180" t="s">
        <v>80</v>
      </c>
      <c r="V35" s="1182" t="s">
        <v>80</v>
      </c>
      <c r="W35" s="1181" t="s">
        <v>80</v>
      </c>
      <c r="X35" s="1180" t="s">
        <v>80</v>
      </c>
      <c r="Y35" s="1180" t="s">
        <v>80</v>
      </c>
      <c r="Z35" s="1180" t="s">
        <v>80</v>
      </c>
      <c r="AA35" s="1180" t="s">
        <v>80</v>
      </c>
      <c r="AB35" s="1180" t="s">
        <v>80</v>
      </c>
      <c r="AC35" s="1213" t="s">
        <v>80</v>
      </c>
      <c r="AD35" s="95"/>
      <c r="AE35" s="98"/>
      <c r="AF35" s="98"/>
      <c r="AG35" s="98"/>
      <c r="AH35" s="98"/>
    </row>
    <row r="36" spans="1:34" s="12" customFormat="1" ht="30" customHeight="1" x14ac:dyDescent="0.2">
      <c r="A36" s="1192" t="s">
        <v>671</v>
      </c>
      <c r="B36" s="1212" t="s">
        <v>288</v>
      </c>
      <c r="C36" s="1113" t="s">
        <v>238</v>
      </c>
      <c r="D36" s="1113" t="s">
        <v>232</v>
      </c>
      <c r="E36" s="1178" t="s">
        <v>233</v>
      </c>
      <c r="F36" s="1178">
        <v>43160</v>
      </c>
      <c r="G36" s="1184" t="s">
        <v>80</v>
      </c>
      <c r="H36" s="1178">
        <v>43160</v>
      </c>
      <c r="I36" s="1178">
        <v>43455</v>
      </c>
      <c r="J36" s="1180" t="s">
        <v>80</v>
      </c>
      <c r="K36" s="1181" t="s">
        <v>80</v>
      </c>
      <c r="L36" s="1180" t="s">
        <v>80</v>
      </c>
      <c r="M36" s="1180" t="s">
        <v>80</v>
      </c>
      <c r="N36" s="1180" t="s">
        <v>80</v>
      </c>
      <c r="O36" s="1180" t="s">
        <v>80</v>
      </c>
      <c r="P36" s="1180" t="s">
        <v>234</v>
      </c>
      <c r="Q36" s="1180" t="s">
        <v>80</v>
      </c>
      <c r="R36" s="1182" t="s">
        <v>234</v>
      </c>
      <c r="S36" s="1180" t="s">
        <v>80</v>
      </c>
      <c r="T36" s="1180" t="s">
        <v>80</v>
      </c>
      <c r="U36" s="1180" t="s">
        <v>80</v>
      </c>
      <c r="V36" s="1182" t="s">
        <v>80</v>
      </c>
      <c r="W36" s="1181" t="s">
        <v>80</v>
      </c>
      <c r="X36" s="1180" t="s">
        <v>80</v>
      </c>
      <c r="Y36" s="1180" t="s">
        <v>80</v>
      </c>
      <c r="Z36" s="1180" t="s">
        <v>80</v>
      </c>
      <c r="AA36" s="1180" t="s">
        <v>80</v>
      </c>
      <c r="AB36" s="1180" t="s">
        <v>80</v>
      </c>
      <c r="AC36" s="1213" t="s">
        <v>80</v>
      </c>
      <c r="AD36" s="95"/>
      <c r="AE36" s="98"/>
      <c r="AF36" s="98"/>
      <c r="AG36" s="98"/>
      <c r="AH36" s="98"/>
    </row>
    <row r="37" spans="1:34" s="12" customFormat="1" ht="30" customHeight="1" x14ac:dyDescent="0.2">
      <c r="A37" s="1192" t="s">
        <v>672</v>
      </c>
      <c r="B37" s="1212" t="s">
        <v>288</v>
      </c>
      <c r="C37" s="1113" t="s">
        <v>238</v>
      </c>
      <c r="D37" s="1113" t="s">
        <v>232</v>
      </c>
      <c r="E37" s="1178" t="s">
        <v>233</v>
      </c>
      <c r="F37" s="1178">
        <v>43160</v>
      </c>
      <c r="G37" s="1184" t="s">
        <v>80</v>
      </c>
      <c r="H37" s="1178">
        <v>43160</v>
      </c>
      <c r="I37" s="1178">
        <v>43455</v>
      </c>
      <c r="J37" s="1180" t="s">
        <v>80</v>
      </c>
      <c r="K37" s="1181" t="s">
        <v>80</v>
      </c>
      <c r="L37" s="1180" t="s">
        <v>80</v>
      </c>
      <c r="M37" s="1180" t="s">
        <v>80</v>
      </c>
      <c r="N37" s="1180" t="s">
        <v>80</v>
      </c>
      <c r="O37" s="1180" t="s">
        <v>80</v>
      </c>
      <c r="P37" s="1180" t="s">
        <v>234</v>
      </c>
      <c r="Q37" s="1180" t="s">
        <v>80</v>
      </c>
      <c r="R37" s="1182" t="s">
        <v>234</v>
      </c>
      <c r="S37" s="1180" t="s">
        <v>80</v>
      </c>
      <c r="T37" s="1180" t="s">
        <v>80</v>
      </c>
      <c r="U37" s="1180" t="s">
        <v>80</v>
      </c>
      <c r="V37" s="1182" t="s">
        <v>80</v>
      </c>
      <c r="W37" s="1181" t="s">
        <v>80</v>
      </c>
      <c r="X37" s="1180" t="s">
        <v>80</v>
      </c>
      <c r="Y37" s="1180" t="s">
        <v>80</v>
      </c>
      <c r="Z37" s="1180" t="s">
        <v>80</v>
      </c>
      <c r="AA37" s="1180" t="s">
        <v>80</v>
      </c>
      <c r="AB37" s="1180" t="s">
        <v>80</v>
      </c>
      <c r="AC37" s="1213" t="s">
        <v>80</v>
      </c>
      <c r="AD37" s="95"/>
      <c r="AE37" s="98"/>
      <c r="AF37" s="98"/>
      <c r="AG37" s="98"/>
      <c r="AH37" s="98"/>
    </row>
    <row r="38" spans="1:34" s="12" customFormat="1" ht="30" customHeight="1" x14ac:dyDescent="0.2">
      <c r="A38" s="1192" t="s">
        <v>673</v>
      </c>
      <c r="B38" s="1212" t="s">
        <v>288</v>
      </c>
      <c r="C38" s="1113" t="s">
        <v>238</v>
      </c>
      <c r="D38" s="1113" t="s">
        <v>232</v>
      </c>
      <c r="E38" s="1178" t="s">
        <v>233</v>
      </c>
      <c r="F38" s="1178">
        <v>43160</v>
      </c>
      <c r="G38" s="1184" t="s">
        <v>80</v>
      </c>
      <c r="H38" s="1178">
        <v>43160</v>
      </c>
      <c r="I38" s="1178">
        <v>43455</v>
      </c>
      <c r="J38" s="1180" t="s">
        <v>80</v>
      </c>
      <c r="K38" s="1181" t="s">
        <v>80</v>
      </c>
      <c r="L38" s="1180" t="s">
        <v>80</v>
      </c>
      <c r="M38" s="1180" t="s">
        <v>80</v>
      </c>
      <c r="N38" s="1180" t="s">
        <v>80</v>
      </c>
      <c r="O38" s="1180" t="s">
        <v>80</v>
      </c>
      <c r="P38" s="1180" t="s">
        <v>234</v>
      </c>
      <c r="Q38" s="1180" t="s">
        <v>80</v>
      </c>
      <c r="R38" s="1182" t="s">
        <v>234</v>
      </c>
      <c r="S38" s="1180" t="s">
        <v>80</v>
      </c>
      <c r="T38" s="1180" t="s">
        <v>80</v>
      </c>
      <c r="U38" s="1180" t="s">
        <v>80</v>
      </c>
      <c r="V38" s="1182" t="s">
        <v>234</v>
      </c>
      <c r="W38" s="1181" t="s">
        <v>80</v>
      </c>
      <c r="X38" s="1180" t="s">
        <v>80</v>
      </c>
      <c r="Y38" s="1180" t="s">
        <v>80</v>
      </c>
      <c r="Z38" s="1180" t="s">
        <v>80</v>
      </c>
      <c r="AA38" s="1180" t="s">
        <v>80</v>
      </c>
      <c r="AB38" s="1180" t="s">
        <v>80</v>
      </c>
      <c r="AC38" s="1213" t="s">
        <v>80</v>
      </c>
      <c r="AD38" s="95"/>
      <c r="AE38" s="98"/>
      <c r="AF38" s="98"/>
      <c r="AG38" s="98"/>
      <c r="AH38" s="98"/>
    </row>
    <row r="39" spans="1:34" s="12" customFormat="1" ht="30" customHeight="1" x14ac:dyDescent="0.2">
      <c r="A39" s="1192" t="s">
        <v>572</v>
      </c>
      <c r="B39" s="1212" t="s">
        <v>105</v>
      </c>
      <c r="C39" s="1113" t="s">
        <v>238</v>
      </c>
      <c r="D39" s="1113" t="s">
        <v>232</v>
      </c>
      <c r="E39" s="1178" t="s">
        <v>233</v>
      </c>
      <c r="F39" s="1178">
        <v>43160</v>
      </c>
      <c r="G39" s="1184" t="s">
        <v>80</v>
      </c>
      <c r="H39" s="1178">
        <v>43160</v>
      </c>
      <c r="I39" s="1178">
        <v>43455</v>
      </c>
      <c r="J39" s="1180" t="s">
        <v>80</v>
      </c>
      <c r="K39" s="1181" t="s">
        <v>80</v>
      </c>
      <c r="L39" s="1180" t="s">
        <v>80</v>
      </c>
      <c r="M39" s="1180" t="s">
        <v>80</v>
      </c>
      <c r="N39" s="1180" t="s">
        <v>80</v>
      </c>
      <c r="O39" s="1180" t="s">
        <v>80</v>
      </c>
      <c r="P39" s="1180" t="s">
        <v>234</v>
      </c>
      <c r="Q39" s="1180" t="s">
        <v>80</v>
      </c>
      <c r="R39" s="1182" t="s">
        <v>234</v>
      </c>
      <c r="S39" s="1180" t="s">
        <v>80</v>
      </c>
      <c r="T39" s="1180" t="s">
        <v>80</v>
      </c>
      <c r="U39" s="1180" t="s">
        <v>80</v>
      </c>
      <c r="V39" s="1182" t="s">
        <v>234</v>
      </c>
      <c r="W39" s="1181" t="s">
        <v>80</v>
      </c>
      <c r="X39" s="1180" t="s">
        <v>80</v>
      </c>
      <c r="Y39" s="1180" t="s">
        <v>80</v>
      </c>
      <c r="Z39" s="1180" t="s">
        <v>80</v>
      </c>
      <c r="AA39" s="1180" t="s">
        <v>80</v>
      </c>
      <c r="AB39" s="1180" t="s">
        <v>80</v>
      </c>
      <c r="AC39" s="1213" t="s">
        <v>80</v>
      </c>
      <c r="AD39" s="95"/>
      <c r="AE39" s="98"/>
      <c r="AF39" s="98"/>
      <c r="AG39" s="98"/>
      <c r="AH39" s="98"/>
    </row>
    <row r="40" spans="1:34" s="12" customFormat="1" ht="30" customHeight="1" x14ac:dyDescent="0.2">
      <c r="A40" s="1192" t="s">
        <v>674</v>
      </c>
      <c r="B40" s="1212" t="s">
        <v>288</v>
      </c>
      <c r="C40" s="1113" t="s">
        <v>275</v>
      </c>
      <c r="D40" s="1113" t="s">
        <v>232</v>
      </c>
      <c r="E40" s="1178">
        <v>43130</v>
      </c>
      <c r="F40" s="1178">
        <v>43165</v>
      </c>
      <c r="G40" s="1179">
        <f t="shared" ref="G40" si="2">DAYS360(E40,F40)</f>
        <v>36</v>
      </c>
      <c r="H40" s="1178">
        <v>43160</v>
      </c>
      <c r="I40" s="1178">
        <v>44255</v>
      </c>
      <c r="J40" s="1180" t="s">
        <v>234</v>
      </c>
      <c r="K40" s="1181" t="s">
        <v>80</v>
      </c>
      <c r="L40" s="1180" t="s">
        <v>80</v>
      </c>
      <c r="M40" s="1180" t="s">
        <v>80</v>
      </c>
      <c r="N40" s="1180" t="s">
        <v>80</v>
      </c>
      <c r="O40" s="1180" t="s">
        <v>80</v>
      </c>
      <c r="P40" s="1180" t="s">
        <v>234</v>
      </c>
      <c r="Q40" s="1180" t="s">
        <v>80</v>
      </c>
      <c r="R40" s="1182" t="s">
        <v>80</v>
      </c>
      <c r="S40" s="1180" t="s">
        <v>80</v>
      </c>
      <c r="T40" s="1180">
        <v>3500</v>
      </c>
      <c r="U40" s="1180" t="s">
        <v>80</v>
      </c>
      <c r="V40" s="1182" t="s">
        <v>80</v>
      </c>
      <c r="W40" s="1181" t="s">
        <v>80</v>
      </c>
      <c r="X40" s="1180" t="s">
        <v>80</v>
      </c>
      <c r="Y40" s="1180" t="s">
        <v>80</v>
      </c>
      <c r="Z40" s="1180" t="s">
        <v>80</v>
      </c>
      <c r="AA40" s="1180" t="s">
        <v>80</v>
      </c>
      <c r="AB40" s="1180" t="s">
        <v>80</v>
      </c>
      <c r="AC40" s="1213" t="s">
        <v>432</v>
      </c>
      <c r="AD40" s="95"/>
      <c r="AE40" s="98"/>
      <c r="AF40" s="98"/>
      <c r="AG40" s="98"/>
      <c r="AH40" s="98"/>
    </row>
    <row r="41" spans="1:34" s="12" customFormat="1" ht="30" customHeight="1" x14ac:dyDescent="0.2">
      <c r="A41" s="1192" t="s">
        <v>675</v>
      </c>
      <c r="B41" s="1212" t="s">
        <v>280</v>
      </c>
      <c r="C41" s="1113" t="s">
        <v>275</v>
      </c>
      <c r="D41" s="1113" t="s">
        <v>232</v>
      </c>
      <c r="E41" s="1178" t="s">
        <v>233</v>
      </c>
      <c r="F41" s="1178">
        <v>43165</v>
      </c>
      <c r="G41" s="1184" t="s">
        <v>80</v>
      </c>
      <c r="H41" s="1178">
        <v>43191</v>
      </c>
      <c r="I41" s="1178">
        <v>43555</v>
      </c>
      <c r="J41" s="1180" t="s">
        <v>676</v>
      </c>
      <c r="K41" s="1181" t="s">
        <v>80</v>
      </c>
      <c r="L41" s="1180" t="s">
        <v>80</v>
      </c>
      <c r="M41" s="1180" t="s">
        <v>80</v>
      </c>
      <c r="N41" s="1180" t="s">
        <v>80</v>
      </c>
      <c r="O41" s="1180" t="s">
        <v>80</v>
      </c>
      <c r="P41" s="1180">
        <v>1500</v>
      </c>
      <c r="Q41" s="1180" t="s">
        <v>80</v>
      </c>
      <c r="R41" s="1182" t="s">
        <v>80</v>
      </c>
      <c r="S41" s="1180">
        <v>2350</v>
      </c>
      <c r="T41" s="1180">
        <v>2350</v>
      </c>
      <c r="U41" s="1180" t="s">
        <v>80</v>
      </c>
      <c r="V41" s="1182" t="s">
        <v>80</v>
      </c>
      <c r="W41" s="1181" t="s">
        <v>234</v>
      </c>
      <c r="X41" s="1180" t="s">
        <v>80</v>
      </c>
      <c r="Y41" s="1180" t="s">
        <v>80</v>
      </c>
      <c r="Z41" s="1180" t="s">
        <v>80</v>
      </c>
      <c r="AA41" s="1180" t="s">
        <v>80</v>
      </c>
      <c r="AB41" s="1180" t="s">
        <v>80</v>
      </c>
      <c r="AC41" s="1213" t="s">
        <v>61</v>
      </c>
      <c r="AD41" s="95"/>
      <c r="AE41" s="98"/>
      <c r="AF41" s="98"/>
      <c r="AG41" s="98"/>
      <c r="AH41" s="98"/>
    </row>
    <row r="42" spans="1:34" s="12" customFormat="1" ht="10.5" customHeight="1" thickBot="1" x14ac:dyDescent="0.25">
      <c r="A42" s="1192"/>
      <c r="B42" s="1217"/>
      <c r="C42" s="1218"/>
      <c r="D42" s="1218"/>
      <c r="E42" s="1219"/>
      <c r="F42" s="1219"/>
      <c r="G42" s="1220"/>
      <c r="H42" s="1219"/>
      <c r="I42" s="1219"/>
      <c r="J42" s="1221"/>
      <c r="K42" s="1222"/>
      <c r="L42" s="1221"/>
      <c r="M42" s="1221"/>
      <c r="N42" s="1221"/>
      <c r="O42" s="1221"/>
      <c r="P42" s="1221"/>
      <c r="Q42" s="1221"/>
      <c r="R42" s="1223"/>
      <c r="S42" s="1221"/>
      <c r="T42" s="1221"/>
      <c r="U42" s="1221"/>
      <c r="V42" s="1223"/>
      <c r="W42" s="1221"/>
      <c r="X42" s="1221"/>
      <c r="Y42" s="1221"/>
      <c r="Z42" s="1221"/>
      <c r="AA42" s="1221"/>
      <c r="AB42" s="1221"/>
      <c r="AC42" s="1224"/>
      <c r="AD42" s="95"/>
      <c r="AE42" s="98"/>
      <c r="AF42" s="98"/>
      <c r="AG42" s="98"/>
      <c r="AH42" s="98"/>
    </row>
    <row r="43" spans="1:34" s="12" customFormat="1" ht="20.100000000000001" customHeight="1" x14ac:dyDescent="0.2">
      <c r="A43" s="119"/>
      <c r="B43" s="109"/>
      <c r="C43" s="108"/>
      <c r="D43" s="108"/>
      <c r="E43" s="454"/>
      <c r="F43" s="454"/>
      <c r="G43" s="151"/>
      <c r="H43" s="454"/>
      <c r="I43" s="454"/>
      <c r="J43" s="356"/>
      <c r="K43" s="358"/>
      <c r="L43" s="356"/>
      <c r="M43" s="356"/>
      <c r="N43" s="356"/>
      <c r="O43" s="356"/>
      <c r="P43" s="356"/>
      <c r="Q43" s="356"/>
      <c r="R43" s="357"/>
      <c r="S43" s="356"/>
      <c r="T43" s="356"/>
      <c r="U43" s="356"/>
      <c r="V43" s="357"/>
      <c r="W43" s="356"/>
      <c r="X43" s="356"/>
      <c r="Y43" s="356"/>
      <c r="Z43" s="356"/>
      <c r="AA43" s="356"/>
      <c r="AB43" s="359" t="s">
        <v>240</v>
      </c>
      <c r="AC43" s="123"/>
      <c r="AD43" s="95"/>
      <c r="AE43" s="98"/>
      <c r="AF43" s="98"/>
      <c r="AG43" s="98"/>
      <c r="AH43" s="98"/>
    </row>
    <row r="44" spans="1:34" s="4" customFormat="1" ht="30" customHeight="1" x14ac:dyDescent="0.2">
      <c r="A44" s="1670" t="s">
        <v>152</v>
      </c>
      <c r="B44" s="1670"/>
      <c r="C44" s="1670"/>
      <c r="D44" s="1670"/>
      <c r="E44" s="1670"/>
      <c r="F44" s="1670"/>
      <c r="G44" s="1670"/>
      <c r="H44" s="1670"/>
      <c r="I44" s="1670"/>
      <c r="J44" s="1670"/>
      <c r="K44" s="1670"/>
      <c r="L44" s="1670"/>
      <c r="M44" s="1670"/>
      <c r="N44" s="1670"/>
      <c r="O44" s="1670"/>
      <c r="P44" s="1670"/>
      <c r="Q44" s="1670"/>
      <c r="R44" s="1670"/>
      <c r="S44" s="1670"/>
      <c r="T44" s="1670"/>
      <c r="U44" s="1670"/>
      <c r="V44" s="1670"/>
      <c r="W44" s="1670"/>
      <c r="X44" s="1670"/>
      <c r="Y44" s="1670"/>
      <c r="Z44" s="1670"/>
      <c r="AA44" s="1670"/>
      <c r="AB44" s="1670"/>
      <c r="AC44" s="1670"/>
    </row>
    <row r="45" spans="1:34" s="450" customFormat="1" ht="30" customHeight="1" x14ac:dyDescent="0.2">
      <c r="A45" s="345" t="s">
        <v>88</v>
      </c>
      <c r="B45" s="348"/>
      <c r="C45" s="444"/>
      <c r="D45" s="444"/>
      <c r="E45" s="349"/>
      <c r="F45" s="349"/>
      <c r="G45" s="134"/>
      <c r="H45" s="349"/>
      <c r="I45" s="349"/>
      <c r="J45" s="350"/>
      <c r="K45" s="419"/>
      <c r="L45" s="350"/>
      <c r="M45" s="350"/>
      <c r="N45" s="350"/>
      <c r="O45" s="350"/>
      <c r="P45" s="350"/>
      <c r="Q45" s="350"/>
      <c r="R45" s="351"/>
      <c r="S45" s="350"/>
      <c r="T45" s="350"/>
      <c r="U45" s="350"/>
      <c r="V45" s="351"/>
      <c r="W45" s="350"/>
      <c r="X45" s="350"/>
      <c r="Y45" s="350"/>
      <c r="Z45" s="350"/>
      <c r="AA45" s="350"/>
      <c r="AB45" s="350"/>
      <c r="AC45" s="444"/>
    </row>
    <row r="46" spans="1:34" s="113" customFormat="1" ht="60" customHeight="1" x14ac:dyDescent="0.2">
      <c r="A46" s="1747" t="s">
        <v>1204</v>
      </c>
      <c r="B46" s="1747"/>
      <c r="C46" s="1747"/>
      <c r="D46" s="1747"/>
      <c r="E46" s="1747"/>
      <c r="F46" s="1747"/>
      <c r="G46" s="1747"/>
      <c r="H46" s="1747"/>
      <c r="I46" s="1747"/>
      <c r="J46" s="1747"/>
      <c r="K46" s="1747"/>
      <c r="L46" s="1747"/>
      <c r="M46" s="1747"/>
      <c r="N46" s="1747"/>
      <c r="O46" s="1747"/>
      <c r="P46" s="1747"/>
      <c r="Q46" s="1747"/>
      <c r="R46" s="1747"/>
      <c r="S46" s="1747"/>
      <c r="T46" s="1747"/>
      <c r="U46" s="1747"/>
      <c r="V46" s="1747"/>
      <c r="W46" s="1747"/>
      <c r="X46" s="1747"/>
      <c r="Y46" s="1747"/>
      <c r="Z46" s="1747"/>
      <c r="AA46" s="1747"/>
      <c r="AB46" s="1747"/>
      <c r="AC46" s="1747"/>
    </row>
    <row r="47" spans="1:34" s="449" customFormat="1" ht="30" customHeight="1" x14ac:dyDescent="0.2">
      <c r="A47" s="1756" t="s">
        <v>911</v>
      </c>
      <c r="B47" s="1756"/>
      <c r="C47" s="1757"/>
      <c r="D47" s="1757"/>
      <c r="E47" s="1757"/>
      <c r="F47" s="1757"/>
      <c r="G47" s="1757"/>
      <c r="H47" s="1757"/>
      <c r="I47" s="1757"/>
      <c r="J47" s="1757"/>
      <c r="K47" s="1757"/>
      <c r="L47" s="1757"/>
      <c r="M47" s="1757"/>
      <c r="N47" s="1757"/>
      <c r="O47" s="1757"/>
      <c r="P47" s="1757"/>
      <c r="Q47" s="1757"/>
      <c r="R47" s="1757"/>
      <c r="S47" s="1757"/>
      <c r="T47" s="1757"/>
      <c r="U47" s="1757"/>
      <c r="V47" s="1757"/>
      <c r="W47" s="1757"/>
      <c r="X47" s="1757"/>
      <c r="Y47" s="1757"/>
      <c r="Z47" s="1757"/>
      <c r="AA47" s="1757"/>
      <c r="AB47" s="1757"/>
      <c r="AC47" s="1757"/>
    </row>
    <row r="48" spans="1:34" s="4" customFormat="1" ht="18" customHeight="1" thickBot="1" x14ac:dyDescent="0.25">
      <c r="A48" s="314" t="s">
        <v>246</v>
      </c>
      <c r="B48" s="114"/>
      <c r="C48" s="446"/>
      <c r="D48" s="446"/>
      <c r="E48" s="352"/>
      <c r="F48" s="352"/>
      <c r="G48" s="6"/>
      <c r="H48" s="352"/>
      <c r="I48" s="352"/>
      <c r="J48" s="353"/>
      <c r="K48" s="420"/>
      <c r="L48" s="353"/>
      <c r="M48" s="353"/>
      <c r="N48" s="353"/>
      <c r="O48" s="353"/>
      <c r="P48" s="353"/>
      <c r="Q48" s="353"/>
      <c r="R48" s="354"/>
      <c r="S48" s="353"/>
      <c r="T48" s="353"/>
      <c r="U48" s="353"/>
      <c r="V48" s="354"/>
      <c r="W48" s="353"/>
      <c r="X48" s="353"/>
      <c r="Y48" s="353"/>
      <c r="Z48" s="353"/>
      <c r="AA48" s="353"/>
      <c r="AB48" s="353"/>
      <c r="AC48" s="446"/>
      <c r="AD48" s="6"/>
    </row>
    <row r="49" spans="1:34" s="12" customFormat="1" ht="30" customHeight="1" thickBot="1" x14ac:dyDescent="0.25">
      <c r="A49" s="1758" t="s">
        <v>296</v>
      </c>
      <c r="B49" s="1203" t="s">
        <v>184</v>
      </c>
      <c r="C49" s="1194" t="s">
        <v>185</v>
      </c>
      <c r="D49" s="1194" t="s">
        <v>186</v>
      </c>
      <c r="E49" s="1196" t="s">
        <v>187</v>
      </c>
      <c r="F49" s="1197"/>
      <c r="G49" s="1198"/>
      <c r="H49" s="1197"/>
      <c r="I49" s="1197"/>
      <c r="J49" s="1199" t="s">
        <v>188</v>
      </c>
      <c r="K49" s="1202"/>
      <c r="L49" s="1748" t="s">
        <v>1555</v>
      </c>
      <c r="M49" s="1749"/>
      <c r="N49" s="1194" t="s">
        <v>189</v>
      </c>
      <c r="O49" s="1194" t="s">
        <v>189</v>
      </c>
      <c r="P49" s="1194" t="s">
        <v>189</v>
      </c>
      <c r="Q49" s="1752" t="s">
        <v>190</v>
      </c>
      <c r="R49" s="1753"/>
      <c r="S49" s="1753"/>
      <c r="T49" s="1753"/>
      <c r="U49" s="1753"/>
      <c r="V49" s="1753"/>
      <c r="W49" s="1753"/>
      <c r="X49" s="1753"/>
      <c r="Y49" s="1753"/>
      <c r="Z49" s="1753"/>
      <c r="AA49" s="1753"/>
      <c r="AB49" s="1753"/>
      <c r="AC49" s="1759"/>
    </row>
    <row r="50" spans="1:34" s="12" customFormat="1" ht="30" customHeight="1" thickBot="1" x14ac:dyDescent="0.25">
      <c r="A50" s="1758"/>
      <c r="B50" s="1204" t="s">
        <v>154</v>
      </c>
      <c r="C50" s="1195" t="s">
        <v>191</v>
      </c>
      <c r="D50" s="1195" t="s">
        <v>192</v>
      </c>
      <c r="E50" s="1200" t="s">
        <v>193</v>
      </c>
      <c r="F50" s="1200" t="s">
        <v>194</v>
      </c>
      <c r="G50" s="1200" t="s">
        <v>195</v>
      </c>
      <c r="H50" s="1196" t="s">
        <v>196</v>
      </c>
      <c r="I50" s="1227"/>
      <c r="J50" s="1200" t="s">
        <v>197</v>
      </c>
      <c r="K50" s="1188" t="s">
        <v>198</v>
      </c>
      <c r="L50" s="1750"/>
      <c r="M50" s="1751"/>
      <c r="N50" s="1195" t="s">
        <v>155</v>
      </c>
      <c r="O50" s="1195" t="s">
        <v>200</v>
      </c>
      <c r="P50" s="1195" t="s">
        <v>201</v>
      </c>
      <c r="Q50" s="1760" t="s">
        <v>202</v>
      </c>
      <c r="R50" s="1762" t="s">
        <v>203</v>
      </c>
      <c r="S50" s="1752" t="s">
        <v>204</v>
      </c>
      <c r="T50" s="1753"/>
      <c r="U50" s="1745" t="s">
        <v>1548</v>
      </c>
      <c r="V50" s="1745" t="s">
        <v>1549</v>
      </c>
      <c r="W50" s="1745" t="s">
        <v>1550</v>
      </c>
      <c r="X50" s="1745" t="s">
        <v>1551</v>
      </c>
      <c r="Y50" s="1745" t="s">
        <v>1552</v>
      </c>
      <c r="Z50" s="1745" t="s">
        <v>1553</v>
      </c>
      <c r="AA50" s="1745" t="s">
        <v>1554</v>
      </c>
      <c r="AB50" s="1745" t="s">
        <v>211</v>
      </c>
      <c r="AC50" s="1745" t="s">
        <v>37</v>
      </c>
    </row>
    <row r="51" spans="1:34" s="12" customFormat="1" ht="30" customHeight="1" thickBot="1" x14ac:dyDescent="0.25">
      <c r="A51" s="1758"/>
      <c r="B51" s="1204" t="s">
        <v>212</v>
      </c>
      <c r="C51" s="1195" t="s">
        <v>213</v>
      </c>
      <c r="D51" s="1195" t="s">
        <v>214</v>
      </c>
      <c r="E51" s="1201" t="s">
        <v>157</v>
      </c>
      <c r="F51" s="1201" t="s">
        <v>158</v>
      </c>
      <c r="G51" s="1201" t="s">
        <v>159</v>
      </c>
      <c r="H51" s="1190" t="s">
        <v>215</v>
      </c>
      <c r="I51" s="1190" t="s">
        <v>160</v>
      </c>
      <c r="J51" s="1201" t="s">
        <v>216</v>
      </c>
      <c r="K51" s="1188" t="s">
        <v>217</v>
      </c>
      <c r="L51" s="1750"/>
      <c r="M51" s="1751"/>
      <c r="N51" s="1195" t="s">
        <v>219</v>
      </c>
      <c r="O51" s="1195" t="s">
        <v>161</v>
      </c>
      <c r="P51" s="1195" t="s">
        <v>220</v>
      </c>
      <c r="Q51" s="1761"/>
      <c r="R51" s="1746"/>
      <c r="S51" s="1189" t="s">
        <v>221</v>
      </c>
      <c r="T51" s="1189" t="s">
        <v>222</v>
      </c>
      <c r="U51" s="1746"/>
      <c r="V51" s="1746" t="s">
        <v>224</v>
      </c>
      <c r="W51" s="1746"/>
      <c r="X51" s="1746"/>
      <c r="Y51" s="1746"/>
      <c r="Z51" s="1746"/>
      <c r="AA51" s="1746"/>
      <c r="AB51" s="1746"/>
      <c r="AC51" s="1746"/>
    </row>
    <row r="52" spans="1:34" s="12" customFormat="1" ht="15" customHeight="1" x14ac:dyDescent="0.2">
      <c r="A52" s="1191"/>
      <c r="B52" s="1205"/>
      <c r="C52" s="1206"/>
      <c r="D52" s="1206"/>
      <c r="E52" s="1207"/>
      <c r="F52" s="1207"/>
      <c r="G52" s="1206"/>
      <c r="H52" s="1207"/>
      <c r="I52" s="1207"/>
      <c r="J52" s="1208"/>
      <c r="K52" s="1209"/>
      <c r="L52" s="1208"/>
      <c r="M52" s="1208"/>
      <c r="N52" s="1208"/>
      <c r="O52" s="1208"/>
      <c r="P52" s="1208"/>
      <c r="Q52" s="1208"/>
      <c r="R52" s="1210"/>
      <c r="S52" s="1208"/>
      <c r="T52" s="1208"/>
      <c r="U52" s="1208"/>
      <c r="V52" s="1210"/>
      <c r="W52" s="1208"/>
      <c r="X52" s="1208"/>
      <c r="Y52" s="1208"/>
      <c r="Z52" s="1208"/>
      <c r="AA52" s="1208"/>
      <c r="AB52" s="1208"/>
      <c r="AC52" s="1211"/>
    </row>
    <row r="53" spans="1:34" s="12" customFormat="1" ht="30" customHeight="1" x14ac:dyDescent="0.2">
      <c r="A53" s="1192" t="s">
        <v>677</v>
      </c>
      <c r="B53" s="1212" t="s">
        <v>273</v>
      </c>
      <c r="C53" s="1113" t="s">
        <v>105</v>
      </c>
      <c r="D53" s="1113" t="s">
        <v>272</v>
      </c>
      <c r="E53" s="1178">
        <v>42865</v>
      </c>
      <c r="F53" s="1178">
        <v>43167</v>
      </c>
      <c r="G53" s="1179">
        <f>DAYS360(E53,F53)</f>
        <v>298</v>
      </c>
      <c r="H53" s="1178">
        <v>42853</v>
      </c>
      <c r="I53" s="1178">
        <v>43217</v>
      </c>
      <c r="J53" s="1180" t="s">
        <v>80</v>
      </c>
      <c r="K53" s="1181" t="s">
        <v>80</v>
      </c>
      <c r="L53" s="1180" t="s">
        <v>80</v>
      </c>
      <c r="M53" s="1180" t="s">
        <v>80</v>
      </c>
      <c r="N53" s="1180" t="s">
        <v>80</v>
      </c>
      <c r="O53" s="1180" t="s">
        <v>80</v>
      </c>
      <c r="P53" s="1180">
        <v>585</v>
      </c>
      <c r="Q53" s="1180" t="s">
        <v>80</v>
      </c>
      <c r="R53" s="1182" t="s">
        <v>248</v>
      </c>
      <c r="S53" s="1180" t="s">
        <v>80</v>
      </c>
      <c r="T53" s="1180" t="s">
        <v>80</v>
      </c>
      <c r="U53" s="1180">
        <v>400</v>
      </c>
      <c r="V53" s="1182" t="s">
        <v>80</v>
      </c>
      <c r="W53" s="1181" t="s">
        <v>80</v>
      </c>
      <c r="X53" s="1180" t="s">
        <v>234</v>
      </c>
      <c r="Y53" s="1180" t="s">
        <v>80</v>
      </c>
      <c r="Z53" s="1180" t="s">
        <v>80</v>
      </c>
      <c r="AA53" s="1180" t="s">
        <v>234</v>
      </c>
      <c r="AB53" s="1180" t="s">
        <v>80</v>
      </c>
      <c r="AC53" s="1213" t="s">
        <v>61</v>
      </c>
      <c r="AD53" s="95"/>
      <c r="AE53" s="98"/>
      <c r="AF53" s="98"/>
      <c r="AG53" s="98"/>
      <c r="AH53" s="98"/>
    </row>
    <row r="54" spans="1:34" s="12" customFormat="1" ht="30" customHeight="1" x14ac:dyDescent="0.2">
      <c r="A54" s="1192" t="s">
        <v>678</v>
      </c>
      <c r="B54" s="1212" t="s">
        <v>273</v>
      </c>
      <c r="C54" s="1113" t="s">
        <v>105</v>
      </c>
      <c r="D54" s="1113" t="s">
        <v>232</v>
      </c>
      <c r="E54" s="1178">
        <v>42818</v>
      </c>
      <c r="F54" s="1178">
        <v>43171</v>
      </c>
      <c r="G54" s="1179">
        <f>DAYS360(E54,F54)</f>
        <v>348</v>
      </c>
      <c r="H54" s="1178">
        <v>42819</v>
      </c>
      <c r="I54" s="1178">
        <v>43183</v>
      </c>
      <c r="J54" s="1180" t="s">
        <v>80</v>
      </c>
      <c r="K54" s="1181" t="s">
        <v>679</v>
      </c>
      <c r="L54" s="1180" t="s">
        <v>80</v>
      </c>
      <c r="M54" s="1180" t="s">
        <v>80</v>
      </c>
      <c r="N54" s="1180" t="s">
        <v>80</v>
      </c>
      <c r="O54" s="1180" t="s">
        <v>80</v>
      </c>
      <c r="P54" s="1180" t="s">
        <v>80</v>
      </c>
      <c r="Q54" s="1180" t="s">
        <v>80</v>
      </c>
      <c r="R54" s="1182" t="s">
        <v>80</v>
      </c>
      <c r="S54" s="1180">
        <v>1950</v>
      </c>
      <c r="T54" s="1180">
        <v>1300</v>
      </c>
      <c r="U54" s="1180">
        <v>450</v>
      </c>
      <c r="V54" s="1182" t="s">
        <v>680</v>
      </c>
      <c r="W54" s="1181" t="s">
        <v>80</v>
      </c>
      <c r="X54" s="1180" t="s">
        <v>80</v>
      </c>
      <c r="Y54" s="1180" t="s">
        <v>80</v>
      </c>
      <c r="Z54" s="1180" t="s">
        <v>80</v>
      </c>
      <c r="AA54" s="1180" t="s">
        <v>80</v>
      </c>
      <c r="AB54" s="1180" t="s">
        <v>80</v>
      </c>
      <c r="AC54" s="1213" t="s">
        <v>61</v>
      </c>
      <c r="AD54" s="95"/>
      <c r="AE54" s="98"/>
      <c r="AF54" s="98"/>
      <c r="AG54" s="98"/>
      <c r="AH54" s="98"/>
    </row>
    <row r="55" spans="1:34" s="12" customFormat="1" ht="30" customHeight="1" x14ac:dyDescent="0.2">
      <c r="A55" s="1192" t="s">
        <v>681</v>
      </c>
      <c r="B55" s="1212" t="s">
        <v>105</v>
      </c>
      <c r="C55" s="1113" t="s">
        <v>275</v>
      </c>
      <c r="D55" s="1113" t="s">
        <v>232</v>
      </c>
      <c r="E55" s="1178">
        <v>42823</v>
      </c>
      <c r="F55" s="1178">
        <v>43175</v>
      </c>
      <c r="G55" s="1179">
        <f>DAYS360(E55,F55)</f>
        <v>347</v>
      </c>
      <c r="H55" s="1178">
        <v>42826</v>
      </c>
      <c r="I55" s="1178">
        <v>43190</v>
      </c>
      <c r="J55" s="1180" t="s">
        <v>682</v>
      </c>
      <c r="K55" s="1181" t="s">
        <v>80</v>
      </c>
      <c r="L55" s="1180" t="s">
        <v>80</v>
      </c>
      <c r="M55" s="1180" t="s">
        <v>80</v>
      </c>
      <c r="N55" s="1180" t="s">
        <v>80</v>
      </c>
      <c r="O55" s="1180" t="s">
        <v>80</v>
      </c>
      <c r="P55" s="1180" t="s">
        <v>80</v>
      </c>
      <c r="Q55" s="1180" t="s">
        <v>80</v>
      </c>
      <c r="R55" s="1182" t="s">
        <v>80</v>
      </c>
      <c r="S55" s="1180" t="s">
        <v>80</v>
      </c>
      <c r="T55" s="1180" t="s">
        <v>80</v>
      </c>
      <c r="U55" s="1180">
        <v>400</v>
      </c>
      <c r="V55" s="1182" t="s">
        <v>80</v>
      </c>
      <c r="W55" s="1181" t="s">
        <v>80</v>
      </c>
      <c r="X55" s="1180" t="s">
        <v>80</v>
      </c>
      <c r="Y55" s="1180" t="s">
        <v>234</v>
      </c>
      <c r="Z55" s="1180" t="s">
        <v>80</v>
      </c>
      <c r="AA55" s="1180" t="s">
        <v>80</v>
      </c>
      <c r="AB55" s="1180" t="s">
        <v>80</v>
      </c>
      <c r="AC55" s="1213" t="s">
        <v>61</v>
      </c>
      <c r="AD55" s="95"/>
      <c r="AE55" s="98"/>
      <c r="AF55" s="98"/>
      <c r="AG55" s="98"/>
      <c r="AH55" s="98"/>
    </row>
    <row r="56" spans="1:34" s="12" customFormat="1" ht="30" customHeight="1" x14ac:dyDescent="0.2">
      <c r="A56" s="1192" t="s">
        <v>522</v>
      </c>
      <c r="B56" s="1212" t="s">
        <v>273</v>
      </c>
      <c r="C56" s="1113" t="s">
        <v>105</v>
      </c>
      <c r="D56" s="1113" t="s">
        <v>232</v>
      </c>
      <c r="E56" s="1178">
        <v>42914</v>
      </c>
      <c r="F56" s="1178">
        <v>43179</v>
      </c>
      <c r="G56" s="1179">
        <f t="shared" ref="G56" si="3">DAYS360(E56,F56)</f>
        <v>262</v>
      </c>
      <c r="H56" s="1178">
        <v>42948</v>
      </c>
      <c r="I56" s="1178">
        <v>43677</v>
      </c>
      <c r="J56" s="1180" t="s">
        <v>80</v>
      </c>
      <c r="K56" s="1181" t="s">
        <v>683</v>
      </c>
      <c r="L56" s="1180" t="s">
        <v>80</v>
      </c>
      <c r="M56" s="1180" t="s">
        <v>80</v>
      </c>
      <c r="N56" s="1180" t="s">
        <v>80</v>
      </c>
      <c r="O56" s="1180" t="s">
        <v>80</v>
      </c>
      <c r="P56" s="1180">
        <v>800</v>
      </c>
      <c r="Q56" s="1180" t="s">
        <v>80</v>
      </c>
      <c r="R56" s="1182" t="s">
        <v>234</v>
      </c>
      <c r="S56" s="1180" t="s">
        <v>80</v>
      </c>
      <c r="T56" s="1180" t="s">
        <v>80</v>
      </c>
      <c r="U56" s="1180" t="s">
        <v>80</v>
      </c>
      <c r="V56" s="1182" t="s">
        <v>80</v>
      </c>
      <c r="W56" s="1181" t="s">
        <v>80</v>
      </c>
      <c r="X56" s="1180" t="s">
        <v>80</v>
      </c>
      <c r="Y56" s="1180" t="s">
        <v>234</v>
      </c>
      <c r="Z56" s="1180" t="s">
        <v>80</v>
      </c>
      <c r="AA56" s="1180" t="s">
        <v>80</v>
      </c>
      <c r="AB56" s="1180" t="s">
        <v>80</v>
      </c>
      <c r="AC56" s="1213" t="s">
        <v>432</v>
      </c>
      <c r="AD56" s="95"/>
      <c r="AE56" s="98"/>
      <c r="AF56" s="98"/>
      <c r="AG56" s="98"/>
      <c r="AH56" s="98"/>
    </row>
    <row r="57" spans="1:34" s="12" customFormat="1" ht="30" customHeight="1" x14ac:dyDescent="0.2">
      <c r="A57" s="1192" t="s">
        <v>575</v>
      </c>
      <c r="B57" s="1212" t="s">
        <v>273</v>
      </c>
      <c r="C57" s="1113" t="s">
        <v>105</v>
      </c>
      <c r="D57" s="1113" t="s">
        <v>232</v>
      </c>
      <c r="E57" s="1178">
        <v>43151</v>
      </c>
      <c r="F57" s="1178">
        <v>43180</v>
      </c>
      <c r="G57" s="1179">
        <f>DAYS360(E57,F57)</f>
        <v>31</v>
      </c>
      <c r="H57" s="1178">
        <v>43191</v>
      </c>
      <c r="I57" s="1178">
        <v>43555</v>
      </c>
      <c r="J57" s="1180" t="s">
        <v>80</v>
      </c>
      <c r="K57" s="1181">
        <v>4</v>
      </c>
      <c r="L57" s="1180" t="s">
        <v>80</v>
      </c>
      <c r="M57" s="1180" t="s">
        <v>80</v>
      </c>
      <c r="N57" s="1180" t="s">
        <v>80</v>
      </c>
      <c r="O57" s="1180" t="s">
        <v>80</v>
      </c>
      <c r="P57" s="1180" t="s">
        <v>80</v>
      </c>
      <c r="Q57" s="1180" t="s">
        <v>80</v>
      </c>
      <c r="R57" s="1182" t="s">
        <v>80</v>
      </c>
      <c r="S57" s="1180" t="s">
        <v>80</v>
      </c>
      <c r="T57" s="1180">
        <v>1700</v>
      </c>
      <c r="U57" s="1180">
        <v>710</v>
      </c>
      <c r="V57" s="1182" t="s">
        <v>80</v>
      </c>
      <c r="W57" s="1181">
        <v>8.1999999999999993</v>
      </c>
      <c r="X57" s="1180" t="s">
        <v>80</v>
      </c>
      <c r="Y57" s="1180" t="s">
        <v>80</v>
      </c>
      <c r="Z57" s="1180" t="s">
        <v>80</v>
      </c>
      <c r="AA57" s="1180" t="s">
        <v>80</v>
      </c>
      <c r="AB57" s="1180" t="s">
        <v>80</v>
      </c>
      <c r="AC57" s="1213" t="s">
        <v>61</v>
      </c>
      <c r="AD57" s="95"/>
      <c r="AE57" s="98"/>
      <c r="AF57" s="98"/>
      <c r="AG57" s="98"/>
      <c r="AH57" s="98"/>
    </row>
    <row r="58" spans="1:34" s="12" customFormat="1" ht="30" customHeight="1" x14ac:dyDescent="0.2">
      <c r="A58" s="1192" t="s">
        <v>684</v>
      </c>
      <c r="B58" s="1212" t="s">
        <v>273</v>
      </c>
      <c r="C58" s="1113" t="s">
        <v>235</v>
      </c>
      <c r="D58" s="1113" t="s">
        <v>232</v>
      </c>
      <c r="E58" s="1178">
        <v>43005</v>
      </c>
      <c r="F58" s="1178">
        <v>43186</v>
      </c>
      <c r="G58" s="1179">
        <f>DAYS360(E58,F58)</f>
        <v>180</v>
      </c>
      <c r="H58" s="1178">
        <v>42979</v>
      </c>
      <c r="I58" s="1178">
        <v>43343</v>
      </c>
      <c r="J58" s="1180" t="s">
        <v>685</v>
      </c>
      <c r="K58" s="1181" t="s">
        <v>686</v>
      </c>
      <c r="L58" s="1180" t="s">
        <v>80</v>
      </c>
      <c r="M58" s="1180" t="s">
        <v>80</v>
      </c>
      <c r="N58" s="1180" t="s">
        <v>80</v>
      </c>
      <c r="O58" s="1180" t="s">
        <v>80</v>
      </c>
      <c r="P58" s="1180">
        <v>200</v>
      </c>
      <c r="Q58" s="1180">
        <v>87</v>
      </c>
      <c r="R58" s="1182">
        <v>29</v>
      </c>
      <c r="S58" s="1180">
        <v>815</v>
      </c>
      <c r="T58" s="1180">
        <v>440</v>
      </c>
      <c r="U58" s="1180">
        <v>258</v>
      </c>
      <c r="V58" s="1182" t="s">
        <v>80</v>
      </c>
      <c r="W58" s="1181" t="s">
        <v>80</v>
      </c>
      <c r="X58" s="1180" t="s">
        <v>234</v>
      </c>
      <c r="Y58" s="1180" t="s">
        <v>80</v>
      </c>
      <c r="Z58" s="1180" t="s">
        <v>80</v>
      </c>
      <c r="AA58" s="1180" t="s">
        <v>80</v>
      </c>
      <c r="AB58" s="1180" t="s">
        <v>80</v>
      </c>
      <c r="AC58" s="1213" t="s">
        <v>61</v>
      </c>
      <c r="AD58" s="95"/>
      <c r="AE58" s="98"/>
      <c r="AF58" s="98"/>
      <c r="AG58" s="98"/>
      <c r="AH58" s="98"/>
    </row>
    <row r="59" spans="1:34" s="12" customFormat="1" ht="30" customHeight="1" x14ac:dyDescent="0.2">
      <c r="A59" s="1192" t="s">
        <v>687</v>
      </c>
      <c r="B59" s="1212" t="s">
        <v>278</v>
      </c>
      <c r="C59" s="1113" t="s">
        <v>105</v>
      </c>
      <c r="D59" s="1113" t="s">
        <v>232</v>
      </c>
      <c r="E59" s="1178">
        <v>43105</v>
      </c>
      <c r="F59" s="1178">
        <v>43187</v>
      </c>
      <c r="G59" s="1179">
        <f>DAYS360(E59,F59)</f>
        <v>83</v>
      </c>
      <c r="H59" s="1178">
        <v>43139</v>
      </c>
      <c r="I59" s="1178">
        <v>43503</v>
      </c>
      <c r="J59" s="1180" t="s">
        <v>80</v>
      </c>
      <c r="K59" s="1181">
        <v>2.5</v>
      </c>
      <c r="L59" s="1180" t="s">
        <v>80</v>
      </c>
      <c r="M59" s="1180" t="s">
        <v>80</v>
      </c>
      <c r="N59" s="1180" t="s">
        <v>80</v>
      </c>
      <c r="O59" s="1180" t="s">
        <v>80</v>
      </c>
      <c r="P59" s="1180">
        <v>500</v>
      </c>
      <c r="Q59" s="1180" t="s">
        <v>80</v>
      </c>
      <c r="R59" s="1182" t="s">
        <v>80</v>
      </c>
      <c r="S59" s="1180">
        <v>4220</v>
      </c>
      <c r="T59" s="1180">
        <v>1900</v>
      </c>
      <c r="U59" s="1180">
        <v>100</v>
      </c>
      <c r="V59" s="1182" t="s">
        <v>478</v>
      </c>
      <c r="W59" s="1181" t="s">
        <v>577</v>
      </c>
      <c r="X59" s="1180" t="s">
        <v>234</v>
      </c>
      <c r="Y59" s="1180" t="s">
        <v>234</v>
      </c>
      <c r="Z59" s="1180" t="s">
        <v>80</v>
      </c>
      <c r="AA59" s="1180" t="s">
        <v>80</v>
      </c>
      <c r="AB59" s="1180" t="s">
        <v>80</v>
      </c>
      <c r="AC59" s="1213" t="s">
        <v>61</v>
      </c>
      <c r="AD59" s="95"/>
      <c r="AE59" s="98"/>
      <c r="AF59" s="98"/>
      <c r="AG59" s="98"/>
      <c r="AH59" s="98"/>
    </row>
    <row r="60" spans="1:34" s="29" customFormat="1" ht="30" customHeight="1" x14ac:dyDescent="0.2">
      <c r="A60" s="1193" t="s">
        <v>95</v>
      </c>
      <c r="B60" s="1214"/>
      <c r="C60" s="1113"/>
      <c r="D60" s="1113"/>
      <c r="E60" s="1171"/>
      <c r="F60" s="1171"/>
      <c r="G60" s="497"/>
      <c r="H60" s="1172"/>
      <c r="I60" s="1172"/>
      <c r="J60" s="1173"/>
      <c r="K60" s="1174"/>
      <c r="L60" s="1173"/>
      <c r="M60" s="1173"/>
      <c r="N60" s="1173"/>
      <c r="O60" s="1173"/>
      <c r="P60" s="1173"/>
      <c r="Q60" s="1173"/>
      <c r="R60" s="1175"/>
      <c r="S60" s="1215"/>
      <c r="T60" s="1173"/>
      <c r="U60" s="1173"/>
      <c r="V60" s="1175"/>
      <c r="W60" s="1182"/>
      <c r="X60" s="1173"/>
      <c r="Y60" s="1173"/>
      <c r="Z60" s="1173"/>
      <c r="AA60" s="1173"/>
      <c r="AB60" s="1173"/>
      <c r="AC60" s="1216"/>
    </row>
    <row r="61" spans="1:34" s="12" customFormat="1" ht="30" customHeight="1" x14ac:dyDescent="0.2">
      <c r="A61" s="1192" t="s">
        <v>688</v>
      </c>
      <c r="B61" s="1212" t="s">
        <v>280</v>
      </c>
      <c r="C61" s="1113" t="s">
        <v>275</v>
      </c>
      <c r="D61" s="1113" t="s">
        <v>232</v>
      </c>
      <c r="E61" s="1178">
        <v>43131</v>
      </c>
      <c r="F61" s="1178">
        <v>43193</v>
      </c>
      <c r="G61" s="1179">
        <f t="shared" ref="G61:G75" si="4">DAYS360(E61,F61)</f>
        <v>63</v>
      </c>
      <c r="H61" s="1178">
        <v>43191</v>
      </c>
      <c r="I61" s="1178">
        <v>43555</v>
      </c>
      <c r="J61" s="1180" t="s">
        <v>689</v>
      </c>
      <c r="K61" s="1181" t="s">
        <v>80</v>
      </c>
      <c r="L61" s="1180" t="s">
        <v>80</v>
      </c>
      <c r="M61" s="1180" t="s">
        <v>80</v>
      </c>
      <c r="N61" s="1180" t="s">
        <v>80</v>
      </c>
      <c r="O61" s="1180" t="s">
        <v>80</v>
      </c>
      <c r="P61" s="1180">
        <v>1500</v>
      </c>
      <c r="Q61" s="1180" t="s">
        <v>80</v>
      </c>
      <c r="R61" s="1182" t="s">
        <v>80</v>
      </c>
      <c r="S61" s="1180">
        <v>2350</v>
      </c>
      <c r="T61" s="1180">
        <v>2350</v>
      </c>
      <c r="U61" s="1180" t="s">
        <v>80</v>
      </c>
      <c r="V61" s="1182" t="s">
        <v>80</v>
      </c>
      <c r="W61" s="1181" t="s">
        <v>80</v>
      </c>
      <c r="X61" s="1180" t="s">
        <v>234</v>
      </c>
      <c r="Y61" s="1180" t="s">
        <v>80</v>
      </c>
      <c r="Z61" s="1180" t="s">
        <v>80</v>
      </c>
      <c r="AA61" s="1180" t="s">
        <v>80</v>
      </c>
      <c r="AB61" s="1180" t="s">
        <v>80</v>
      </c>
      <c r="AC61" s="1213" t="s">
        <v>61</v>
      </c>
      <c r="AD61" s="95"/>
      <c r="AE61" s="98"/>
      <c r="AF61" s="98"/>
      <c r="AG61" s="98"/>
      <c r="AH61" s="98"/>
    </row>
    <row r="62" spans="1:34" s="12" customFormat="1" ht="24.95" customHeight="1" x14ac:dyDescent="0.2">
      <c r="A62" s="1192" t="s">
        <v>690</v>
      </c>
      <c r="B62" s="1212" t="s">
        <v>273</v>
      </c>
      <c r="C62" s="1113" t="s">
        <v>235</v>
      </c>
      <c r="D62" s="1113" t="s">
        <v>232</v>
      </c>
      <c r="E62" s="1178">
        <v>42684</v>
      </c>
      <c r="F62" s="1178">
        <v>43195</v>
      </c>
      <c r="G62" s="1179">
        <f t="shared" si="4"/>
        <v>505</v>
      </c>
      <c r="H62" s="1178">
        <v>42660</v>
      </c>
      <c r="I62" s="1178">
        <v>43465</v>
      </c>
      <c r="J62" s="1180" t="s">
        <v>80</v>
      </c>
      <c r="K62" s="1181" t="s">
        <v>80</v>
      </c>
      <c r="L62" s="1180" t="s">
        <v>80</v>
      </c>
      <c r="M62" s="1180" t="s">
        <v>80</v>
      </c>
      <c r="N62" s="1180" t="s">
        <v>80</v>
      </c>
      <c r="O62" s="1180" t="s">
        <v>80</v>
      </c>
      <c r="P62" s="1180">
        <v>1500</v>
      </c>
      <c r="Q62" s="1180" t="s">
        <v>80</v>
      </c>
      <c r="R62" s="1182" t="s">
        <v>80</v>
      </c>
      <c r="S62" s="1180" t="s">
        <v>80</v>
      </c>
      <c r="T62" s="1180" t="s">
        <v>80</v>
      </c>
      <c r="U62" s="1180">
        <v>150</v>
      </c>
      <c r="V62" s="1182" t="s">
        <v>80</v>
      </c>
      <c r="W62" s="1182" t="s">
        <v>80</v>
      </c>
      <c r="X62" s="1180" t="s">
        <v>234</v>
      </c>
      <c r="Y62" s="1180" t="s">
        <v>234</v>
      </c>
      <c r="Z62" s="1180" t="s">
        <v>80</v>
      </c>
      <c r="AA62" s="1180" t="s">
        <v>80</v>
      </c>
      <c r="AB62" s="1180" t="s">
        <v>80</v>
      </c>
      <c r="AC62" s="1213" t="s">
        <v>61</v>
      </c>
      <c r="AD62" s="95"/>
      <c r="AE62" s="98"/>
      <c r="AF62" s="98"/>
      <c r="AG62" s="98"/>
      <c r="AH62" s="98"/>
    </row>
    <row r="63" spans="1:34" s="12" customFormat="1" ht="30" customHeight="1" x14ac:dyDescent="0.2">
      <c r="A63" s="1192" t="s">
        <v>691</v>
      </c>
      <c r="B63" s="1212" t="s">
        <v>288</v>
      </c>
      <c r="C63" s="1113" t="s">
        <v>275</v>
      </c>
      <c r="D63" s="1113" t="s">
        <v>272</v>
      </c>
      <c r="E63" s="1178">
        <v>42975</v>
      </c>
      <c r="F63" s="1178">
        <v>43196</v>
      </c>
      <c r="G63" s="1179">
        <f t="shared" si="4"/>
        <v>218</v>
      </c>
      <c r="H63" s="1178">
        <v>43008</v>
      </c>
      <c r="I63" s="1178">
        <v>43372</v>
      </c>
      <c r="J63" s="1180" t="s">
        <v>692</v>
      </c>
      <c r="K63" s="1181" t="s">
        <v>80</v>
      </c>
      <c r="L63" s="1180" t="s">
        <v>80</v>
      </c>
      <c r="M63" s="1180" t="s">
        <v>80</v>
      </c>
      <c r="N63" s="1180" t="s">
        <v>80</v>
      </c>
      <c r="O63" s="1180" t="s">
        <v>80</v>
      </c>
      <c r="P63" s="1180">
        <v>400</v>
      </c>
      <c r="Q63" s="1180" t="s">
        <v>80</v>
      </c>
      <c r="R63" s="1182" t="s">
        <v>80</v>
      </c>
      <c r="S63" s="1180" t="s">
        <v>80</v>
      </c>
      <c r="T63" s="1180" t="s">
        <v>80</v>
      </c>
      <c r="U63" s="1180" t="s">
        <v>80</v>
      </c>
      <c r="V63" s="1182" t="s">
        <v>80</v>
      </c>
      <c r="W63" s="1181" t="s">
        <v>80</v>
      </c>
      <c r="X63" s="1180" t="s">
        <v>80</v>
      </c>
      <c r="Y63" s="1180" t="s">
        <v>80</v>
      </c>
      <c r="Z63" s="1180" t="s">
        <v>80</v>
      </c>
      <c r="AA63" s="1180" t="s">
        <v>80</v>
      </c>
      <c r="AB63" s="1180" t="s">
        <v>80</v>
      </c>
      <c r="AC63" s="1213" t="s">
        <v>61</v>
      </c>
      <c r="AD63" s="95"/>
      <c r="AE63" s="98"/>
      <c r="AF63" s="98"/>
      <c r="AG63" s="98"/>
      <c r="AH63" s="98"/>
    </row>
    <row r="64" spans="1:34" s="12" customFormat="1" ht="30" customHeight="1" x14ac:dyDescent="0.2">
      <c r="A64" s="1192" t="s">
        <v>520</v>
      </c>
      <c r="B64" s="1212" t="s">
        <v>105</v>
      </c>
      <c r="C64" s="1113" t="s">
        <v>105</v>
      </c>
      <c r="D64" s="1113" t="s">
        <v>232</v>
      </c>
      <c r="E64" s="1178">
        <v>43089</v>
      </c>
      <c r="F64" s="1178">
        <v>43197</v>
      </c>
      <c r="G64" s="1179">
        <f t="shared" si="4"/>
        <v>107</v>
      </c>
      <c r="H64" s="1178">
        <v>43101</v>
      </c>
      <c r="I64" s="1178">
        <v>43465</v>
      </c>
      <c r="J64" s="1180" t="s">
        <v>80</v>
      </c>
      <c r="K64" s="1181" t="s">
        <v>693</v>
      </c>
      <c r="L64" s="1180" t="s">
        <v>80</v>
      </c>
      <c r="M64" s="1180" t="s">
        <v>80</v>
      </c>
      <c r="N64" s="1180" t="s">
        <v>80</v>
      </c>
      <c r="O64" s="1180" t="s">
        <v>80</v>
      </c>
      <c r="P64" s="1180">
        <v>600</v>
      </c>
      <c r="Q64" s="1180" t="s">
        <v>80</v>
      </c>
      <c r="R64" s="1182" t="s">
        <v>500</v>
      </c>
      <c r="S64" s="1180" t="s">
        <v>80</v>
      </c>
      <c r="T64" s="1180" t="s">
        <v>80</v>
      </c>
      <c r="U64" s="1180">
        <v>75</v>
      </c>
      <c r="V64" s="1182">
        <v>78</v>
      </c>
      <c r="W64" s="1181" t="s">
        <v>694</v>
      </c>
      <c r="X64" s="1180" t="s">
        <v>80</v>
      </c>
      <c r="Y64" s="1180" t="s">
        <v>234</v>
      </c>
      <c r="Z64" s="1180" t="s">
        <v>80</v>
      </c>
      <c r="AA64" s="1180" t="s">
        <v>80</v>
      </c>
      <c r="AB64" s="1180" t="s">
        <v>80</v>
      </c>
      <c r="AC64" s="1213" t="s">
        <v>61</v>
      </c>
      <c r="AD64" s="95"/>
      <c r="AE64" s="98"/>
      <c r="AF64" s="98"/>
      <c r="AG64" s="98"/>
      <c r="AH64" s="98"/>
    </row>
    <row r="65" spans="1:34" s="12" customFormat="1" ht="30" customHeight="1" x14ac:dyDescent="0.2">
      <c r="A65" s="1192" t="s">
        <v>695</v>
      </c>
      <c r="B65" s="1212" t="s">
        <v>9</v>
      </c>
      <c r="C65" s="1113" t="s">
        <v>239</v>
      </c>
      <c r="D65" s="1113" t="s">
        <v>232</v>
      </c>
      <c r="E65" s="1178" t="s">
        <v>233</v>
      </c>
      <c r="F65" s="1178">
        <v>43197</v>
      </c>
      <c r="G65" s="1184" t="s">
        <v>80</v>
      </c>
      <c r="H65" s="1178">
        <v>43101</v>
      </c>
      <c r="I65" s="1178">
        <v>43465</v>
      </c>
      <c r="J65" s="1180" t="s">
        <v>80</v>
      </c>
      <c r="K65" s="1181" t="s">
        <v>80</v>
      </c>
      <c r="L65" s="1180" t="s">
        <v>80</v>
      </c>
      <c r="M65" s="1180" t="s">
        <v>80</v>
      </c>
      <c r="N65" s="1180" t="s">
        <v>80</v>
      </c>
      <c r="O65" s="1180" t="s">
        <v>80</v>
      </c>
      <c r="P65" s="1180">
        <v>3600</v>
      </c>
      <c r="Q65" s="1180" t="s">
        <v>80</v>
      </c>
      <c r="R65" s="1182" t="s">
        <v>80</v>
      </c>
      <c r="S65" s="1180" t="s">
        <v>80</v>
      </c>
      <c r="T65" s="1180" t="s">
        <v>80</v>
      </c>
      <c r="U65" s="1180" t="s">
        <v>80</v>
      </c>
      <c r="V65" s="1182" t="s">
        <v>80</v>
      </c>
      <c r="W65" s="1181" t="s">
        <v>80</v>
      </c>
      <c r="X65" s="1180" t="s">
        <v>80</v>
      </c>
      <c r="Y65" s="1180" t="s">
        <v>80</v>
      </c>
      <c r="Z65" s="1180" t="s">
        <v>80</v>
      </c>
      <c r="AA65" s="1180" t="s">
        <v>80</v>
      </c>
      <c r="AB65" s="1180" t="s">
        <v>80</v>
      </c>
      <c r="AC65" s="1213" t="s">
        <v>61</v>
      </c>
      <c r="AD65" s="95"/>
      <c r="AE65" s="98"/>
      <c r="AF65" s="98"/>
      <c r="AG65" s="98"/>
      <c r="AH65" s="98"/>
    </row>
    <row r="66" spans="1:34" s="12" customFormat="1" ht="30" customHeight="1" x14ac:dyDescent="0.2">
      <c r="A66" s="1192" t="s">
        <v>585</v>
      </c>
      <c r="B66" s="1212" t="s">
        <v>273</v>
      </c>
      <c r="C66" s="1113" t="s">
        <v>275</v>
      </c>
      <c r="D66" s="1113" t="s">
        <v>241</v>
      </c>
      <c r="E66" s="1178">
        <v>42705</v>
      </c>
      <c r="F66" s="1178">
        <v>43201</v>
      </c>
      <c r="G66" s="1179">
        <f t="shared" si="4"/>
        <v>490</v>
      </c>
      <c r="H66" s="1178">
        <v>42736</v>
      </c>
      <c r="I66" s="1178">
        <v>43100</v>
      </c>
      <c r="J66" s="1180" t="s">
        <v>696</v>
      </c>
      <c r="K66" s="1181" t="s">
        <v>80</v>
      </c>
      <c r="L66" s="1180" t="s">
        <v>80</v>
      </c>
      <c r="M66" s="1180" t="s">
        <v>80</v>
      </c>
      <c r="N66" s="1180" t="s">
        <v>80</v>
      </c>
      <c r="O66" s="1180" t="s">
        <v>80</v>
      </c>
      <c r="P66" s="1180">
        <v>11000</v>
      </c>
      <c r="Q66" s="1180" t="s">
        <v>80</v>
      </c>
      <c r="R66" s="1182" t="s">
        <v>80</v>
      </c>
      <c r="S66" s="1180" t="s">
        <v>80</v>
      </c>
      <c r="T66" s="1180" t="s">
        <v>80</v>
      </c>
      <c r="U66" s="1180" t="s">
        <v>80</v>
      </c>
      <c r="V66" s="1182" t="s">
        <v>80</v>
      </c>
      <c r="W66" s="1181" t="s">
        <v>80</v>
      </c>
      <c r="X66" s="1180" t="s">
        <v>80</v>
      </c>
      <c r="Y66" s="1180" t="s">
        <v>80</v>
      </c>
      <c r="Z66" s="1180" t="s">
        <v>80</v>
      </c>
      <c r="AA66" s="1180" t="s">
        <v>80</v>
      </c>
      <c r="AB66" s="1180" t="s">
        <v>80</v>
      </c>
      <c r="AC66" s="1213" t="s">
        <v>61</v>
      </c>
      <c r="AD66" s="95"/>
      <c r="AE66" s="98"/>
      <c r="AF66" s="98"/>
      <c r="AG66" s="98"/>
      <c r="AH66" s="98"/>
    </row>
    <row r="67" spans="1:34" s="12" customFormat="1" ht="30" customHeight="1" x14ac:dyDescent="0.2">
      <c r="A67" s="1192" t="s">
        <v>697</v>
      </c>
      <c r="B67" s="1212" t="s">
        <v>9</v>
      </c>
      <c r="C67" s="1113" t="s">
        <v>235</v>
      </c>
      <c r="D67" s="1113" t="s">
        <v>232</v>
      </c>
      <c r="E67" s="1178">
        <v>42942</v>
      </c>
      <c r="F67" s="1178">
        <v>43208</v>
      </c>
      <c r="G67" s="1179">
        <f t="shared" si="4"/>
        <v>262</v>
      </c>
      <c r="H67" s="1178">
        <v>42979</v>
      </c>
      <c r="I67" s="1178">
        <v>43830</v>
      </c>
      <c r="J67" s="1180" t="s">
        <v>80</v>
      </c>
      <c r="K67" s="1181" t="s">
        <v>80</v>
      </c>
      <c r="L67" s="1180" t="s">
        <v>80</v>
      </c>
      <c r="M67" s="1180" t="s">
        <v>80</v>
      </c>
      <c r="N67" s="1180" t="s">
        <v>80</v>
      </c>
      <c r="O67" s="1180" t="s">
        <v>80</v>
      </c>
      <c r="P67" s="1180">
        <v>800</v>
      </c>
      <c r="Q67" s="1180" t="s">
        <v>80</v>
      </c>
      <c r="R67" s="1182" t="s">
        <v>80</v>
      </c>
      <c r="S67" s="1180" t="s">
        <v>80</v>
      </c>
      <c r="T67" s="1180" t="s">
        <v>80</v>
      </c>
      <c r="U67" s="1180" t="s">
        <v>80</v>
      </c>
      <c r="V67" s="1182" t="s">
        <v>80</v>
      </c>
      <c r="W67" s="1181" t="s">
        <v>80</v>
      </c>
      <c r="X67" s="1180" t="s">
        <v>80</v>
      </c>
      <c r="Y67" s="1180" t="s">
        <v>234</v>
      </c>
      <c r="Z67" s="1180" t="s">
        <v>80</v>
      </c>
      <c r="AA67" s="1180" t="s">
        <v>80</v>
      </c>
      <c r="AB67" s="1180" t="s">
        <v>80</v>
      </c>
      <c r="AC67" s="1213" t="s">
        <v>61</v>
      </c>
      <c r="AD67" s="95"/>
      <c r="AE67" s="98"/>
      <c r="AF67" s="98"/>
      <c r="AG67" s="98"/>
      <c r="AH67" s="98"/>
    </row>
    <row r="68" spans="1:34" s="12" customFormat="1" ht="30" customHeight="1" x14ac:dyDescent="0.2">
      <c r="A68" s="1192" t="s">
        <v>570</v>
      </c>
      <c r="B68" s="1212" t="s">
        <v>9</v>
      </c>
      <c r="C68" s="1113" t="s">
        <v>105</v>
      </c>
      <c r="D68" s="1113" t="s">
        <v>241</v>
      </c>
      <c r="E68" s="1178">
        <v>42829</v>
      </c>
      <c r="F68" s="1178">
        <v>43209</v>
      </c>
      <c r="G68" s="1179">
        <f t="shared" si="4"/>
        <v>375</v>
      </c>
      <c r="H68" s="1178">
        <v>42860</v>
      </c>
      <c r="I68" s="1178">
        <v>43224</v>
      </c>
      <c r="J68" s="1180" t="s">
        <v>80</v>
      </c>
      <c r="K68" s="1181">
        <v>1.3</v>
      </c>
      <c r="L68" s="1180" t="s">
        <v>80</v>
      </c>
      <c r="M68" s="1180" t="s">
        <v>80</v>
      </c>
      <c r="N68" s="1180" t="s">
        <v>80</v>
      </c>
      <c r="O68" s="1180" t="s">
        <v>80</v>
      </c>
      <c r="P68" s="1180">
        <v>240</v>
      </c>
      <c r="Q68" s="1180" t="s">
        <v>80</v>
      </c>
      <c r="R68" s="1182" t="s">
        <v>248</v>
      </c>
      <c r="S68" s="1180">
        <v>780</v>
      </c>
      <c r="T68" s="1180">
        <v>780</v>
      </c>
      <c r="U68" s="1180" t="s">
        <v>80</v>
      </c>
      <c r="V68" s="1182" t="s">
        <v>680</v>
      </c>
      <c r="W68" s="1181" t="s">
        <v>234</v>
      </c>
      <c r="X68" s="1180" t="s">
        <v>234</v>
      </c>
      <c r="Y68" s="1180" t="s">
        <v>234</v>
      </c>
      <c r="Z68" s="1180" t="s">
        <v>80</v>
      </c>
      <c r="AA68" s="1180" t="s">
        <v>80</v>
      </c>
      <c r="AB68" s="1180" t="s">
        <v>80</v>
      </c>
      <c r="AC68" s="1213" t="s">
        <v>432</v>
      </c>
      <c r="AD68" s="95"/>
      <c r="AE68" s="98"/>
      <c r="AF68" s="98"/>
      <c r="AG68" s="98"/>
      <c r="AH68" s="98"/>
    </row>
    <row r="69" spans="1:34" s="12" customFormat="1" ht="30" customHeight="1" x14ac:dyDescent="0.2">
      <c r="A69" s="1192" t="s">
        <v>569</v>
      </c>
      <c r="B69" s="1212" t="s">
        <v>283</v>
      </c>
      <c r="C69" s="1113" t="s">
        <v>105</v>
      </c>
      <c r="D69" s="1113" t="s">
        <v>232</v>
      </c>
      <c r="E69" s="1178">
        <v>43161</v>
      </c>
      <c r="F69" s="1178">
        <v>43210</v>
      </c>
      <c r="G69" s="1179">
        <f t="shared" si="4"/>
        <v>48</v>
      </c>
      <c r="H69" s="1178">
        <v>43194</v>
      </c>
      <c r="I69" s="1178">
        <v>43558</v>
      </c>
      <c r="J69" s="1180" t="s">
        <v>80</v>
      </c>
      <c r="K69" s="1181" t="s">
        <v>80</v>
      </c>
      <c r="L69" s="1180" t="s">
        <v>80</v>
      </c>
      <c r="M69" s="1180" t="s">
        <v>80</v>
      </c>
      <c r="N69" s="1180" t="s">
        <v>80</v>
      </c>
      <c r="O69" s="1180">
        <v>570</v>
      </c>
      <c r="P69" s="1181" t="s">
        <v>584</v>
      </c>
      <c r="Q69" s="1180" t="s">
        <v>80</v>
      </c>
      <c r="R69" s="1182" t="s">
        <v>80</v>
      </c>
      <c r="S69" s="1180">
        <v>2700</v>
      </c>
      <c r="T69" s="1180">
        <v>530</v>
      </c>
      <c r="U69" s="1180" t="s">
        <v>80</v>
      </c>
      <c r="V69" s="1182" t="s">
        <v>80</v>
      </c>
      <c r="W69" s="1181" t="s">
        <v>80</v>
      </c>
      <c r="X69" s="1180" t="s">
        <v>234</v>
      </c>
      <c r="Y69" s="1180" t="s">
        <v>80</v>
      </c>
      <c r="Z69" s="1180" t="s">
        <v>80</v>
      </c>
      <c r="AA69" s="1180" t="s">
        <v>80</v>
      </c>
      <c r="AB69" s="1180" t="s">
        <v>80</v>
      </c>
      <c r="AC69" s="1213" t="s">
        <v>61</v>
      </c>
      <c r="AD69" s="95"/>
      <c r="AE69" s="98"/>
      <c r="AF69" s="98"/>
      <c r="AG69" s="98"/>
      <c r="AH69" s="98"/>
    </row>
    <row r="70" spans="1:34" s="12" customFormat="1" ht="30" customHeight="1" x14ac:dyDescent="0.2">
      <c r="A70" s="1192" t="s">
        <v>698</v>
      </c>
      <c r="B70" s="1212" t="s">
        <v>273</v>
      </c>
      <c r="C70" s="1113" t="s">
        <v>275</v>
      </c>
      <c r="D70" s="1113" t="s">
        <v>232</v>
      </c>
      <c r="E70" s="1178">
        <v>42836</v>
      </c>
      <c r="F70" s="1178">
        <v>43214</v>
      </c>
      <c r="G70" s="1179">
        <f t="shared" si="4"/>
        <v>373</v>
      </c>
      <c r="H70" s="1178">
        <v>42822</v>
      </c>
      <c r="I70" s="1178">
        <v>43186</v>
      </c>
      <c r="J70" s="1180" t="s">
        <v>80</v>
      </c>
      <c r="K70" s="1181" t="s">
        <v>80</v>
      </c>
      <c r="L70" s="1180" t="s">
        <v>80</v>
      </c>
      <c r="M70" s="1180" t="s">
        <v>80</v>
      </c>
      <c r="N70" s="1180" t="s">
        <v>80</v>
      </c>
      <c r="O70" s="1180" t="s">
        <v>80</v>
      </c>
      <c r="P70" s="1180" t="s">
        <v>80</v>
      </c>
      <c r="Q70" s="1180" t="s">
        <v>80</v>
      </c>
      <c r="R70" s="1182" t="s">
        <v>80</v>
      </c>
      <c r="S70" s="1180" t="s">
        <v>80</v>
      </c>
      <c r="T70" s="1180" t="s">
        <v>80</v>
      </c>
      <c r="U70" s="1180" t="s">
        <v>80</v>
      </c>
      <c r="V70" s="1182" t="s">
        <v>234</v>
      </c>
      <c r="W70" s="1181" t="s">
        <v>80</v>
      </c>
      <c r="X70" s="1180" t="s">
        <v>80</v>
      </c>
      <c r="Y70" s="1180" t="s">
        <v>234</v>
      </c>
      <c r="Z70" s="1180" t="s">
        <v>80</v>
      </c>
      <c r="AA70" s="1180" t="s">
        <v>80</v>
      </c>
      <c r="AB70" s="1180" t="s">
        <v>80</v>
      </c>
      <c r="AC70" s="1213" t="s">
        <v>61</v>
      </c>
      <c r="AD70" s="95"/>
      <c r="AE70" s="98"/>
      <c r="AF70" s="98"/>
      <c r="AG70" s="98"/>
      <c r="AH70" s="98"/>
    </row>
    <row r="71" spans="1:34" s="12" customFormat="1" ht="30" customHeight="1" x14ac:dyDescent="0.2">
      <c r="A71" s="1192" t="s">
        <v>699</v>
      </c>
      <c r="B71" s="1212" t="s">
        <v>273</v>
      </c>
      <c r="C71" s="1113" t="s">
        <v>105</v>
      </c>
      <c r="D71" s="1113" t="s">
        <v>232</v>
      </c>
      <c r="E71" s="1178">
        <v>43125</v>
      </c>
      <c r="F71" s="1178">
        <v>43214</v>
      </c>
      <c r="G71" s="1179">
        <f t="shared" si="4"/>
        <v>89</v>
      </c>
      <c r="H71" s="1178">
        <v>43160</v>
      </c>
      <c r="I71" s="1178">
        <v>43890</v>
      </c>
      <c r="J71" s="1180" t="s">
        <v>80</v>
      </c>
      <c r="K71" s="1181" t="s">
        <v>700</v>
      </c>
      <c r="L71" s="1180" t="s">
        <v>80</v>
      </c>
      <c r="M71" s="1180" t="s">
        <v>80</v>
      </c>
      <c r="N71" s="1180" t="s">
        <v>80</v>
      </c>
      <c r="O71" s="1180" t="s">
        <v>80</v>
      </c>
      <c r="P71" s="1180" t="s">
        <v>80</v>
      </c>
      <c r="Q71" s="1180" t="s">
        <v>80</v>
      </c>
      <c r="R71" s="1182" t="s">
        <v>80</v>
      </c>
      <c r="S71" s="1180">
        <v>2750</v>
      </c>
      <c r="T71" s="1180">
        <v>2750</v>
      </c>
      <c r="U71" s="1180" t="s">
        <v>80</v>
      </c>
      <c r="V71" s="1182" t="s">
        <v>80</v>
      </c>
      <c r="W71" s="1181" t="s">
        <v>80</v>
      </c>
      <c r="X71" s="1180" t="s">
        <v>80</v>
      </c>
      <c r="Y71" s="1180" t="s">
        <v>80</v>
      </c>
      <c r="Z71" s="1180" t="s">
        <v>80</v>
      </c>
      <c r="AA71" s="1180" t="s">
        <v>80</v>
      </c>
      <c r="AB71" s="1180" t="s">
        <v>80</v>
      </c>
      <c r="AC71" s="1213" t="s">
        <v>61</v>
      </c>
      <c r="AD71" s="95"/>
      <c r="AE71" s="98"/>
      <c r="AF71" s="98"/>
      <c r="AG71" s="98"/>
      <c r="AH71" s="98"/>
    </row>
    <row r="72" spans="1:34" s="12" customFormat="1" ht="30" customHeight="1" x14ac:dyDescent="0.2">
      <c r="A72" s="1192" t="s">
        <v>701</v>
      </c>
      <c r="B72" s="1212" t="s">
        <v>105</v>
      </c>
      <c r="C72" s="1113" t="s">
        <v>105</v>
      </c>
      <c r="D72" s="1113" t="s">
        <v>232</v>
      </c>
      <c r="E72" s="1178">
        <v>43122</v>
      </c>
      <c r="F72" s="1178">
        <v>43214</v>
      </c>
      <c r="G72" s="1179">
        <f t="shared" si="4"/>
        <v>92</v>
      </c>
      <c r="H72" s="1178">
        <v>43134</v>
      </c>
      <c r="I72" s="1178">
        <v>43498</v>
      </c>
      <c r="J72" s="1180" t="s">
        <v>80</v>
      </c>
      <c r="K72" s="1181">
        <v>3</v>
      </c>
      <c r="L72" s="1180" t="s">
        <v>80</v>
      </c>
      <c r="M72" s="1180" t="s">
        <v>80</v>
      </c>
      <c r="N72" s="1180" t="s">
        <v>80</v>
      </c>
      <c r="O72" s="1180" t="s">
        <v>80</v>
      </c>
      <c r="P72" s="1180" t="s">
        <v>80</v>
      </c>
      <c r="Q72" s="1180" t="s">
        <v>80</v>
      </c>
      <c r="R72" s="1182" t="s">
        <v>80</v>
      </c>
      <c r="S72" s="1180" t="s">
        <v>80</v>
      </c>
      <c r="T72" s="1180" t="s">
        <v>80</v>
      </c>
      <c r="U72" s="1180" t="s">
        <v>80</v>
      </c>
      <c r="V72" s="1182" t="s">
        <v>80</v>
      </c>
      <c r="W72" s="1181" t="s">
        <v>80</v>
      </c>
      <c r="X72" s="1180" t="s">
        <v>80</v>
      </c>
      <c r="Y72" s="1180" t="s">
        <v>80</v>
      </c>
      <c r="Z72" s="1180" t="s">
        <v>80</v>
      </c>
      <c r="AA72" s="1180" t="s">
        <v>80</v>
      </c>
      <c r="AB72" s="1180" t="s">
        <v>80</v>
      </c>
      <c r="AC72" s="1213" t="s">
        <v>702</v>
      </c>
      <c r="AD72" s="95"/>
      <c r="AE72" s="98"/>
      <c r="AF72" s="98"/>
      <c r="AG72" s="98"/>
      <c r="AH72" s="98"/>
    </row>
    <row r="73" spans="1:34" s="12" customFormat="1" ht="30" customHeight="1" x14ac:dyDescent="0.2">
      <c r="A73" s="1192" t="s">
        <v>703</v>
      </c>
      <c r="B73" s="1212" t="s">
        <v>273</v>
      </c>
      <c r="C73" s="1113" t="s">
        <v>275</v>
      </c>
      <c r="D73" s="1113" t="s">
        <v>241</v>
      </c>
      <c r="E73" s="1178">
        <v>42986</v>
      </c>
      <c r="F73" s="1178">
        <v>43217</v>
      </c>
      <c r="G73" s="1179">
        <f t="shared" si="4"/>
        <v>229</v>
      </c>
      <c r="H73" s="1178">
        <v>42985</v>
      </c>
      <c r="I73" s="1178">
        <v>43349</v>
      </c>
      <c r="J73" s="1180" t="s">
        <v>80</v>
      </c>
      <c r="K73" s="1181" t="s">
        <v>80</v>
      </c>
      <c r="L73" s="1180" t="s">
        <v>80</v>
      </c>
      <c r="M73" s="1180" t="s">
        <v>80</v>
      </c>
      <c r="N73" s="1180" t="s">
        <v>80</v>
      </c>
      <c r="O73" s="1180" t="s">
        <v>80</v>
      </c>
      <c r="P73" s="1181" t="s">
        <v>704</v>
      </c>
      <c r="Q73" s="1180" t="s">
        <v>80</v>
      </c>
      <c r="R73" s="1182" t="s">
        <v>80</v>
      </c>
      <c r="S73" s="1180" t="s">
        <v>80</v>
      </c>
      <c r="T73" s="1180" t="s">
        <v>80</v>
      </c>
      <c r="U73" s="1180" t="s">
        <v>80</v>
      </c>
      <c r="V73" s="1182" t="s">
        <v>705</v>
      </c>
      <c r="W73" s="1181" t="s">
        <v>455</v>
      </c>
      <c r="X73" s="1180" t="s">
        <v>80</v>
      </c>
      <c r="Y73" s="1180" t="s">
        <v>234</v>
      </c>
      <c r="Z73" s="1180" t="s">
        <v>80</v>
      </c>
      <c r="AA73" s="1180" t="s">
        <v>80</v>
      </c>
      <c r="AB73" s="1180" t="s">
        <v>80</v>
      </c>
      <c r="AC73" s="1213" t="s">
        <v>61</v>
      </c>
      <c r="AD73" s="95"/>
      <c r="AE73" s="98"/>
      <c r="AF73" s="98"/>
      <c r="AG73" s="98"/>
      <c r="AH73" s="98"/>
    </row>
    <row r="74" spans="1:34" s="12" customFormat="1" ht="30" customHeight="1" x14ac:dyDescent="0.2">
      <c r="A74" s="1192" t="s">
        <v>706</v>
      </c>
      <c r="B74" s="1212" t="s">
        <v>273</v>
      </c>
      <c r="C74" s="1113" t="s">
        <v>275</v>
      </c>
      <c r="D74" s="1113" t="s">
        <v>241</v>
      </c>
      <c r="E74" s="1178">
        <v>42984</v>
      </c>
      <c r="F74" s="1178">
        <v>43220</v>
      </c>
      <c r="G74" s="1179">
        <f t="shared" si="4"/>
        <v>234</v>
      </c>
      <c r="H74" s="1178">
        <v>42984</v>
      </c>
      <c r="I74" s="1178">
        <v>43348</v>
      </c>
      <c r="J74" s="1180" t="s">
        <v>80</v>
      </c>
      <c r="K74" s="1181" t="s">
        <v>80</v>
      </c>
      <c r="L74" s="1180" t="s">
        <v>80</v>
      </c>
      <c r="M74" s="1180" t="s">
        <v>80</v>
      </c>
      <c r="N74" s="1180" t="s">
        <v>80</v>
      </c>
      <c r="O74" s="1180" t="s">
        <v>80</v>
      </c>
      <c r="P74" s="1180">
        <v>250</v>
      </c>
      <c r="Q74" s="1180" t="s">
        <v>80</v>
      </c>
      <c r="R74" s="1182" t="s">
        <v>80</v>
      </c>
      <c r="S74" s="1180" t="s">
        <v>80</v>
      </c>
      <c r="T74" s="1180" t="s">
        <v>80</v>
      </c>
      <c r="U74" s="1180" t="s">
        <v>80</v>
      </c>
      <c r="V74" s="1182" t="s">
        <v>234</v>
      </c>
      <c r="W74" s="1181" t="s">
        <v>80</v>
      </c>
      <c r="X74" s="1180" t="s">
        <v>234</v>
      </c>
      <c r="Y74" s="1180" t="s">
        <v>234</v>
      </c>
      <c r="Z74" s="1180" t="s">
        <v>80</v>
      </c>
      <c r="AA74" s="1180" t="s">
        <v>80</v>
      </c>
      <c r="AB74" s="1180" t="s">
        <v>80</v>
      </c>
      <c r="AC74" s="1213" t="s">
        <v>61</v>
      </c>
      <c r="AD74" s="95"/>
      <c r="AE74" s="98"/>
      <c r="AF74" s="98"/>
      <c r="AG74" s="98"/>
      <c r="AH74" s="98"/>
    </row>
    <row r="75" spans="1:34" s="12" customFormat="1" ht="32.25" customHeight="1" x14ac:dyDescent="0.2">
      <c r="A75" s="1192" t="s">
        <v>707</v>
      </c>
      <c r="B75" s="1212" t="s">
        <v>105</v>
      </c>
      <c r="C75" s="1113" t="s">
        <v>238</v>
      </c>
      <c r="D75" s="1113" t="s">
        <v>232</v>
      </c>
      <c r="E75" s="1178">
        <v>42869</v>
      </c>
      <c r="F75" s="1178">
        <v>43220</v>
      </c>
      <c r="G75" s="1179">
        <f t="shared" si="4"/>
        <v>346</v>
      </c>
      <c r="H75" s="1178">
        <v>43160</v>
      </c>
      <c r="I75" s="1178">
        <v>43890</v>
      </c>
      <c r="J75" s="1180">
        <v>100</v>
      </c>
      <c r="K75" s="1181" t="s">
        <v>80</v>
      </c>
      <c r="L75" s="1180" t="s">
        <v>80</v>
      </c>
      <c r="M75" s="1180" t="s">
        <v>80</v>
      </c>
      <c r="N75" s="1180" t="s">
        <v>80</v>
      </c>
      <c r="O75" s="1180" t="s">
        <v>80</v>
      </c>
      <c r="P75" s="1180">
        <v>800</v>
      </c>
      <c r="Q75" s="1180" t="s">
        <v>80</v>
      </c>
      <c r="R75" s="1182" t="s">
        <v>248</v>
      </c>
      <c r="S75" s="1180">
        <v>4000</v>
      </c>
      <c r="T75" s="1180">
        <v>4000</v>
      </c>
      <c r="U75" s="1180">
        <v>320</v>
      </c>
      <c r="V75" s="1182" t="s">
        <v>80</v>
      </c>
      <c r="W75" s="1181" t="s">
        <v>80</v>
      </c>
      <c r="X75" s="1180" t="s">
        <v>234</v>
      </c>
      <c r="Y75" s="1180" t="s">
        <v>80</v>
      </c>
      <c r="Z75" s="1180" t="s">
        <v>80</v>
      </c>
      <c r="AA75" s="1180" t="s">
        <v>80</v>
      </c>
      <c r="AB75" s="1180" t="s">
        <v>80</v>
      </c>
      <c r="AC75" s="1213" t="s">
        <v>61</v>
      </c>
      <c r="AD75" s="95"/>
      <c r="AE75" s="98"/>
      <c r="AF75" s="98"/>
      <c r="AG75" s="98"/>
      <c r="AH75" s="98"/>
    </row>
    <row r="76" spans="1:34" s="12" customFormat="1" ht="24.95" customHeight="1" x14ac:dyDescent="0.2">
      <c r="A76" s="1193" t="s">
        <v>96</v>
      </c>
      <c r="B76" s="1212"/>
      <c r="C76" s="1113"/>
      <c r="D76" s="1113"/>
      <c r="E76" s="1178"/>
      <c r="F76" s="1178"/>
      <c r="G76" s="1179"/>
      <c r="H76" s="1178"/>
      <c r="I76" s="1178"/>
      <c r="J76" s="1180"/>
      <c r="K76" s="1181"/>
      <c r="L76" s="1180"/>
      <c r="M76" s="1180"/>
      <c r="N76" s="1180"/>
      <c r="O76" s="1180"/>
      <c r="P76" s="1180"/>
      <c r="Q76" s="1180"/>
      <c r="R76" s="1182"/>
      <c r="S76" s="1180"/>
      <c r="T76" s="1180"/>
      <c r="U76" s="1180"/>
      <c r="V76" s="1182"/>
      <c r="W76" s="1182"/>
      <c r="X76" s="1180"/>
      <c r="Y76" s="1180"/>
      <c r="Z76" s="1180"/>
      <c r="AA76" s="1180"/>
      <c r="AB76" s="1180"/>
      <c r="AC76" s="1213"/>
      <c r="AD76" s="95"/>
      <c r="AE76" s="98"/>
      <c r="AF76" s="98"/>
      <c r="AG76" s="98"/>
      <c r="AH76" s="98"/>
    </row>
    <row r="77" spans="1:34" s="12" customFormat="1" ht="30" customHeight="1" x14ac:dyDescent="0.2">
      <c r="A77" s="1192" t="s">
        <v>708</v>
      </c>
      <c r="B77" s="1212" t="s">
        <v>105</v>
      </c>
      <c r="C77" s="1113" t="s">
        <v>105</v>
      </c>
      <c r="D77" s="1113" t="s">
        <v>232</v>
      </c>
      <c r="E77" s="1178">
        <v>43041</v>
      </c>
      <c r="F77" s="1178">
        <v>43226</v>
      </c>
      <c r="G77" s="1179">
        <f t="shared" ref="G77:G81" si="5">DAYS360(E77,F77)</f>
        <v>184</v>
      </c>
      <c r="H77" s="1178">
        <v>42737</v>
      </c>
      <c r="I77" s="1178">
        <v>43405</v>
      </c>
      <c r="J77" s="1180" t="s">
        <v>80</v>
      </c>
      <c r="K77" s="1181" t="s">
        <v>709</v>
      </c>
      <c r="L77" s="1180" t="s">
        <v>80</v>
      </c>
      <c r="M77" s="1180" t="s">
        <v>80</v>
      </c>
      <c r="N77" s="1180" t="s">
        <v>80</v>
      </c>
      <c r="O77" s="1180" t="s">
        <v>80</v>
      </c>
      <c r="P77" s="1180" t="s">
        <v>80</v>
      </c>
      <c r="Q77" s="1180" t="s">
        <v>80</v>
      </c>
      <c r="R77" s="1182">
        <v>93</v>
      </c>
      <c r="S77" s="1180" t="s">
        <v>710</v>
      </c>
      <c r="T77" s="1180" t="s">
        <v>710</v>
      </c>
      <c r="U77" s="1180">
        <v>600</v>
      </c>
      <c r="V77" s="1182" t="s">
        <v>80</v>
      </c>
      <c r="W77" s="1181" t="s">
        <v>80</v>
      </c>
      <c r="X77" s="1180" t="s">
        <v>80</v>
      </c>
      <c r="Y77" s="1180" t="s">
        <v>234</v>
      </c>
      <c r="Z77" s="1180" t="s">
        <v>80</v>
      </c>
      <c r="AA77" s="1180" t="s">
        <v>80</v>
      </c>
      <c r="AB77" s="1180" t="s">
        <v>80</v>
      </c>
      <c r="AC77" s="1213" t="s">
        <v>432</v>
      </c>
      <c r="AD77" s="95"/>
      <c r="AE77" s="98"/>
      <c r="AF77" s="98"/>
      <c r="AG77" s="98"/>
      <c r="AH77" s="98"/>
    </row>
    <row r="78" spans="1:34" s="12" customFormat="1" ht="30" customHeight="1" x14ac:dyDescent="0.2">
      <c r="A78" s="1192" t="s">
        <v>711</v>
      </c>
      <c r="B78" s="1212" t="s">
        <v>273</v>
      </c>
      <c r="C78" s="1113" t="s">
        <v>275</v>
      </c>
      <c r="D78" s="1113" t="s">
        <v>232</v>
      </c>
      <c r="E78" s="1178">
        <v>43145</v>
      </c>
      <c r="F78" s="1178">
        <v>43229</v>
      </c>
      <c r="G78" s="1179">
        <f t="shared" si="5"/>
        <v>85</v>
      </c>
      <c r="H78" s="1178">
        <v>43191</v>
      </c>
      <c r="I78" s="1178">
        <v>43555</v>
      </c>
      <c r="J78" s="1180" t="s">
        <v>712</v>
      </c>
      <c r="K78" s="1181" t="s">
        <v>80</v>
      </c>
      <c r="L78" s="1180" t="s">
        <v>80</v>
      </c>
      <c r="M78" s="1180" t="s">
        <v>80</v>
      </c>
      <c r="N78" s="1180" t="s">
        <v>80</v>
      </c>
      <c r="O78" s="1180" t="s">
        <v>80</v>
      </c>
      <c r="P78" s="1180">
        <v>500</v>
      </c>
      <c r="Q78" s="1180" t="s">
        <v>80</v>
      </c>
      <c r="R78" s="1182" t="s">
        <v>80</v>
      </c>
      <c r="S78" s="1180" t="s">
        <v>80</v>
      </c>
      <c r="T78" s="1180" t="s">
        <v>80</v>
      </c>
      <c r="U78" s="1180">
        <v>230</v>
      </c>
      <c r="V78" s="1182" t="s">
        <v>478</v>
      </c>
      <c r="W78" s="1182" t="s">
        <v>446</v>
      </c>
      <c r="X78" s="1180" t="s">
        <v>80</v>
      </c>
      <c r="Y78" s="1180" t="s">
        <v>80</v>
      </c>
      <c r="Z78" s="1180" t="s">
        <v>80</v>
      </c>
      <c r="AA78" s="1180" t="s">
        <v>80</v>
      </c>
      <c r="AB78" s="1180" t="s">
        <v>80</v>
      </c>
      <c r="AC78" s="1213" t="s">
        <v>61</v>
      </c>
      <c r="AD78" s="95"/>
      <c r="AE78" s="98"/>
      <c r="AF78" s="98"/>
      <c r="AG78" s="98"/>
      <c r="AH78" s="98"/>
    </row>
    <row r="79" spans="1:34" s="12" customFormat="1" ht="30" customHeight="1" x14ac:dyDescent="0.2">
      <c r="A79" s="1192" t="s">
        <v>713</v>
      </c>
      <c r="B79" s="1212" t="s">
        <v>273</v>
      </c>
      <c r="C79" s="1113" t="s">
        <v>275</v>
      </c>
      <c r="D79" s="1113" t="s">
        <v>272</v>
      </c>
      <c r="E79" s="1178">
        <v>42909</v>
      </c>
      <c r="F79" s="1178">
        <v>43229</v>
      </c>
      <c r="G79" s="1179">
        <f t="shared" si="5"/>
        <v>316</v>
      </c>
      <c r="H79" s="1178">
        <v>42937</v>
      </c>
      <c r="I79" s="1178">
        <v>43301</v>
      </c>
      <c r="J79" s="1180" t="s">
        <v>712</v>
      </c>
      <c r="K79" s="1181" t="s">
        <v>80</v>
      </c>
      <c r="L79" s="1180" t="s">
        <v>80</v>
      </c>
      <c r="M79" s="1180" t="s">
        <v>80</v>
      </c>
      <c r="N79" s="1180" t="s">
        <v>80</v>
      </c>
      <c r="O79" s="1180" t="s">
        <v>80</v>
      </c>
      <c r="P79" s="1180">
        <v>10000</v>
      </c>
      <c r="Q79" s="1180" t="s">
        <v>80</v>
      </c>
      <c r="R79" s="1182" t="s">
        <v>80</v>
      </c>
      <c r="S79" s="1180">
        <v>1950</v>
      </c>
      <c r="T79" s="1180">
        <v>1950</v>
      </c>
      <c r="U79" s="1180">
        <v>400</v>
      </c>
      <c r="V79" s="1182" t="s">
        <v>80</v>
      </c>
      <c r="W79" s="1181" t="s">
        <v>80</v>
      </c>
      <c r="X79" s="1180" t="s">
        <v>80</v>
      </c>
      <c r="Y79" s="1180" t="s">
        <v>80</v>
      </c>
      <c r="Z79" s="1180" t="s">
        <v>234</v>
      </c>
      <c r="AA79" s="1180" t="s">
        <v>80</v>
      </c>
      <c r="AB79" s="1180" t="s">
        <v>80</v>
      </c>
      <c r="AC79" s="1213" t="s">
        <v>61</v>
      </c>
      <c r="AD79" s="95"/>
      <c r="AE79" s="98"/>
      <c r="AF79" s="98"/>
      <c r="AG79" s="98"/>
      <c r="AH79" s="98"/>
    </row>
    <row r="80" spans="1:34" s="12" customFormat="1" ht="30" customHeight="1" x14ac:dyDescent="0.2">
      <c r="A80" s="1192" t="s">
        <v>714</v>
      </c>
      <c r="B80" s="1212" t="s">
        <v>105</v>
      </c>
      <c r="C80" s="1113" t="s">
        <v>105</v>
      </c>
      <c r="D80" s="1113" t="s">
        <v>232</v>
      </c>
      <c r="E80" s="1178">
        <v>43156</v>
      </c>
      <c r="F80" s="1178">
        <v>43238</v>
      </c>
      <c r="G80" s="1179">
        <f t="shared" si="5"/>
        <v>83</v>
      </c>
      <c r="H80" s="1178">
        <v>43101</v>
      </c>
      <c r="I80" s="1178">
        <v>43465</v>
      </c>
      <c r="J80" s="1180" t="s">
        <v>80</v>
      </c>
      <c r="K80" s="1181" t="s">
        <v>573</v>
      </c>
      <c r="L80" s="1180" t="s">
        <v>80</v>
      </c>
      <c r="M80" s="1180" t="s">
        <v>80</v>
      </c>
      <c r="N80" s="1180" t="s">
        <v>80</v>
      </c>
      <c r="O80" s="1180" t="s">
        <v>80</v>
      </c>
      <c r="P80" s="1180" t="s">
        <v>80</v>
      </c>
      <c r="Q80" s="1180" t="s">
        <v>80</v>
      </c>
      <c r="R80" s="1182" t="s">
        <v>248</v>
      </c>
      <c r="S80" s="1180">
        <v>2700</v>
      </c>
      <c r="T80" s="1180">
        <v>2500</v>
      </c>
      <c r="U80" s="1180" t="s">
        <v>80</v>
      </c>
      <c r="V80" s="1182" t="s">
        <v>574</v>
      </c>
      <c r="W80" s="1181" t="s">
        <v>80</v>
      </c>
      <c r="X80" s="1180" t="s">
        <v>234</v>
      </c>
      <c r="Y80" s="1180" t="s">
        <v>234</v>
      </c>
      <c r="Z80" s="1180" t="s">
        <v>80</v>
      </c>
      <c r="AA80" s="1180" t="s">
        <v>80</v>
      </c>
      <c r="AB80" s="1180" t="s">
        <v>80</v>
      </c>
      <c r="AC80" s="1213" t="s">
        <v>432</v>
      </c>
      <c r="AD80" s="95"/>
      <c r="AE80" s="98"/>
      <c r="AF80" s="98"/>
      <c r="AG80" s="98"/>
      <c r="AH80" s="98"/>
    </row>
    <row r="81" spans="1:34" s="12" customFormat="1" ht="30" customHeight="1" x14ac:dyDescent="0.2">
      <c r="A81" s="1192" t="s">
        <v>715</v>
      </c>
      <c r="B81" s="1212" t="s">
        <v>273</v>
      </c>
      <c r="C81" s="1113" t="s">
        <v>105</v>
      </c>
      <c r="D81" s="1113" t="s">
        <v>232</v>
      </c>
      <c r="E81" s="1178">
        <v>43122</v>
      </c>
      <c r="F81" s="1178">
        <v>43242</v>
      </c>
      <c r="G81" s="1179">
        <f t="shared" si="5"/>
        <v>120</v>
      </c>
      <c r="H81" s="1178">
        <v>43141</v>
      </c>
      <c r="I81" s="1178">
        <v>43870</v>
      </c>
      <c r="J81" s="1180" t="s">
        <v>80</v>
      </c>
      <c r="K81" s="1181">
        <v>3.5</v>
      </c>
      <c r="L81" s="1180" t="s">
        <v>80</v>
      </c>
      <c r="M81" s="1180" t="s">
        <v>80</v>
      </c>
      <c r="N81" s="1180" t="s">
        <v>80</v>
      </c>
      <c r="O81" s="1180" t="s">
        <v>80</v>
      </c>
      <c r="P81" s="1180">
        <v>500</v>
      </c>
      <c r="Q81" s="1180" t="s">
        <v>80</v>
      </c>
      <c r="R81" s="1182" t="s">
        <v>80</v>
      </c>
      <c r="S81" s="1180">
        <v>1500</v>
      </c>
      <c r="T81" s="1180">
        <v>1500</v>
      </c>
      <c r="U81" s="1180">
        <v>1850</v>
      </c>
      <c r="V81" s="1182" t="s">
        <v>234</v>
      </c>
      <c r="W81" s="1181" t="s">
        <v>234</v>
      </c>
      <c r="X81" s="1180" t="s">
        <v>234</v>
      </c>
      <c r="Y81" s="1180" t="s">
        <v>80</v>
      </c>
      <c r="Z81" s="1180" t="s">
        <v>80</v>
      </c>
      <c r="AA81" s="1180" t="s">
        <v>80</v>
      </c>
      <c r="AB81" s="1180" t="s">
        <v>80</v>
      </c>
      <c r="AC81" s="1213" t="s">
        <v>61</v>
      </c>
      <c r="AD81" s="95"/>
      <c r="AE81" s="98"/>
      <c r="AF81" s="98"/>
      <c r="AG81" s="98"/>
      <c r="AH81" s="98"/>
    </row>
    <row r="82" spans="1:34" s="12" customFormat="1" ht="30" customHeight="1" x14ac:dyDescent="0.2">
      <c r="A82" s="1192" t="s">
        <v>1221</v>
      </c>
      <c r="B82" s="1212" t="s">
        <v>277</v>
      </c>
      <c r="C82" s="1113" t="s">
        <v>238</v>
      </c>
      <c r="D82" s="1113" t="s">
        <v>232</v>
      </c>
      <c r="E82" s="1178" t="s">
        <v>233</v>
      </c>
      <c r="F82" s="1178">
        <v>43616</v>
      </c>
      <c r="G82" s="1179" t="s">
        <v>80</v>
      </c>
      <c r="H82" s="1178">
        <v>43556</v>
      </c>
      <c r="I82" s="1178">
        <v>43921</v>
      </c>
      <c r="J82" s="1180" t="s">
        <v>1222</v>
      </c>
      <c r="K82" s="1181" t="s">
        <v>80</v>
      </c>
      <c r="L82" s="1181" t="s">
        <v>80</v>
      </c>
      <c r="M82" s="1181" t="s">
        <v>80</v>
      </c>
      <c r="N82" s="1181" t="s">
        <v>80</v>
      </c>
      <c r="O82" s="1181" t="s">
        <v>80</v>
      </c>
      <c r="P82" s="1181" t="s">
        <v>80</v>
      </c>
      <c r="Q82" s="1181" t="s">
        <v>80</v>
      </c>
      <c r="R82" s="1181" t="s">
        <v>80</v>
      </c>
      <c r="S82" s="1181" t="s">
        <v>80</v>
      </c>
      <c r="T82" s="1181" t="s">
        <v>80</v>
      </c>
      <c r="U82" s="1181" t="s">
        <v>80</v>
      </c>
      <c r="V82" s="1181" t="s">
        <v>80</v>
      </c>
      <c r="W82" s="1181" t="s">
        <v>80</v>
      </c>
      <c r="X82" s="1181" t="s">
        <v>80</v>
      </c>
      <c r="Y82" s="1181" t="s">
        <v>80</v>
      </c>
      <c r="Z82" s="1181" t="s">
        <v>80</v>
      </c>
      <c r="AA82" s="1181" t="s">
        <v>80</v>
      </c>
      <c r="AB82" s="1181" t="s">
        <v>80</v>
      </c>
      <c r="AC82" s="1213" t="s">
        <v>80</v>
      </c>
      <c r="AD82" s="95"/>
      <c r="AE82" s="98"/>
      <c r="AF82" s="98"/>
      <c r="AG82" s="98"/>
      <c r="AH82" s="98"/>
    </row>
    <row r="83" spans="1:34" s="12" customFormat="1" ht="20.100000000000001" customHeight="1" thickBot="1" x14ac:dyDescent="0.25">
      <c r="A83" s="1192"/>
      <c r="B83" s="1217"/>
      <c r="C83" s="1218"/>
      <c r="D83" s="1218"/>
      <c r="E83" s="1219"/>
      <c r="F83" s="1219"/>
      <c r="G83" s="1220"/>
      <c r="H83" s="1219"/>
      <c r="I83" s="1219"/>
      <c r="J83" s="1221"/>
      <c r="K83" s="1222"/>
      <c r="L83" s="1221"/>
      <c r="M83" s="1221"/>
      <c r="N83" s="1221"/>
      <c r="O83" s="1221"/>
      <c r="P83" s="1221"/>
      <c r="Q83" s="1221"/>
      <c r="R83" s="1223"/>
      <c r="S83" s="1221"/>
      <c r="T83" s="1221"/>
      <c r="U83" s="1221"/>
      <c r="V83" s="1223"/>
      <c r="W83" s="1221"/>
      <c r="X83" s="1221"/>
      <c r="Y83" s="1221"/>
      <c r="Z83" s="1221"/>
      <c r="AA83" s="1221"/>
      <c r="AB83" s="1221"/>
      <c r="AC83" s="1224"/>
      <c r="AD83" s="95"/>
      <c r="AE83" s="98"/>
      <c r="AF83" s="98"/>
      <c r="AG83" s="98"/>
      <c r="AH83" s="98"/>
    </row>
    <row r="84" spans="1:34" s="12" customFormat="1" ht="20.100000000000001" customHeight="1" x14ac:dyDescent="0.2">
      <c r="A84" s="119"/>
      <c r="B84" s="109"/>
      <c r="C84" s="108"/>
      <c r="D84" s="108"/>
      <c r="E84" s="454"/>
      <c r="F84" s="454"/>
      <c r="G84" s="151"/>
      <c r="H84" s="454"/>
      <c r="I84" s="454"/>
      <c r="J84" s="356"/>
      <c r="K84" s="358"/>
      <c r="L84" s="356"/>
      <c r="M84" s="356"/>
      <c r="N84" s="356"/>
      <c r="O84" s="356"/>
      <c r="P84" s="356"/>
      <c r="Q84" s="356"/>
      <c r="R84" s="357"/>
      <c r="S84" s="356"/>
      <c r="T84" s="356"/>
      <c r="U84" s="356"/>
      <c r="V84" s="357"/>
      <c r="W84" s="356"/>
      <c r="X84" s="356"/>
      <c r="Y84" s="356"/>
      <c r="Z84" s="356"/>
      <c r="AA84" s="356"/>
      <c r="AB84" s="359" t="s">
        <v>240</v>
      </c>
      <c r="AC84" s="123"/>
      <c r="AD84" s="95"/>
      <c r="AE84" s="98"/>
      <c r="AF84" s="98"/>
      <c r="AG84" s="98"/>
      <c r="AH84" s="98"/>
    </row>
    <row r="85" spans="1:34" s="4" customFormat="1" ht="30" customHeight="1" x14ac:dyDescent="0.2">
      <c r="A85" s="1670" t="s">
        <v>152</v>
      </c>
      <c r="B85" s="1670"/>
      <c r="C85" s="1670"/>
      <c r="D85" s="1670"/>
      <c r="E85" s="1670"/>
      <c r="F85" s="1670"/>
      <c r="G85" s="1670"/>
      <c r="H85" s="1670"/>
      <c r="I85" s="1670"/>
      <c r="J85" s="1670"/>
      <c r="K85" s="1670"/>
      <c r="L85" s="1670"/>
      <c r="M85" s="1670"/>
      <c r="N85" s="1670"/>
      <c r="O85" s="1670"/>
      <c r="P85" s="1670"/>
      <c r="Q85" s="1670"/>
      <c r="R85" s="1670"/>
      <c r="S85" s="1670"/>
      <c r="T85" s="1670"/>
      <c r="U85" s="1670"/>
      <c r="V85" s="1670"/>
      <c r="W85" s="1670"/>
      <c r="X85" s="1670"/>
      <c r="Y85" s="1670"/>
      <c r="Z85" s="1670"/>
      <c r="AA85" s="1670"/>
      <c r="AB85" s="1670"/>
      <c r="AC85" s="1670"/>
    </row>
    <row r="86" spans="1:34" s="450" customFormat="1" ht="30" customHeight="1" x14ac:dyDescent="0.2">
      <c r="A86" s="345" t="s">
        <v>88</v>
      </c>
      <c r="B86" s="348"/>
      <c r="C86" s="444"/>
      <c r="D86" s="444"/>
      <c r="E86" s="349"/>
      <c r="F86" s="349"/>
      <c r="G86" s="134"/>
      <c r="H86" s="349"/>
      <c r="I86" s="349"/>
      <c r="J86" s="350"/>
      <c r="K86" s="419"/>
      <c r="L86" s="350"/>
      <c r="M86" s="350"/>
      <c r="N86" s="350"/>
      <c r="O86" s="350"/>
      <c r="P86" s="350"/>
      <c r="Q86" s="350"/>
      <c r="R86" s="351"/>
      <c r="S86" s="350"/>
      <c r="T86" s="350"/>
      <c r="U86" s="350"/>
      <c r="V86" s="351"/>
      <c r="W86" s="350"/>
      <c r="X86" s="350"/>
      <c r="Y86" s="350"/>
      <c r="Z86" s="350"/>
      <c r="AA86" s="350"/>
      <c r="AB86" s="350"/>
      <c r="AC86" s="444"/>
    </row>
    <row r="87" spans="1:34" s="113" customFormat="1" ht="60" customHeight="1" x14ac:dyDescent="0.2">
      <c r="A87" s="1747" t="s">
        <v>1204</v>
      </c>
      <c r="B87" s="1747"/>
      <c r="C87" s="1747"/>
      <c r="D87" s="1747"/>
      <c r="E87" s="1747"/>
      <c r="F87" s="1747"/>
      <c r="G87" s="1747"/>
      <c r="H87" s="1747"/>
      <c r="I87" s="1747"/>
      <c r="J87" s="1747"/>
      <c r="K87" s="1747"/>
      <c r="L87" s="1747"/>
      <c r="M87" s="1747"/>
      <c r="N87" s="1747"/>
      <c r="O87" s="1747"/>
      <c r="P87" s="1747"/>
      <c r="Q87" s="1747"/>
      <c r="R87" s="1747"/>
      <c r="S87" s="1747"/>
      <c r="T87" s="1747"/>
      <c r="U87" s="1747"/>
      <c r="V87" s="1747"/>
      <c r="W87" s="1747"/>
      <c r="X87" s="1747"/>
      <c r="Y87" s="1747"/>
      <c r="Z87" s="1747"/>
      <c r="AA87" s="1747"/>
      <c r="AB87" s="1747"/>
      <c r="AC87" s="1747"/>
    </row>
    <row r="88" spans="1:34" s="449" customFormat="1" ht="30" customHeight="1" x14ac:dyDescent="0.2">
      <c r="A88" s="1756" t="s">
        <v>911</v>
      </c>
      <c r="B88" s="1756"/>
      <c r="C88" s="1757"/>
      <c r="D88" s="1757"/>
      <c r="E88" s="1757"/>
      <c r="F88" s="1757"/>
      <c r="G88" s="1757"/>
      <c r="H88" s="1757"/>
      <c r="I88" s="1757"/>
      <c r="J88" s="1757"/>
      <c r="K88" s="1757"/>
      <c r="L88" s="1757"/>
      <c r="M88" s="1757"/>
      <c r="N88" s="1757"/>
      <c r="O88" s="1757"/>
      <c r="P88" s="1757"/>
      <c r="Q88" s="1757"/>
      <c r="R88" s="1757"/>
      <c r="S88" s="1757"/>
      <c r="T88" s="1757"/>
      <c r="U88" s="1757"/>
      <c r="V88" s="1757"/>
      <c r="W88" s="1757"/>
      <c r="X88" s="1757"/>
      <c r="Y88" s="1757"/>
      <c r="Z88" s="1757"/>
      <c r="AA88" s="1757"/>
      <c r="AB88" s="1757"/>
      <c r="AC88" s="1757"/>
    </row>
    <row r="89" spans="1:34" s="4" customFormat="1" ht="18" customHeight="1" thickBot="1" x14ac:dyDescent="0.25">
      <c r="A89" s="314" t="s">
        <v>246</v>
      </c>
      <c r="B89" s="114"/>
      <c r="C89" s="446"/>
      <c r="D89" s="446"/>
      <c r="E89" s="352"/>
      <c r="F89" s="352"/>
      <c r="G89" s="6"/>
      <c r="H89" s="352"/>
      <c r="I89" s="352"/>
      <c r="J89" s="353"/>
      <c r="K89" s="420"/>
      <c r="L89" s="353"/>
      <c r="M89" s="353"/>
      <c r="N89" s="353"/>
      <c r="O89" s="353"/>
      <c r="P89" s="353"/>
      <c r="Q89" s="353"/>
      <c r="R89" s="354"/>
      <c r="S89" s="353"/>
      <c r="T89" s="353"/>
      <c r="U89" s="353"/>
      <c r="V89" s="354"/>
      <c r="W89" s="353"/>
      <c r="X89" s="353"/>
      <c r="Y89" s="353"/>
      <c r="Z89" s="353"/>
      <c r="AA89" s="353"/>
      <c r="AB89" s="353"/>
      <c r="AC89" s="446"/>
      <c r="AD89" s="6"/>
    </row>
    <row r="90" spans="1:34" s="12" customFormat="1" ht="30" customHeight="1" thickBot="1" x14ac:dyDescent="0.25">
      <c r="A90" s="1758" t="s">
        <v>296</v>
      </c>
      <c r="B90" s="1203" t="s">
        <v>184</v>
      </c>
      <c r="C90" s="1194" t="s">
        <v>185</v>
      </c>
      <c r="D90" s="1194" t="s">
        <v>186</v>
      </c>
      <c r="E90" s="1196" t="s">
        <v>187</v>
      </c>
      <c r="F90" s="1197"/>
      <c r="G90" s="1198"/>
      <c r="H90" s="1197"/>
      <c r="I90" s="1197"/>
      <c r="J90" s="1199" t="s">
        <v>188</v>
      </c>
      <c r="K90" s="1202"/>
      <c r="L90" s="1748" t="s">
        <v>1555</v>
      </c>
      <c r="M90" s="1749"/>
      <c r="N90" s="1194" t="s">
        <v>189</v>
      </c>
      <c r="O90" s="1194" t="s">
        <v>189</v>
      </c>
      <c r="P90" s="1194" t="s">
        <v>189</v>
      </c>
      <c r="Q90" s="1752" t="s">
        <v>190</v>
      </c>
      <c r="R90" s="1753"/>
      <c r="S90" s="1753"/>
      <c r="T90" s="1753"/>
      <c r="U90" s="1753"/>
      <c r="V90" s="1753"/>
      <c r="W90" s="1753"/>
      <c r="X90" s="1753"/>
      <c r="Y90" s="1753"/>
      <c r="Z90" s="1753"/>
      <c r="AA90" s="1753"/>
      <c r="AB90" s="1753"/>
      <c r="AC90" s="1759"/>
    </row>
    <row r="91" spans="1:34" s="12" customFormat="1" ht="30" customHeight="1" thickBot="1" x14ac:dyDescent="0.25">
      <c r="A91" s="1758"/>
      <c r="B91" s="1204" t="s">
        <v>154</v>
      </c>
      <c r="C91" s="1195" t="s">
        <v>191</v>
      </c>
      <c r="D91" s="1195" t="s">
        <v>192</v>
      </c>
      <c r="E91" s="1200" t="s">
        <v>193</v>
      </c>
      <c r="F91" s="1200" t="s">
        <v>194</v>
      </c>
      <c r="G91" s="1200" t="s">
        <v>195</v>
      </c>
      <c r="H91" s="1196" t="s">
        <v>196</v>
      </c>
      <c r="I91" s="1227"/>
      <c r="J91" s="1200" t="s">
        <v>197</v>
      </c>
      <c r="K91" s="1188" t="s">
        <v>198</v>
      </c>
      <c r="L91" s="1750"/>
      <c r="M91" s="1751"/>
      <c r="N91" s="1195" t="s">
        <v>155</v>
      </c>
      <c r="O91" s="1195" t="s">
        <v>200</v>
      </c>
      <c r="P91" s="1195" t="s">
        <v>201</v>
      </c>
      <c r="Q91" s="1760" t="s">
        <v>202</v>
      </c>
      <c r="R91" s="1762" t="s">
        <v>203</v>
      </c>
      <c r="S91" s="1752" t="s">
        <v>204</v>
      </c>
      <c r="T91" s="1753"/>
      <c r="U91" s="1745" t="s">
        <v>1548</v>
      </c>
      <c r="V91" s="1745" t="s">
        <v>1549</v>
      </c>
      <c r="W91" s="1745" t="s">
        <v>1550</v>
      </c>
      <c r="X91" s="1745" t="s">
        <v>1551</v>
      </c>
      <c r="Y91" s="1745" t="s">
        <v>1552</v>
      </c>
      <c r="Z91" s="1745" t="s">
        <v>1553</v>
      </c>
      <c r="AA91" s="1745" t="s">
        <v>1554</v>
      </c>
      <c r="AB91" s="1745" t="s">
        <v>211</v>
      </c>
      <c r="AC91" s="1745" t="s">
        <v>37</v>
      </c>
    </row>
    <row r="92" spans="1:34" s="12" customFormat="1" ht="30" customHeight="1" thickBot="1" x14ac:dyDescent="0.25">
      <c r="A92" s="1758"/>
      <c r="B92" s="1204" t="s">
        <v>212</v>
      </c>
      <c r="C92" s="1195" t="s">
        <v>213</v>
      </c>
      <c r="D92" s="1195" t="s">
        <v>214</v>
      </c>
      <c r="E92" s="1201" t="s">
        <v>157</v>
      </c>
      <c r="F92" s="1201" t="s">
        <v>158</v>
      </c>
      <c r="G92" s="1201" t="s">
        <v>159</v>
      </c>
      <c r="H92" s="1190" t="s">
        <v>215</v>
      </c>
      <c r="I92" s="1190" t="s">
        <v>160</v>
      </c>
      <c r="J92" s="1201" t="s">
        <v>216</v>
      </c>
      <c r="K92" s="1188" t="s">
        <v>217</v>
      </c>
      <c r="L92" s="1750"/>
      <c r="M92" s="1751"/>
      <c r="N92" s="1195" t="s">
        <v>219</v>
      </c>
      <c r="O92" s="1195" t="s">
        <v>161</v>
      </c>
      <c r="P92" s="1195" t="s">
        <v>220</v>
      </c>
      <c r="Q92" s="1761"/>
      <c r="R92" s="1746"/>
      <c r="S92" s="1189" t="s">
        <v>221</v>
      </c>
      <c r="T92" s="1189" t="s">
        <v>222</v>
      </c>
      <c r="U92" s="1746"/>
      <c r="V92" s="1746" t="s">
        <v>224</v>
      </c>
      <c r="W92" s="1746"/>
      <c r="X92" s="1746"/>
      <c r="Y92" s="1746"/>
      <c r="Z92" s="1746"/>
      <c r="AA92" s="1746"/>
      <c r="AB92" s="1746"/>
      <c r="AC92" s="1746"/>
    </row>
    <row r="93" spans="1:34" s="12" customFormat="1" ht="15" customHeight="1" x14ac:dyDescent="0.2">
      <c r="A93" s="1229"/>
      <c r="B93" s="1205"/>
      <c r="C93" s="1206"/>
      <c r="D93" s="1206"/>
      <c r="E93" s="1207"/>
      <c r="F93" s="1207"/>
      <c r="G93" s="1206"/>
      <c r="H93" s="1207"/>
      <c r="I93" s="1207"/>
      <c r="J93" s="1208"/>
      <c r="K93" s="1209"/>
      <c r="L93" s="1208"/>
      <c r="M93" s="1208"/>
      <c r="N93" s="1208"/>
      <c r="O93" s="1208"/>
      <c r="P93" s="1208"/>
      <c r="Q93" s="1208"/>
      <c r="R93" s="1210"/>
      <c r="S93" s="1208"/>
      <c r="T93" s="1208"/>
      <c r="U93" s="1208"/>
      <c r="V93" s="1210"/>
      <c r="W93" s="1208"/>
      <c r="X93" s="1208"/>
      <c r="Y93" s="1208"/>
      <c r="Z93" s="1208"/>
      <c r="AA93" s="1208"/>
      <c r="AB93" s="1208"/>
      <c r="AC93" s="1211"/>
    </row>
    <row r="94" spans="1:34" s="12" customFormat="1" ht="30" customHeight="1" x14ac:dyDescent="0.2">
      <c r="A94" s="1230" t="s">
        <v>716</v>
      </c>
      <c r="B94" s="1212" t="s">
        <v>273</v>
      </c>
      <c r="C94" s="1113" t="s">
        <v>105</v>
      </c>
      <c r="D94" s="1113" t="s">
        <v>232</v>
      </c>
      <c r="E94" s="1178">
        <v>42914</v>
      </c>
      <c r="F94" s="1178">
        <v>43243</v>
      </c>
      <c r="G94" s="1179">
        <f>DAYS360(E94,F94)</f>
        <v>325</v>
      </c>
      <c r="H94" s="1178">
        <v>42948</v>
      </c>
      <c r="I94" s="1178">
        <v>43312</v>
      </c>
      <c r="J94" s="1180" t="s">
        <v>80</v>
      </c>
      <c r="K94" s="1181" t="s">
        <v>717</v>
      </c>
      <c r="L94" s="1180" t="s">
        <v>80</v>
      </c>
      <c r="M94" s="1180" t="s">
        <v>80</v>
      </c>
      <c r="N94" s="1180" t="s">
        <v>80</v>
      </c>
      <c r="O94" s="1180" t="s">
        <v>80</v>
      </c>
      <c r="P94" s="1180">
        <v>100</v>
      </c>
      <c r="Q94" s="1180" t="s">
        <v>80</v>
      </c>
      <c r="R94" s="1182" t="s">
        <v>257</v>
      </c>
      <c r="S94" s="1180" t="s">
        <v>718</v>
      </c>
      <c r="T94" s="1180" t="s">
        <v>719</v>
      </c>
      <c r="U94" s="1180">
        <v>230</v>
      </c>
      <c r="V94" s="1182" t="s">
        <v>478</v>
      </c>
      <c r="W94" s="1181" t="s">
        <v>720</v>
      </c>
      <c r="X94" s="1180" t="s">
        <v>234</v>
      </c>
      <c r="Y94" s="1180" t="s">
        <v>234</v>
      </c>
      <c r="Z94" s="1180" t="s">
        <v>80</v>
      </c>
      <c r="AA94" s="1180" t="s">
        <v>234</v>
      </c>
      <c r="AB94" s="1180" t="s">
        <v>80</v>
      </c>
      <c r="AC94" s="1213" t="s">
        <v>432</v>
      </c>
      <c r="AD94" s="95"/>
      <c r="AE94" s="98"/>
      <c r="AF94" s="98"/>
      <c r="AG94" s="98"/>
      <c r="AH94" s="98"/>
    </row>
    <row r="95" spans="1:34" s="12" customFormat="1" ht="30" customHeight="1" x14ac:dyDescent="0.2">
      <c r="A95" s="1230" t="s">
        <v>721</v>
      </c>
      <c r="B95" s="1212" t="s">
        <v>273</v>
      </c>
      <c r="C95" s="1113" t="s">
        <v>275</v>
      </c>
      <c r="D95" s="1113" t="s">
        <v>232</v>
      </c>
      <c r="E95" s="1178">
        <v>43076</v>
      </c>
      <c r="F95" s="1178">
        <v>43244</v>
      </c>
      <c r="G95" s="1179">
        <f>DAYS360(E95,F95)</f>
        <v>167</v>
      </c>
      <c r="H95" s="1178">
        <v>43113</v>
      </c>
      <c r="I95" s="1178">
        <v>43477</v>
      </c>
      <c r="J95" s="1180" t="s">
        <v>722</v>
      </c>
      <c r="K95" s="1181" t="s">
        <v>80</v>
      </c>
      <c r="L95" s="1180" t="s">
        <v>80</v>
      </c>
      <c r="M95" s="1180" t="s">
        <v>80</v>
      </c>
      <c r="N95" s="1180" t="s">
        <v>80</v>
      </c>
      <c r="O95" s="1180" t="s">
        <v>80</v>
      </c>
      <c r="P95" s="1180">
        <v>400</v>
      </c>
      <c r="Q95" s="1180" t="s">
        <v>80</v>
      </c>
      <c r="R95" s="1182" t="s">
        <v>80</v>
      </c>
      <c r="S95" s="1180" t="s">
        <v>80</v>
      </c>
      <c r="T95" s="1180" t="s">
        <v>234</v>
      </c>
      <c r="U95" s="1180">
        <v>655</v>
      </c>
      <c r="V95" s="1182" t="s">
        <v>80</v>
      </c>
      <c r="W95" s="1181" t="s">
        <v>723</v>
      </c>
      <c r="X95" s="1180" t="s">
        <v>234</v>
      </c>
      <c r="Y95" s="1180" t="s">
        <v>80</v>
      </c>
      <c r="Z95" s="1180" t="s">
        <v>234</v>
      </c>
      <c r="AA95" s="1180" t="s">
        <v>80</v>
      </c>
      <c r="AB95" s="1180" t="s">
        <v>80</v>
      </c>
      <c r="AC95" s="1213" t="s">
        <v>61</v>
      </c>
      <c r="AD95" s="95"/>
      <c r="AE95" s="98"/>
      <c r="AF95" s="98"/>
      <c r="AG95" s="98"/>
      <c r="AH95" s="98"/>
    </row>
    <row r="96" spans="1:34" s="12" customFormat="1" ht="30" customHeight="1" x14ac:dyDescent="0.2">
      <c r="A96" s="1230" t="s">
        <v>724</v>
      </c>
      <c r="B96" s="1212" t="s">
        <v>283</v>
      </c>
      <c r="C96" s="1113" t="s">
        <v>275</v>
      </c>
      <c r="D96" s="1113" t="s">
        <v>232</v>
      </c>
      <c r="E96" s="1178">
        <v>43185</v>
      </c>
      <c r="F96" s="1178">
        <v>43222</v>
      </c>
      <c r="G96" s="1179">
        <f t="shared" ref="G96" si="6">DAYS360(E96,F96)</f>
        <v>36</v>
      </c>
      <c r="H96" s="1178">
        <v>43185</v>
      </c>
      <c r="I96" s="1178">
        <v>43549</v>
      </c>
      <c r="J96" s="1180" t="s">
        <v>80</v>
      </c>
      <c r="K96" s="1181" t="s">
        <v>80</v>
      </c>
      <c r="L96" s="1180" t="s">
        <v>80</v>
      </c>
      <c r="M96" s="1180" t="s">
        <v>80</v>
      </c>
      <c r="N96" s="1180" t="s">
        <v>80</v>
      </c>
      <c r="O96" s="1180">
        <v>620</v>
      </c>
      <c r="P96" s="1180" t="s">
        <v>80</v>
      </c>
      <c r="Q96" s="1180" t="s">
        <v>80</v>
      </c>
      <c r="R96" s="1182" t="s">
        <v>80</v>
      </c>
      <c r="S96" s="1180">
        <v>3000</v>
      </c>
      <c r="T96" s="1180">
        <v>530</v>
      </c>
      <c r="U96" s="1180" t="s">
        <v>80</v>
      </c>
      <c r="V96" s="1182" t="s">
        <v>80</v>
      </c>
      <c r="W96" s="1181" t="s">
        <v>80</v>
      </c>
      <c r="X96" s="1180" t="s">
        <v>234</v>
      </c>
      <c r="Y96" s="1180" t="s">
        <v>80</v>
      </c>
      <c r="Z96" s="1180" t="s">
        <v>80</v>
      </c>
      <c r="AA96" s="1180" t="s">
        <v>80</v>
      </c>
      <c r="AB96" s="1180" t="s">
        <v>80</v>
      </c>
      <c r="AC96" s="1213" t="s">
        <v>61</v>
      </c>
      <c r="AD96" s="95"/>
      <c r="AE96" s="98"/>
      <c r="AF96" s="98"/>
      <c r="AG96" s="98"/>
      <c r="AH96" s="98"/>
    </row>
    <row r="97" spans="1:34" s="29" customFormat="1" ht="30" customHeight="1" x14ac:dyDescent="0.2">
      <c r="A97" s="1231" t="s">
        <v>97</v>
      </c>
      <c r="B97" s="1214"/>
      <c r="C97" s="1113"/>
      <c r="D97" s="1113"/>
      <c r="E97" s="1171"/>
      <c r="F97" s="1171"/>
      <c r="G97" s="497"/>
      <c r="H97" s="1172"/>
      <c r="I97" s="1172"/>
      <c r="J97" s="1173"/>
      <c r="K97" s="1174"/>
      <c r="L97" s="1173"/>
      <c r="M97" s="1173"/>
      <c r="N97" s="1173"/>
      <c r="O97" s="1173"/>
      <c r="P97" s="1173"/>
      <c r="Q97" s="1173"/>
      <c r="R97" s="1175"/>
      <c r="S97" s="1215"/>
      <c r="T97" s="1173"/>
      <c r="U97" s="1173"/>
      <c r="V97" s="1175"/>
      <c r="W97" s="1185"/>
      <c r="X97" s="1173"/>
      <c r="Y97" s="1173"/>
      <c r="Z97" s="1173"/>
      <c r="AA97" s="1173"/>
      <c r="AB97" s="1173"/>
      <c r="AC97" s="1216"/>
    </row>
    <row r="98" spans="1:34" s="12" customFormat="1" ht="30" customHeight="1" x14ac:dyDescent="0.2">
      <c r="A98" s="1230" t="s">
        <v>642</v>
      </c>
      <c r="B98" s="1212" t="s">
        <v>105</v>
      </c>
      <c r="C98" s="1113" t="s">
        <v>238</v>
      </c>
      <c r="D98" s="1113" t="s">
        <v>232</v>
      </c>
      <c r="E98" s="1178" t="s">
        <v>233</v>
      </c>
      <c r="F98" s="1178">
        <v>43255</v>
      </c>
      <c r="G98" s="1184" t="s">
        <v>80</v>
      </c>
      <c r="H98" s="1178">
        <v>43252</v>
      </c>
      <c r="I98" s="1178">
        <v>43331</v>
      </c>
      <c r="J98" s="1180" t="s">
        <v>725</v>
      </c>
      <c r="K98" s="1181" t="s">
        <v>80</v>
      </c>
      <c r="L98" s="1180" t="s">
        <v>80</v>
      </c>
      <c r="M98" s="1180" t="s">
        <v>80</v>
      </c>
      <c r="N98" s="1180" t="s">
        <v>80</v>
      </c>
      <c r="O98" s="1180" t="s">
        <v>80</v>
      </c>
      <c r="P98" s="1180" t="s">
        <v>234</v>
      </c>
      <c r="Q98" s="1180" t="s">
        <v>80</v>
      </c>
      <c r="R98" s="1182" t="s">
        <v>80</v>
      </c>
      <c r="S98" s="1180" t="s">
        <v>80</v>
      </c>
      <c r="T98" s="1180" t="s">
        <v>80</v>
      </c>
      <c r="U98" s="1180" t="s">
        <v>80</v>
      </c>
      <c r="V98" s="1182" t="s">
        <v>234</v>
      </c>
      <c r="W98" s="1181" t="s">
        <v>80</v>
      </c>
      <c r="X98" s="1180" t="s">
        <v>80</v>
      </c>
      <c r="Y98" s="1180" t="s">
        <v>80</v>
      </c>
      <c r="Z98" s="1180" t="s">
        <v>80</v>
      </c>
      <c r="AA98" s="1180" t="s">
        <v>80</v>
      </c>
      <c r="AB98" s="1180" t="s">
        <v>80</v>
      </c>
      <c r="AC98" s="1213" t="s">
        <v>80</v>
      </c>
      <c r="AD98" s="95"/>
      <c r="AE98" s="98"/>
      <c r="AF98" s="98"/>
      <c r="AG98" s="98"/>
      <c r="AH98" s="98"/>
    </row>
    <row r="99" spans="1:34" s="12" customFormat="1" ht="30" customHeight="1" x14ac:dyDescent="0.2">
      <c r="A99" s="1230" t="s">
        <v>726</v>
      </c>
      <c r="B99" s="1212" t="s">
        <v>273</v>
      </c>
      <c r="C99" s="1113" t="s">
        <v>105</v>
      </c>
      <c r="D99" s="1113" t="s">
        <v>232</v>
      </c>
      <c r="E99" s="1178">
        <v>43251</v>
      </c>
      <c r="F99" s="1178">
        <v>43257</v>
      </c>
      <c r="G99" s="1179">
        <f>DAYS360(E99,F99)</f>
        <v>6</v>
      </c>
      <c r="H99" s="1178">
        <v>43329</v>
      </c>
      <c r="I99" s="1178">
        <v>45154</v>
      </c>
      <c r="J99" s="1180" t="s">
        <v>80</v>
      </c>
      <c r="K99" s="1181">
        <v>1.33</v>
      </c>
      <c r="L99" s="1180" t="s">
        <v>80</v>
      </c>
      <c r="M99" s="1180" t="s">
        <v>80</v>
      </c>
      <c r="N99" s="1180" t="s">
        <v>80</v>
      </c>
      <c r="O99" s="1180" t="s">
        <v>80</v>
      </c>
      <c r="P99" s="1180" t="s">
        <v>80</v>
      </c>
      <c r="Q99" s="1180" t="s">
        <v>80</v>
      </c>
      <c r="R99" s="1182" t="s">
        <v>80</v>
      </c>
      <c r="S99" s="1180" t="s">
        <v>80</v>
      </c>
      <c r="T99" s="1180" t="s">
        <v>80</v>
      </c>
      <c r="U99" s="1180" t="s">
        <v>80</v>
      </c>
      <c r="V99" s="1182" t="s">
        <v>80</v>
      </c>
      <c r="W99" s="1181" t="s">
        <v>565</v>
      </c>
      <c r="X99" s="1180" t="s">
        <v>80</v>
      </c>
      <c r="Y99" s="1180" t="s">
        <v>234</v>
      </c>
      <c r="Z99" s="1180" t="s">
        <v>80</v>
      </c>
      <c r="AA99" s="1180" t="s">
        <v>80</v>
      </c>
      <c r="AB99" s="1180" t="s">
        <v>80</v>
      </c>
      <c r="AC99" s="1213" t="s">
        <v>61</v>
      </c>
      <c r="AD99" s="95"/>
      <c r="AE99" s="98"/>
      <c r="AF99" s="98"/>
      <c r="AG99" s="98"/>
      <c r="AH99" s="98"/>
    </row>
    <row r="100" spans="1:34" s="12" customFormat="1" ht="30" customHeight="1" x14ac:dyDescent="0.2">
      <c r="A100" s="1230" t="s">
        <v>727</v>
      </c>
      <c r="B100" s="1212" t="s">
        <v>273</v>
      </c>
      <c r="C100" s="1113" t="s">
        <v>105</v>
      </c>
      <c r="D100" s="1113" t="s">
        <v>232</v>
      </c>
      <c r="E100" s="1178">
        <v>43231</v>
      </c>
      <c r="F100" s="1178">
        <v>43259</v>
      </c>
      <c r="G100" s="1179">
        <f>DAYS360(E100,F100)</f>
        <v>27</v>
      </c>
      <c r="H100" s="1178">
        <v>43257</v>
      </c>
      <c r="I100" s="1178">
        <v>43621</v>
      </c>
      <c r="J100" s="1180" t="s">
        <v>80</v>
      </c>
      <c r="K100" s="1181">
        <v>1</v>
      </c>
      <c r="L100" s="1180" t="s">
        <v>80</v>
      </c>
      <c r="M100" s="1180" t="s">
        <v>80</v>
      </c>
      <c r="N100" s="1180" t="s">
        <v>80</v>
      </c>
      <c r="O100" s="1180" t="s">
        <v>80</v>
      </c>
      <c r="P100" s="1180" t="s">
        <v>80</v>
      </c>
      <c r="Q100" s="1180">
        <v>50</v>
      </c>
      <c r="R100" s="1182">
        <v>93</v>
      </c>
      <c r="S100" s="1180">
        <v>1200</v>
      </c>
      <c r="T100" s="1180">
        <v>800</v>
      </c>
      <c r="U100" s="1180">
        <v>190</v>
      </c>
      <c r="V100" s="1182" t="s">
        <v>430</v>
      </c>
      <c r="W100" s="1182" t="s">
        <v>449</v>
      </c>
      <c r="X100" s="1180" t="s">
        <v>234</v>
      </c>
      <c r="Y100" s="1180" t="s">
        <v>80</v>
      </c>
      <c r="Z100" s="1180" t="s">
        <v>80</v>
      </c>
      <c r="AA100" s="1180" t="s">
        <v>725</v>
      </c>
      <c r="AB100" s="1180" t="s">
        <v>725</v>
      </c>
      <c r="AC100" s="1213" t="s">
        <v>61</v>
      </c>
      <c r="AD100" s="95"/>
      <c r="AE100" s="98"/>
      <c r="AF100" s="98"/>
      <c r="AG100" s="98"/>
      <c r="AH100" s="98"/>
    </row>
    <row r="101" spans="1:34" s="12" customFormat="1" ht="30" customHeight="1" x14ac:dyDescent="0.2">
      <c r="A101" s="1230" t="s">
        <v>728</v>
      </c>
      <c r="B101" s="1212" t="s">
        <v>273</v>
      </c>
      <c r="C101" s="1113" t="s">
        <v>105</v>
      </c>
      <c r="D101" s="1113" t="s">
        <v>232</v>
      </c>
      <c r="E101" s="1178">
        <v>43193</v>
      </c>
      <c r="F101" s="1178">
        <v>43272</v>
      </c>
      <c r="G101" s="1179">
        <f>DAYS360(E101,F101)</f>
        <v>78</v>
      </c>
      <c r="H101" s="1178">
        <v>43222</v>
      </c>
      <c r="I101" s="1178">
        <v>43586</v>
      </c>
      <c r="J101" s="1180" t="s">
        <v>80</v>
      </c>
      <c r="K101" s="1181">
        <v>1.7</v>
      </c>
      <c r="L101" s="1180" t="s">
        <v>80</v>
      </c>
      <c r="M101" s="1180" t="s">
        <v>80</v>
      </c>
      <c r="N101" s="1180" t="s">
        <v>80</v>
      </c>
      <c r="O101" s="1180" t="s">
        <v>80</v>
      </c>
      <c r="P101" s="1180">
        <v>200</v>
      </c>
      <c r="Q101" s="1180" t="s">
        <v>80</v>
      </c>
      <c r="R101" s="1182" t="s">
        <v>80</v>
      </c>
      <c r="S101" s="1180" t="s">
        <v>80</v>
      </c>
      <c r="T101" s="1180" t="s">
        <v>80</v>
      </c>
      <c r="U101" s="1180" t="s">
        <v>234</v>
      </c>
      <c r="V101" s="1182" t="s">
        <v>80</v>
      </c>
      <c r="W101" s="1181" t="s">
        <v>80</v>
      </c>
      <c r="X101" s="1180" t="s">
        <v>80</v>
      </c>
      <c r="Y101" s="1180" t="s">
        <v>80</v>
      </c>
      <c r="Z101" s="1180" t="s">
        <v>80</v>
      </c>
      <c r="AA101" s="1180" t="s">
        <v>80</v>
      </c>
      <c r="AB101" s="1180" t="s">
        <v>80</v>
      </c>
      <c r="AC101" s="1213" t="s">
        <v>61</v>
      </c>
      <c r="AD101" s="95"/>
      <c r="AE101" s="98"/>
      <c r="AF101" s="98"/>
      <c r="AG101" s="98"/>
      <c r="AH101" s="98"/>
    </row>
    <row r="102" spans="1:34" s="12" customFormat="1" ht="30" customHeight="1" x14ac:dyDescent="0.2">
      <c r="A102" s="1230" t="s">
        <v>729</v>
      </c>
      <c r="B102" s="1212" t="s">
        <v>273</v>
      </c>
      <c r="C102" s="1113" t="s">
        <v>105</v>
      </c>
      <c r="D102" s="1113" t="s">
        <v>232</v>
      </c>
      <c r="E102" s="1178" t="s">
        <v>233</v>
      </c>
      <c r="F102" s="1178">
        <v>43263</v>
      </c>
      <c r="G102" s="1184" t="s">
        <v>80</v>
      </c>
      <c r="H102" s="1178">
        <v>43191</v>
      </c>
      <c r="I102" s="1178">
        <v>43555</v>
      </c>
      <c r="J102" s="1180" t="s">
        <v>80</v>
      </c>
      <c r="K102" s="1181">
        <v>2</v>
      </c>
      <c r="L102" s="1180" t="s">
        <v>80</v>
      </c>
      <c r="M102" s="1180" t="s">
        <v>80</v>
      </c>
      <c r="N102" s="1180" t="s">
        <v>80</v>
      </c>
      <c r="O102" s="1180" t="s">
        <v>80</v>
      </c>
      <c r="P102" s="1180" t="s">
        <v>80</v>
      </c>
      <c r="Q102" s="1180" t="s">
        <v>80</v>
      </c>
      <c r="R102" s="1182" t="s">
        <v>80</v>
      </c>
      <c r="S102" s="1180">
        <v>2250</v>
      </c>
      <c r="T102" s="1180">
        <v>2250</v>
      </c>
      <c r="U102" s="1180">
        <v>345</v>
      </c>
      <c r="V102" s="1182" t="s">
        <v>428</v>
      </c>
      <c r="W102" s="1181" t="s">
        <v>234</v>
      </c>
      <c r="X102" s="1180" t="s">
        <v>80</v>
      </c>
      <c r="Y102" s="1180" t="s">
        <v>234</v>
      </c>
      <c r="Z102" s="1180" t="s">
        <v>234</v>
      </c>
      <c r="AA102" s="1180" t="s">
        <v>234</v>
      </c>
      <c r="AB102" s="1180" t="s">
        <v>80</v>
      </c>
      <c r="AC102" s="1213" t="s">
        <v>61</v>
      </c>
      <c r="AD102" s="95"/>
      <c r="AE102" s="98"/>
      <c r="AF102" s="98"/>
      <c r="AG102" s="98"/>
      <c r="AH102" s="98"/>
    </row>
    <row r="103" spans="1:34" s="12" customFormat="1" ht="30" customHeight="1" x14ac:dyDescent="0.2">
      <c r="A103" s="1230" t="s">
        <v>578</v>
      </c>
      <c r="B103" s="1212" t="s">
        <v>277</v>
      </c>
      <c r="C103" s="1113" t="s">
        <v>238</v>
      </c>
      <c r="D103" s="1113" t="s">
        <v>232</v>
      </c>
      <c r="E103" s="1178" t="s">
        <v>233</v>
      </c>
      <c r="F103" s="1178">
        <v>43269</v>
      </c>
      <c r="G103" s="1184" t="s">
        <v>80</v>
      </c>
      <c r="H103" s="1178">
        <v>43191</v>
      </c>
      <c r="I103" s="1178">
        <v>43555</v>
      </c>
      <c r="J103" s="1180" t="s">
        <v>730</v>
      </c>
      <c r="K103" s="1181" t="s">
        <v>80</v>
      </c>
      <c r="L103" s="1180" t="s">
        <v>80</v>
      </c>
      <c r="M103" s="1180" t="s">
        <v>80</v>
      </c>
      <c r="N103" s="1180" t="s">
        <v>80</v>
      </c>
      <c r="O103" s="1180" t="s">
        <v>80</v>
      </c>
      <c r="P103" s="1180" t="s">
        <v>80</v>
      </c>
      <c r="Q103" s="1180" t="s">
        <v>80</v>
      </c>
      <c r="R103" s="1182" t="s">
        <v>80</v>
      </c>
      <c r="S103" s="1180" t="s">
        <v>80</v>
      </c>
      <c r="T103" s="1180" t="s">
        <v>80</v>
      </c>
      <c r="U103" s="1180" t="s">
        <v>80</v>
      </c>
      <c r="V103" s="1182" t="s">
        <v>80</v>
      </c>
      <c r="W103" s="1181" t="s">
        <v>80</v>
      </c>
      <c r="X103" s="1180" t="s">
        <v>80</v>
      </c>
      <c r="Y103" s="1180" t="s">
        <v>80</v>
      </c>
      <c r="Z103" s="1180" t="s">
        <v>80</v>
      </c>
      <c r="AA103" s="1180" t="s">
        <v>80</v>
      </c>
      <c r="AB103" s="1180" t="s">
        <v>80</v>
      </c>
      <c r="AC103" s="1213" t="s">
        <v>80</v>
      </c>
      <c r="AD103" s="95"/>
      <c r="AE103" s="98"/>
      <c r="AF103" s="98"/>
      <c r="AG103" s="98"/>
      <c r="AH103" s="98"/>
    </row>
    <row r="104" spans="1:34" s="12" customFormat="1" ht="30" customHeight="1" x14ac:dyDescent="0.2">
      <c r="A104" s="1230" t="s">
        <v>731</v>
      </c>
      <c r="B104" s="1212" t="s">
        <v>273</v>
      </c>
      <c r="C104" s="1113" t="s">
        <v>105</v>
      </c>
      <c r="D104" s="1113" t="s">
        <v>232</v>
      </c>
      <c r="E104" s="1178">
        <v>43192</v>
      </c>
      <c r="F104" s="1178">
        <v>43279</v>
      </c>
      <c r="G104" s="1179">
        <f t="shared" ref="G104:G105" si="7">DAYS360(E104,F104)</f>
        <v>86</v>
      </c>
      <c r="H104" s="1178">
        <v>43242</v>
      </c>
      <c r="I104" s="1178">
        <v>43606</v>
      </c>
      <c r="J104" s="1180" t="s">
        <v>80</v>
      </c>
      <c r="K104" s="1181" t="s">
        <v>732</v>
      </c>
      <c r="L104" s="1180" t="s">
        <v>80</v>
      </c>
      <c r="M104" s="1180" t="s">
        <v>80</v>
      </c>
      <c r="N104" s="1180" t="s">
        <v>80</v>
      </c>
      <c r="O104" s="1180">
        <v>385</v>
      </c>
      <c r="P104" s="1180">
        <v>450</v>
      </c>
      <c r="Q104" s="1180" t="s">
        <v>80</v>
      </c>
      <c r="R104" s="1182" t="s">
        <v>80</v>
      </c>
      <c r="S104" s="1180">
        <v>5000</v>
      </c>
      <c r="T104" s="1180">
        <v>5000</v>
      </c>
      <c r="U104" s="1180">
        <v>500</v>
      </c>
      <c r="V104" s="1182" t="s">
        <v>428</v>
      </c>
      <c r="W104" s="1181" t="s">
        <v>449</v>
      </c>
      <c r="X104" s="1180" t="s">
        <v>234</v>
      </c>
      <c r="Y104" s="1180" t="s">
        <v>234</v>
      </c>
      <c r="Z104" s="1180" t="s">
        <v>80</v>
      </c>
      <c r="AA104" s="1180" t="s">
        <v>80</v>
      </c>
      <c r="AB104" s="1180" t="s">
        <v>80</v>
      </c>
      <c r="AC104" s="1213" t="s">
        <v>61</v>
      </c>
      <c r="AD104" s="95"/>
      <c r="AE104" s="98"/>
      <c r="AF104" s="98"/>
      <c r="AG104" s="98"/>
      <c r="AH104" s="98"/>
    </row>
    <row r="105" spans="1:34" s="12" customFormat="1" ht="30" customHeight="1" x14ac:dyDescent="0.2">
      <c r="A105" s="1230" t="s">
        <v>728</v>
      </c>
      <c r="B105" s="1212" t="s">
        <v>273</v>
      </c>
      <c r="C105" s="1113" t="s">
        <v>105</v>
      </c>
      <c r="D105" s="1113" t="s">
        <v>232</v>
      </c>
      <c r="E105" s="1178">
        <v>43209</v>
      </c>
      <c r="F105" s="1178">
        <v>43279</v>
      </c>
      <c r="G105" s="1179">
        <f t="shared" si="7"/>
        <v>69</v>
      </c>
      <c r="H105" s="1178">
        <v>43222</v>
      </c>
      <c r="I105" s="1178">
        <v>43586</v>
      </c>
      <c r="J105" s="1180" t="s">
        <v>80</v>
      </c>
      <c r="K105" s="1181">
        <v>1.7</v>
      </c>
      <c r="L105" s="1180" t="s">
        <v>80</v>
      </c>
      <c r="M105" s="1180" t="s">
        <v>80</v>
      </c>
      <c r="N105" s="1180" t="s">
        <v>80</v>
      </c>
      <c r="O105" s="1180" t="s">
        <v>80</v>
      </c>
      <c r="P105" s="1180">
        <v>200</v>
      </c>
      <c r="Q105" s="1180" t="s">
        <v>80</v>
      </c>
      <c r="R105" s="1182" t="s">
        <v>80</v>
      </c>
      <c r="S105" s="1180" t="s">
        <v>80</v>
      </c>
      <c r="T105" s="1180" t="s">
        <v>80</v>
      </c>
      <c r="U105" s="1180" t="s">
        <v>234</v>
      </c>
      <c r="V105" s="1182" t="s">
        <v>80</v>
      </c>
      <c r="W105" s="1181" t="s">
        <v>80</v>
      </c>
      <c r="X105" s="1180" t="s">
        <v>80</v>
      </c>
      <c r="Y105" s="1180" t="s">
        <v>80</v>
      </c>
      <c r="Z105" s="1180" t="s">
        <v>80</v>
      </c>
      <c r="AA105" s="1180" t="s">
        <v>80</v>
      </c>
      <c r="AB105" s="1180" t="s">
        <v>80</v>
      </c>
      <c r="AC105" s="1213" t="s">
        <v>80</v>
      </c>
      <c r="AD105" s="95"/>
      <c r="AE105" s="98"/>
      <c r="AF105" s="98"/>
      <c r="AG105" s="98"/>
      <c r="AH105" s="98"/>
    </row>
    <row r="106" spans="1:34" s="29" customFormat="1" ht="30" customHeight="1" x14ac:dyDescent="0.2">
      <c r="A106" s="1231" t="s">
        <v>98</v>
      </c>
      <c r="B106" s="1214"/>
      <c r="C106" s="1113"/>
      <c r="D106" s="1113"/>
      <c r="E106" s="1171"/>
      <c r="F106" s="1171"/>
      <c r="G106" s="497"/>
      <c r="H106" s="1172"/>
      <c r="I106" s="1172"/>
      <c r="J106" s="1173"/>
      <c r="K106" s="1174"/>
      <c r="L106" s="1173"/>
      <c r="M106" s="1173"/>
      <c r="N106" s="1173"/>
      <c r="O106" s="1173"/>
      <c r="P106" s="1173"/>
      <c r="Q106" s="1173"/>
      <c r="R106" s="1175"/>
      <c r="S106" s="1215"/>
      <c r="T106" s="1173"/>
      <c r="U106" s="1173"/>
      <c r="V106" s="1175"/>
      <c r="W106" s="1173"/>
      <c r="X106" s="1173"/>
      <c r="Y106" s="1173"/>
      <c r="Z106" s="1173"/>
      <c r="AA106" s="1173"/>
      <c r="AB106" s="1173"/>
      <c r="AC106" s="1216"/>
    </row>
    <row r="107" spans="1:34" s="12" customFormat="1" ht="30" customHeight="1" x14ac:dyDescent="0.2">
      <c r="A107" s="1230" t="s">
        <v>733</v>
      </c>
      <c r="B107" s="1212" t="s">
        <v>276</v>
      </c>
      <c r="C107" s="1113" t="s">
        <v>231</v>
      </c>
      <c r="D107" s="1113" t="s">
        <v>232</v>
      </c>
      <c r="E107" s="1178" t="s">
        <v>233</v>
      </c>
      <c r="F107" s="1178">
        <v>43285</v>
      </c>
      <c r="G107" s="1184" t="s">
        <v>80</v>
      </c>
      <c r="H107" s="1178">
        <v>43285</v>
      </c>
      <c r="I107" s="1228" t="s">
        <v>162</v>
      </c>
      <c r="J107" s="1180" t="s">
        <v>80</v>
      </c>
      <c r="K107" s="1181">
        <v>58.5</v>
      </c>
      <c r="L107" s="1180" t="s">
        <v>80</v>
      </c>
      <c r="M107" s="1180" t="s">
        <v>80</v>
      </c>
      <c r="N107" s="1180" t="s">
        <v>80</v>
      </c>
      <c r="O107" s="1180" t="s">
        <v>80</v>
      </c>
      <c r="P107" s="1180" t="s">
        <v>80</v>
      </c>
      <c r="Q107" s="1180" t="s">
        <v>80</v>
      </c>
      <c r="R107" s="1182" t="s">
        <v>80</v>
      </c>
      <c r="S107" s="1180" t="s">
        <v>80</v>
      </c>
      <c r="T107" s="1180" t="s">
        <v>80</v>
      </c>
      <c r="U107" s="1180" t="s">
        <v>498</v>
      </c>
      <c r="V107" s="1182" t="s">
        <v>451</v>
      </c>
      <c r="W107" s="1181" t="s">
        <v>80</v>
      </c>
      <c r="X107" s="1180" t="s">
        <v>80</v>
      </c>
      <c r="Y107" s="1180" t="s">
        <v>234</v>
      </c>
      <c r="Z107" s="1180" t="s">
        <v>80</v>
      </c>
      <c r="AA107" s="1180" t="s">
        <v>80</v>
      </c>
      <c r="AB107" s="1180" t="s">
        <v>234</v>
      </c>
      <c r="AC107" s="1213" t="s">
        <v>61</v>
      </c>
      <c r="AD107" s="95"/>
      <c r="AE107" s="98"/>
      <c r="AF107" s="98"/>
      <c r="AG107" s="98"/>
      <c r="AH107" s="98"/>
    </row>
    <row r="108" spans="1:34" s="12" customFormat="1" ht="30" customHeight="1" x14ac:dyDescent="0.2">
      <c r="A108" s="1230" t="s">
        <v>559</v>
      </c>
      <c r="B108" s="1212" t="s">
        <v>275</v>
      </c>
      <c r="C108" s="1113" t="s">
        <v>238</v>
      </c>
      <c r="D108" s="1113" t="s">
        <v>232</v>
      </c>
      <c r="E108" s="1178">
        <v>43291</v>
      </c>
      <c r="F108" s="1178">
        <v>43291</v>
      </c>
      <c r="G108" s="1179">
        <f t="shared" ref="G108:G118" si="8">DAYS360(E108,F108)</f>
        <v>0</v>
      </c>
      <c r="H108" s="1178">
        <v>43101</v>
      </c>
      <c r="I108" s="1178">
        <v>43830</v>
      </c>
      <c r="J108" s="1180" t="s">
        <v>234</v>
      </c>
      <c r="K108" s="1181" t="s">
        <v>80</v>
      </c>
      <c r="L108" s="1180" t="s">
        <v>80</v>
      </c>
      <c r="M108" s="1180" t="s">
        <v>80</v>
      </c>
      <c r="N108" s="1180" t="s">
        <v>80</v>
      </c>
      <c r="O108" s="1180" t="s">
        <v>80</v>
      </c>
      <c r="P108" s="1180">
        <v>400</v>
      </c>
      <c r="Q108" s="1180">
        <v>140.47</v>
      </c>
      <c r="R108" s="1182">
        <v>73.14</v>
      </c>
      <c r="S108" s="1180">
        <v>7101.96</v>
      </c>
      <c r="T108" s="1180">
        <v>5110.76</v>
      </c>
      <c r="U108" s="1180">
        <v>889.27</v>
      </c>
      <c r="V108" s="1182" t="s">
        <v>80</v>
      </c>
      <c r="W108" s="1181" t="s">
        <v>734</v>
      </c>
      <c r="X108" s="1180" t="s">
        <v>234</v>
      </c>
      <c r="Y108" s="1180" t="s">
        <v>234</v>
      </c>
      <c r="Z108" s="1180" t="s">
        <v>80</v>
      </c>
      <c r="AA108" s="1180" t="s">
        <v>234</v>
      </c>
      <c r="AB108" s="1180" t="s">
        <v>234</v>
      </c>
      <c r="AC108" s="1213" t="s">
        <v>61</v>
      </c>
      <c r="AD108" s="95"/>
      <c r="AE108" s="98"/>
      <c r="AF108" s="98"/>
      <c r="AG108" s="98"/>
      <c r="AH108" s="98"/>
    </row>
    <row r="109" spans="1:34" s="12" customFormat="1" ht="30" customHeight="1" x14ac:dyDescent="0.2">
      <c r="A109" s="1230" t="s">
        <v>735</v>
      </c>
      <c r="B109" s="1212" t="s">
        <v>273</v>
      </c>
      <c r="C109" s="1113" t="s">
        <v>105</v>
      </c>
      <c r="D109" s="1113" t="s">
        <v>232</v>
      </c>
      <c r="E109" s="1178">
        <v>42965</v>
      </c>
      <c r="F109" s="1178">
        <v>43291</v>
      </c>
      <c r="G109" s="1179">
        <f>DAYS360(E109,F109)</f>
        <v>322</v>
      </c>
      <c r="H109" s="1178">
        <v>42979</v>
      </c>
      <c r="I109" s="1178">
        <v>43343</v>
      </c>
      <c r="J109" s="1180" t="s">
        <v>80</v>
      </c>
      <c r="K109" s="1181" t="s">
        <v>736</v>
      </c>
      <c r="L109" s="1180" t="s">
        <v>80</v>
      </c>
      <c r="M109" s="1180" t="s">
        <v>80</v>
      </c>
      <c r="N109" s="1180" t="s">
        <v>80</v>
      </c>
      <c r="O109" s="1180" t="s">
        <v>80</v>
      </c>
      <c r="P109" s="1180" t="s">
        <v>80</v>
      </c>
      <c r="Q109" s="1180" t="s">
        <v>80</v>
      </c>
      <c r="R109" s="1182" t="s">
        <v>80</v>
      </c>
      <c r="S109" s="1180" t="s">
        <v>80</v>
      </c>
      <c r="T109" s="1180" t="s">
        <v>80</v>
      </c>
      <c r="U109" s="1180" t="s">
        <v>80</v>
      </c>
      <c r="V109" s="1182" t="s">
        <v>80</v>
      </c>
      <c r="W109" s="1181" t="s">
        <v>80</v>
      </c>
      <c r="X109" s="1180" t="s">
        <v>80</v>
      </c>
      <c r="Y109" s="1180" t="s">
        <v>80</v>
      </c>
      <c r="Z109" s="1180" t="s">
        <v>80</v>
      </c>
      <c r="AA109" s="1180" t="s">
        <v>80</v>
      </c>
      <c r="AB109" s="1180" t="s">
        <v>80</v>
      </c>
      <c r="AC109" s="1213" t="s">
        <v>432</v>
      </c>
      <c r="AD109" s="95"/>
      <c r="AE109" s="98"/>
      <c r="AF109" s="98"/>
      <c r="AG109" s="98"/>
      <c r="AH109" s="98"/>
    </row>
    <row r="110" spans="1:34" s="12" customFormat="1" ht="30" customHeight="1" x14ac:dyDescent="0.2">
      <c r="A110" s="1230" t="s">
        <v>737</v>
      </c>
      <c r="B110" s="1212" t="s">
        <v>105</v>
      </c>
      <c r="C110" s="1113" t="s">
        <v>235</v>
      </c>
      <c r="D110" s="1113" t="s">
        <v>232</v>
      </c>
      <c r="E110" s="1178">
        <v>42914</v>
      </c>
      <c r="F110" s="1178">
        <v>43293</v>
      </c>
      <c r="G110" s="1179">
        <f t="shared" si="8"/>
        <v>374</v>
      </c>
      <c r="H110" s="1178">
        <v>42948</v>
      </c>
      <c r="I110" s="1178">
        <v>43312</v>
      </c>
      <c r="J110" s="1180" t="s">
        <v>80</v>
      </c>
      <c r="K110" s="1181" t="s">
        <v>80</v>
      </c>
      <c r="L110" s="1180" t="s">
        <v>80</v>
      </c>
      <c r="M110" s="1180" t="s">
        <v>80</v>
      </c>
      <c r="N110" s="1180" t="s">
        <v>80</v>
      </c>
      <c r="O110" s="1180">
        <v>350</v>
      </c>
      <c r="P110" s="1180">
        <v>300</v>
      </c>
      <c r="Q110" s="1180" t="s">
        <v>80</v>
      </c>
      <c r="R110" s="1182" t="s">
        <v>80</v>
      </c>
      <c r="S110" s="1180">
        <v>4800</v>
      </c>
      <c r="T110" s="1180">
        <v>3850</v>
      </c>
      <c r="U110" s="1180" t="s">
        <v>738</v>
      </c>
      <c r="V110" s="1182" t="s">
        <v>739</v>
      </c>
      <c r="W110" s="1182" t="s">
        <v>740</v>
      </c>
      <c r="X110" s="1180" t="s">
        <v>80</v>
      </c>
      <c r="Y110" s="1180" t="s">
        <v>80</v>
      </c>
      <c r="Z110" s="1180" t="s">
        <v>80</v>
      </c>
      <c r="AA110" s="1180" t="s">
        <v>80</v>
      </c>
      <c r="AB110" s="1180" t="s">
        <v>80</v>
      </c>
      <c r="AC110" s="1213" t="s">
        <v>432</v>
      </c>
      <c r="AD110" s="95"/>
      <c r="AE110" s="98"/>
      <c r="AF110" s="98"/>
      <c r="AG110" s="98"/>
      <c r="AH110" s="98"/>
    </row>
    <row r="111" spans="1:34" s="12" customFormat="1" ht="30" customHeight="1" x14ac:dyDescent="0.2">
      <c r="A111" s="1230" t="s">
        <v>579</v>
      </c>
      <c r="B111" s="1212" t="s">
        <v>105</v>
      </c>
      <c r="C111" s="1113" t="s">
        <v>275</v>
      </c>
      <c r="D111" s="1113" t="s">
        <v>232</v>
      </c>
      <c r="E111" s="1178">
        <v>43238</v>
      </c>
      <c r="F111" s="1178">
        <v>43294</v>
      </c>
      <c r="G111" s="1179">
        <f t="shared" si="8"/>
        <v>55</v>
      </c>
      <c r="H111" s="1178">
        <v>43252</v>
      </c>
      <c r="I111" s="1178">
        <v>43616</v>
      </c>
      <c r="J111" s="1180">
        <v>55</v>
      </c>
      <c r="K111" s="1181" t="s">
        <v>80</v>
      </c>
      <c r="L111" s="1180" t="s">
        <v>80</v>
      </c>
      <c r="M111" s="1180" t="s">
        <v>80</v>
      </c>
      <c r="N111" s="1180" t="s">
        <v>80</v>
      </c>
      <c r="O111" s="1180" t="s">
        <v>80</v>
      </c>
      <c r="P111" s="1180">
        <v>380</v>
      </c>
      <c r="Q111" s="1180">
        <v>34</v>
      </c>
      <c r="R111" s="1182">
        <v>93</v>
      </c>
      <c r="S111" s="1180" t="s">
        <v>80</v>
      </c>
      <c r="T111" s="1180" t="s">
        <v>741</v>
      </c>
      <c r="U111" s="1180">
        <v>375</v>
      </c>
      <c r="V111" s="1182" t="s">
        <v>742</v>
      </c>
      <c r="W111" s="1181" t="s">
        <v>591</v>
      </c>
      <c r="X111" s="1180" t="s">
        <v>234</v>
      </c>
      <c r="Y111" s="1180" t="s">
        <v>234</v>
      </c>
      <c r="Z111" s="1180" t="s">
        <v>80</v>
      </c>
      <c r="AA111" s="1180" t="s">
        <v>80</v>
      </c>
      <c r="AB111" s="1180" t="s">
        <v>80</v>
      </c>
      <c r="AC111" s="1213" t="s">
        <v>61</v>
      </c>
      <c r="AD111" s="95"/>
      <c r="AE111" s="98"/>
      <c r="AF111" s="98"/>
      <c r="AG111" s="98"/>
      <c r="AH111" s="98"/>
    </row>
    <row r="112" spans="1:34" s="12" customFormat="1" ht="30" customHeight="1" x14ac:dyDescent="0.2">
      <c r="A112" s="1230" t="s">
        <v>743</v>
      </c>
      <c r="B112" s="1212" t="s">
        <v>273</v>
      </c>
      <c r="C112" s="1113" t="s">
        <v>105</v>
      </c>
      <c r="D112" s="1113" t="s">
        <v>232</v>
      </c>
      <c r="E112" s="1178">
        <v>42919</v>
      </c>
      <c r="F112" s="1178">
        <v>43298</v>
      </c>
      <c r="G112" s="1179">
        <f>DAYS360(E112,F112)</f>
        <v>374</v>
      </c>
      <c r="H112" s="1178"/>
      <c r="I112" s="1178"/>
      <c r="J112" s="1180" t="s">
        <v>80</v>
      </c>
      <c r="K112" s="1181" t="s">
        <v>80</v>
      </c>
      <c r="L112" s="1180" t="s">
        <v>80</v>
      </c>
      <c r="M112" s="1180" t="s">
        <v>80</v>
      </c>
      <c r="N112" s="1180" t="s">
        <v>80</v>
      </c>
      <c r="O112" s="1180" t="s">
        <v>80</v>
      </c>
      <c r="P112" s="1180" t="s">
        <v>80</v>
      </c>
      <c r="Q112" s="1180" t="s">
        <v>80</v>
      </c>
      <c r="R112" s="1182" t="s">
        <v>80</v>
      </c>
      <c r="S112" s="1180" t="s">
        <v>80</v>
      </c>
      <c r="T112" s="1180" t="s">
        <v>80</v>
      </c>
      <c r="U112" s="1180">
        <v>210</v>
      </c>
      <c r="V112" s="1182" t="s">
        <v>80</v>
      </c>
      <c r="W112" s="1181" t="s">
        <v>80</v>
      </c>
      <c r="X112" s="1180" t="s">
        <v>80</v>
      </c>
      <c r="Y112" s="1180" t="s">
        <v>80</v>
      </c>
      <c r="Z112" s="1180" t="s">
        <v>80</v>
      </c>
      <c r="AA112" s="1180" t="s">
        <v>80</v>
      </c>
      <c r="AB112" s="1180" t="s">
        <v>80</v>
      </c>
      <c r="AC112" s="1213" t="s">
        <v>61</v>
      </c>
      <c r="AD112" s="95"/>
      <c r="AE112" s="98"/>
      <c r="AF112" s="98"/>
      <c r="AG112" s="98"/>
      <c r="AH112" s="98"/>
    </row>
    <row r="113" spans="1:34" s="12" customFormat="1" ht="30" customHeight="1" x14ac:dyDescent="0.2">
      <c r="A113" s="1230" t="s">
        <v>744</v>
      </c>
      <c r="B113" s="1212" t="s">
        <v>105</v>
      </c>
      <c r="C113" s="1113" t="s">
        <v>231</v>
      </c>
      <c r="D113" s="1113" t="s">
        <v>232</v>
      </c>
      <c r="E113" s="1178">
        <v>43298</v>
      </c>
      <c r="F113" s="1178">
        <v>43299</v>
      </c>
      <c r="G113" s="1179">
        <f t="shared" ref="G113" si="9">DAYS360(E113,F113)</f>
        <v>1</v>
      </c>
      <c r="H113" s="1178">
        <v>43313</v>
      </c>
      <c r="I113" s="1178">
        <v>43830</v>
      </c>
      <c r="J113" s="1180" t="s">
        <v>80</v>
      </c>
      <c r="K113" s="1181" t="s">
        <v>745</v>
      </c>
      <c r="L113" s="1180" t="s">
        <v>80</v>
      </c>
      <c r="M113" s="1180" t="s">
        <v>80</v>
      </c>
      <c r="N113" s="1180" t="s">
        <v>80</v>
      </c>
      <c r="O113" s="1180" t="s">
        <v>80</v>
      </c>
      <c r="P113" s="1180">
        <v>500</v>
      </c>
      <c r="Q113" s="1180" t="s">
        <v>80</v>
      </c>
      <c r="R113" s="1182" t="s">
        <v>80</v>
      </c>
      <c r="S113" s="1180" t="s">
        <v>80</v>
      </c>
      <c r="T113" s="1180" t="s">
        <v>80</v>
      </c>
      <c r="U113" s="1180" t="s">
        <v>80</v>
      </c>
      <c r="V113" s="1182" t="s">
        <v>80</v>
      </c>
      <c r="W113" s="1181" t="s">
        <v>80</v>
      </c>
      <c r="X113" s="1180" t="s">
        <v>80</v>
      </c>
      <c r="Y113" s="1180" t="s">
        <v>80</v>
      </c>
      <c r="Z113" s="1180" t="s">
        <v>80</v>
      </c>
      <c r="AA113" s="1180" t="s">
        <v>80</v>
      </c>
      <c r="AB113" s="1180" t="s">
        <v>80</v>
      </c>
      <c r="AC113" s="1213" t="s">
        <v>432</v>
      </c>
      <c r="AD113" s="95"/>
      <c r="AE113" s="98"/>
      <c r="AF113" s="98"/>
      <c r="AG113" s="98"/>
      <c r="AH113" s="98"/>
    </row>
    <row r="114" spans="1:34" s="12" customFormat="1" ht="30" customHeight="1" x14ac:dyDescent="0.2">
      <c r="A114" s="1230" t="s">
        <v>746</v>
      </c>
      <c r="B114" s="1212" t="s">
        <v>275</v>
      </c>
      <c r="C114" s="1113" t="s">
        <v>235</v>
      </c>
      <c r="D114" s="1113" t="s">
        <v>232</v>
      </c>
      <c r="E114" s="1178">
        <v>43084</v>
      </c>
      <c r="F114" s="1178">
        <v>43302</v>
      </c>
      <c r="G114" s="1179">
        <f t="shared" si="8"/>
        <v>216</v>
      </c>
      <c r="H114" s="1178">
        <v>43101</v>
      </c>
      <c r="I114" s="1178">
        <v>43465</v>
      </c>
      <c r="J114" s="1181" t="s">
        <v>234</v>
      </c>
      <c r="K114" s="1181" t="s">
        <v>80</v>
      </c>
      <c r="L114" s="1180" t="s">
        <v>80</v>
      </c>
      <c r="M114" s="1180" t="s">
        <v>80</v>
      </c>
      <c r="N114" s="1180" t="s">
        <v>80</v>
      </c>
      <c r="O114" s="1180" t="s">
        <v>234</v>
      </c>
      <c r="P114" s="1180">
        <v>50</v>
      </c>
      <c r="Q114" s="1180" t="s">
        <v>80</v>
      </c>
      <c r="R114" s="1182" t="s">
        <v>80</v>
      </c>
      <c r="S114" s="1180" t="s">
        <v>80</v>
      </c>
      <c r="T114" s="1180" t="s">
        <v>80</v>
      </c>
      <c r="U114" s="1180" t="s">
        <v>80</v>
      </c>
      <c r="V114" s="1182" t="s">
        <v>80</v>
      </c>
      <c r="W114" s="1181" t="s">
        <v>80</v>
      </c>
      <c r="X114" s="1180" t="s">
        <v>80</v>
      </c>
      <c r="Y114" s="1180" t="s">
        <v>80</v>
      </c>
      <c r="Z114" s="1180" t="s">
        <v>80</v>
      </c>
      <c r="AA114" s="1180" t="s">
        <v>80</v>
      </c>
      <c r="AB114" s="1180" t="s">
        <v>80</v>
      </c>
      <c r="AC114" s="1213" t="s">
        <v>61</v>
      </c>
      <c r="AD114" s="95"/>
      <c r="AE114" s="98"/>
      <c r="AF114" s="98"/>
      <c r="AG114" s="98"/>
      <c r="AH114" s="98"/>
    </row>
    <row r="115" spans="1:34" s="12" customFormat="1" ht="30" customHeight="1" x14ac:dyDescent="0.2">
      <c r="A115" s="1230" t="s">
        <v>747</v>
      </c>
      <c r="B115" s="1212" t="s">
        <v>273</v>
      </c>
      <c r="C115" s="1113" t="s">
        <v>105</v>
      </c>
      <c r="D115" s="1113" t="s">
        <v>232</v>
      </c>
      <c r="E115" s="1178">
        <v>43255</v>
      </c>
      <c r="F115" s="1178">
        <v>43305</v>
      </c>
      <c r="G115" s="1179">
        <f t="shared" si="8"/>
        <v>50</v>
      </c>
      <c r="H115" s="1178">
        <v>43249</v>
      </c>
      <c r="I115" s="1178">
        <v>43613</v>
      </c>
      <c r="J115" s="1180" t="s">
        <v>80</v>
      </c>
      <c r="K115" s="1181" t="s">
        <v>748</v>
      </c>
      <c r="L115" s="1180" t="s">
        <v>80</v>
      </c>
      <c r="M115" s="1180" t="s">
        <v>80</v>
      </c>
      <c r="N115" s="1180" t="s">
        <v>80</v>
      </c>
      <c r="O115" s="1180" t="s">
        <v>80</v>
      </c>
      <c r="P115" s="1180">
        <v>546</v>
      </c>
      <c r="Q115" s="1180" t="s">
        <v>80</v>
      </c>
      <c r="R115" s="1182" t="s">
        <v>80</v>
      </c>
      <c r="S115" s="1180">
        <v>4250</v>
      </c>
      <c r="T115" s="1180">
        <v>3550</v>
      </c>
      <c r="U115" s="1180">
        <v>300</v>
      </c>
      <c r="V115" s="1182" t="s">
        <v>80</v>
      </c>
      <c r="W115" s="1181" t="s">
        <v>430</v>
      </c>
      <c r="X115" s="1180" t="s">
        <v>80</v>
      </c>
      <c r="Y115" s="1180" t="s">
        <v>80</v>
      </c>
      <c r="Z115" s="1180" t="s">
        <v>80</v>
      </c>
      <c r="AA115" s="1180" t="s">
        <v>80</v>
      </c>
      <c r="AB115" s="1180" t="s">
        <v>80</v>
      </c>
      <c r="AC115" s="1213" t="s">
        <v>61</v>
      </c>
      <c r="AD115" s="95"/>
      <c r="AE115" s="98"/>
      <c r="AF115" s="98"/>
      <c r="AG115" s="98"/>
      <c r="AH115" s="98"/>
    </row>
    <row r="116" spans="1:34" s="12" customFormat="1" ht="30" customHeight="1" x14ac:dyDescent="0.2">
      <c r="A116" s="1230" t="s">
        <v>749</v>
      </c>
      <c r="B116" s="1212" t="s">
        <v>273</v>
      </c>
      <c r="C116" s="1113" t="s">
        <v>235</v>
      </c>
      <c r="D116" s="1113" t="s">
        <v>232</v>
      </c>
      <c r="E116" s="1178">
        <v>43059</v>
      </c>
      <c r="F116" s="1178">
        <v>43306</v>
      </c>
      <c r="G116" s="1179">
        <f t="shared" si="8"/>
        <v>245</v>
      </c>
      <c r="H116" s="1178">
        <v>43121</v>
      </c>
      <c r="I116" s="1178">
        <v>43485</v>
      </c>
      <c r="J116" s="1180" t="s">
        <v>750</v>
      </c>
      <c r="K116" s="1181" t="s">
        <v>751</v>
      </c>
      <c r="L116" s="1180" t="s">
        <v>80</v>
      </c>
      <c r="M116" s="1180" t="s">
        <v>80</v>
      </c>
      <c r="N116" s="1180" t="s">
        <v>80</v>
      </c>
      <c r="O116" s="1180" t="s">
        <v>80</v>
      </c>
      <c r="P116" s="1180" t="s">
        <v>80</v>
      </c>
      <c r="Q116" s="1180" t="s">
        <v>80</v>
      </c>
      <c r="R116" s="1182" t="s">
        <v>80</v>
      </c>
      <c r="S116" s="1180">
        <v>9800</v>
      </c>
      <c r="T116" s="1180">
        <v>5550</v>
      </c>
      <c r="U116" s="1180">
        <v>650</v>
      </c>
      <c r="V116" s="1182" t="s">
        <v>450</v>
      </c>
      <c r="W116" s="1181" t="s">
        <v>80</v>
      </c>
      <c r="X116" s="1180" t="s">
        <v>234</v>
      </c>
      <c r="Y116" s="1180" t="s">
        <v>80</v>
      </c>
      <c r="Z116" s="1180" t="s">
        <v>80</v>
      </c>
      <c r="AA116" s="1180" t="s">
        <v>80</v>
      </c>
      <c r="AB116" s="1180" t="s">
        <v>234</v>
      </c>
      <c r="AC116" s="1213" t="s">
        <v>432</v>
      </c>
      <c r="AD116" s="95"/>
      <c r="AE116" s="98"/>
      <c r="AF116" s="98"/>
      <c r="AG116" s="98"/>
      <c r="AH116" s="98"/>
    </row>
    <row r="117" spans="1:34" s="12" customFormat="1" ht="30" customHeight="1" x14ac:dyDescent="0.2">
      <c r="A117" s="1230" t="s">
        <v>752</v>
      </c>
      <c r="B117" s="1212" t="s">
        <v>273</v>
      </c>
      <c r="C117" s="1113" t="s">
        <v>105</v>
      </c>
      <c r="D117" s="1113" t="s">
        <v>232</v>
      </c>
      <c r="E117" s="1178">
        <v>43251</v>
      </c>
      <c r="F117" s="1178">
        <v>43307</v>
      </c>
      <c r="G117" s="1179">
        <f t="shared" si="8"/>
        <v>56</v>
      </c>
      <c r="H117" s="1178">
        <v>43282</v>
      </c>
      <c r="I117" s="1178">
        <v>44012</v>
      </c>
      <c r="J117" s="1180" t="s">
        <v>80</v>
      </c>
      <c r="K117" s="1181" t="s">
        <v>557</v>
      </c>
      <c r="L117" s="1180" t="s">
        <v>80</v>
      </c>
      <c r="M117" s="1180" t="s">
        <v>80</v>
      </c>
      <c r="N117" s="1180" t="s">
        <v>80</v>
      </c>
      <c r="O117" s="1180" t="s">
        <v>80</v>
      </c>
      <c r="P117" s="1180" t="s">
        <v>80</v>
      </c>
      <c r="Q117" s="1180" t="s">
        <v>80</v>
      </c>
      <c r="R117" s="1182" t="s">
        <v>80</v>
      </c>
      <c r="S117" s="1180">
        <v>1200</v>
      </c>
      <c r="T117" s="1180">
        <v>450</v>
      </c>
      <c r="U117" s="1180">
        <v>160</v>
      </c>
      <c r="V117" s="1182" t="s">
        <v>80</v>
      </c>
      <c r="W117" s="1181" t="s">
        <v>80</v>
      </c>
      <c r="X117" s="1180" t="s">
        <v>234</v>
      </c>
      <c r="Y117" s="1180" t="s">
        <v>234</v>
      </c>
      <c r="Z117" s="1180" t="s">
        <v>80</v>
      </c>
      <c r="AA117" s="1180" t="s">
        <v>234</v>
      </c>
      <c r="AB117" s="1180" t="s">
        <v>80</v>
      </c>
      <c r="AC117" s="1213" t="s">
        <v>61</v>
      </c>
      <c r="AD117" s="95"/>
      <c r="AE117" s="98"/>
      <c r="AF117" s="98"/>
      <c r="AG117" s="98"/>
      <c r="AH117" s="98"/>
    </row>
    <row r="118" spans="1:34" s="12" customFormat="1" ht="30" customHeight="1" x14ac:dyDescent="0.2">
      <c r="A118" s="1230" t="s">
        <v>753</v>
      </c>
      <c r="B118" s="1212" t="s">
        <v>273</v>
      </c>
      <c r="C118" s="1113" t="s">
        <v>239</v>
      </c>
      <c r="D118" s="1113" t="s">
        <v>232</v>
      </c>
      <c r="E118" s="1178">
        <v>42939</v>
      </c>
      <c r="F118" s="1178">
        <v>43307</v>
      </c>
      <c r="G118" s="1179">
        <f t="shared" si="8"/>
        <v>363</v>
      </c>
      <c r="H118" s="1178">
        <v>43313</v>
      </c>
      <c r="I118" s="1178">
        <v>43465</v>
      </c>
      <c r="J118" s="1180">
        <v>90</v>
      </c>
      <c r="K118" s="1181">
        <v>3</v>
      </c>
      <c r="L118" s="1180" t="s">
        <v>80</v>
      </c>
      <c r="M118" s="1180" t="s">
        <v>80</v>
      </c>
      <c r="N118" s="1180" t="s">
        <v>80</v>
      </c>
      <c r="O118" s="1180" t="s">
        <v>80</v>
      </c>
      <c r="P118" s="1180">
        <v>1600</v>
      </c>
      <c r="Q118" s="1180" t="s">
        <v>80</v>
      </c>
      <c r="R118" s="1182" t="s">
        <v>80</v>
      </c>
      <c r="S118" s="1180">
        <v>1500</v>
      </c>
      <c r="T118" s="1180">
        <v>1500</v>
      </c>
      <c r="U118" s="1180">
        <v>90</v>
      </c>
      <c r="V118" s="1182" t="s">
        <v>80</v>
      </c>
      <c r="W118" s="1181" t="s">
        <v>80</v>
      </c>
      <c r="X118" s="1180" t="s">
        <v>234</v>
      </c>
      <c r="Y118" s="1180" t="s">
        <v>80</v>
      </c>
      <c r="Z118" s="1180" t="s">
        <v>80</v>
      </c>
      <c r="AA118" s="1180" t="s">
        <v>234</v>
      </c>
      <c r="AB118" s="1180" t="s">
        <v>80</v>
      </c>
      <c r="AC118" s="1213" t="s">
        <v>61</v>
      </c>
      <c r="AD118" s="95"/>
      <c r="AE118" s="98"/>
      <c r="AF118" s="98"/>
      <c r="AG118" s="98"/>
      <c r="AH118" s="98"/>
    </row>
    <row r="119" spans="1:34" s="12" customFormat="1" ht="30" customHeight="1" x14ac:dyDescent="0.2">
      <c r="A119" s="1230" t="s">
        <v>743</v>
      </c>
      <c r="B119" s="1212" t="s">
        <v>273</v>
      </c>
      <c r="C119" s="1113" t="s">
        <v>105</v>
      </c>
      <c r="D119" s="1113" t="s">
        <v>232</v>
      </c>
      <c r="E119" s="1178" t="s">
        <v>233</v>
      </c>
      <c r="F119" s="1178">
        <v>43672</v>
      </c>
      <c r="G119" s="1179" t="s">
        <v>80</v>
      </c>
      <c r="H119" s="1178">
        <v>43678</v>
      </c>
      <c r="I119" s="1178">
        <v>44043</v>
      </c>
      <c r="J119" s="1180" t="s">
        <v>80</v>
      </c>
      <c r="K119" s="1181" t="s">
        <v>1223</v>
      </c>
      <c r="L119" s="1180" t="s">
        <v>80</v>
      </c>
      <c r="M119" s="1180" t="s">
        <v>80</v>
      </c>
      <c r="N119" s="1180" t="s">
        <v>80</v>
      </c>
      <c r="O119" s="1180" t="s">
        <v>80</v>
      </c>
      <c r="P119" s="1180">
        <v>300</v>
      </c>
      <c r="Q119" s="1180" t="s">
        <v>80</v>
      </c>
      <c r="R119" s="1182" t="s">
        <v>80</v>
      </c>
      <c r="S119" s="1180">
        <v>8000</v>
      </c>
      <c r="T119" s="1180"/>
      <c r="U119" s="1180" t="s">
        <v>1224</v>
      </c>
      <c r="V119" s="1182">
        <v>2</v>
      </c>
      <c r="W119" s="1181" t="s">
        <v>1225</v>
      </c>
      <c r="X119" s="1180" t="s">
        <v>234</v>
      </c>
      <c r="Y119" s="1180" t="s">
        <v>234</v>
      </c>
      <c r="Z119" s="1180" t="s">
        <v>234</v>
      </c>
      <c r="AA119" s="1180" t="s">
        <v>234</v>
      </c>
      <c r="AB119" s="1180"/>
      <c r="AC119" s="1213"/>
      <c r="AD119" s="95"/>
      <c r="AE119" s="98"/>
      <c r="AF119" s="98"/>
      <c r="AG119" s="98"/>
      <c r="AH119" s="98"/>
    </row>
    <row r="120" spans="1:34" ht="30" customHeight="1" x14ac:dyDescent="0.2">
      <c r="A120" s="1231" t="s">
        <v>99</v>
      </c>
      <c r="B120" s="1212"/>
      <c r="C120" s="1113"/>
      <c r="D120" s="1113"/>
      <c r="E120" s="1171"/>
      <c r="F120" s="1171"/>
      <c r="G120" s="497"/>
      <c r="H120" s="1172"/>
      <c r="I120" s="1172"/>
      <c r="J120" s="1173"/>
      <c r="K120" s="1174"/>
      <c r="L120" s="1173"/>
      <c r="M120" s="1173"/>
      <c r="N120" s="1173"/>
      <c r="O120" s="1173"/>
      <c r="P120" s="1173"/>
      <c r="Q120" s="1173"/>
      <c r="R120" s="1175"/>
      <c r="S120" s="1173"/>
      <c r="T120" s="1173"/>
      <c r="U120" s="1173"/>
      <c r="V120" s="1175"/>
      <c r="W120" s="1185"/>
      <c r="X120" s="1173"/>
      <c r="Y120" s="1173"/>
      <c r="Z120" s="1173"/>
      <c r="AA120" s="1173"/>
      <c r="AB120" s="1173"/>
      <c r="AC120" s="1216"/>
      <c r="AD120" s="95"/>
      <c r="AE120" s="95"/>
      <c r="AF120" s="95"/>
      <c r="AG120" s="95"/>
      <c r="AH120" s="95"/>
    </row>
    <row r="121" spans="1:34" s="12" customFormat="1" ht="30" customHeight="1" x14ac:dyDescent="0.2">
      <c r="A121" s="1230" t="s">
        <v>754</v>
      </c>
      <c r="B121" s="1212" t="s">
        <v>273</v>
      </c>
      <c r="C121" s="1113" t="s">
        <v>105</v>
      </c>
      <c r="D121" s="1113" t="s">
        <v>241</v>
      </c>
      <c r="E121" s="1178">
        <v>42335</v>
      </c>
      <c r="F121" s="1178">
        <v>43321</v>
      </c>
      <c r="G121" s="1179">
        <f t="shared" ref="G121:G123" si="10">DAYS360(E121,F121)</f>
        <v>972</v>
      </c>
      <c r="H121" s="1178">
        <v>42370</v>
      </c>
      <c r="I121" s="1178">
        <v>42735</v>
      </c>
      <c r="J121" s="1180" t="s">
        <v>80</v>
      </c>
      <c r="K121" s="1181" t="s">
        <v>755</v>
      </c>
      <c r="L121" s="1180" t="s">
        <v>80</v>
      </c>
      <c r="M121" s="1180" t="s">
        <v>80</v>
      </c>
      <c r="N121" s="1180" t="s">
        <v>756</v>
      </c>
      <c r="O121" s="1181" t="s">
        <v>757</v>
      </c>
      <c r="P121" s="1180">
        <v>60</v>
      </c>
      <c r="Q121" s="1180" t="s">
        <v>80</v>
      </c>
      <c r="R121" s="1182" t="s">
        <v>80</v>
      </c>
      <c r="S121" s="1180" t="s">
        <v>80</v>
      </c>
      <c r="T121" s="1180" t="s">
        <v>80</v>
      </c>
      <c r="U121" s="1180">
        <v>150</v>
      </c>
      <c r="V121" s="1182" t="s">
        <v>480</v>
      </c>
      <c r="W121" s="1181" t="s">
        <v>80</v>
      </c>
      <c r="X121" s="1180" t="s">
        <v>80</v>
      </c>
      <c r="Y121" s="1180" t="s">
        <v>80</v>
      </c>
      <c r="Z121" s="1180" t="s">
        <v>80</v>
      </c>
      <c r="AA121" s="1180" t="s">
        <v>80</v>
      </c>
      <c r="AB121" s="1180" t="s">
        <v>80</v>
      </c>
      <c r="AC121" s="1213" t="s">
        <v>61</v>
      </c>
      <c r="AD121" s="95"/>
      <c r="AE121" s="98"/>
      <c r="AF121" s="98"/>
      <c r="AG121" s="98"/>
      <c r="AH121" s="98"/>
    </row>
    <row r="122" spans="1:34" s="12" customFormat="1" ht="30" customHeight="1" x14ac:dyDescent="0.2">
      <c r="A122" s="1230" t="s">
        <v>758</v>
      </c>
      <c r="B122" s="1212" t="s">
        <v>273</v>
      </c>
      <c r="C122" s="1113" t="s">
        <v>105</v>
      </c>
      <c r="D122" s="1113" t="s">
        <v>232</v>
      </c>
      <c r="E122" s="1113" t="s">
        <v>233</v>
      </c>
      <c r="F122" s="1178">
        <v>43322</v>
      </c>
      <c r="G122" s="1184" t="s">
        <v>80</v>
      </c>
      <c r="H122" s="1178">
        <v>43191</v>
      </c>
      <c r="I122" s="1178">
        <v>43555</v>
      </c>
      <c r="J122" s="1180" t="s">
        <v>80</v>
      </c>
      <c r="K122" s="1181" t="s">
        <v>759</v>
      </c>
      <c r="L122" s="1180" t="s">
        <v>80</v>
      </c>
      <c r="M122" s="1180" t="s">
        <v>80</v>
      </c>
      <c r="N122" s="1180" t="s">
        <v>80</v>
      </c>
      <c r="O122" s="1180" t="s">
        <v>80</v>
      </c>
      <c r="P122" s="1180" t="s">
        <v>80</v>
      </c>
      <c r="Q122" s="1180" t="s">
        <v>80</v>
      </c>
      <c r="R122" s="1182" t="s">
        <v>80</v>
      </c>
      <c r="S122" s="1180" t="s">
        <v>80</v>
      </c>
      <c r="T122" s="1180" t="s">
        <v>80</v>
      </c>
      <c r="U122" s="1180" t="s">
        <v>80</v>
      </c>
      <c r="V122" s="1182" t="s">
        <v>80</v>
      </c>
      <c r="W122" s="1181" t="s">
        <v>80</v>
      </c>
      <c r="X122" s="1180" t="s">
        <v>80</v>
      </c>
      <c r="Y122" s="1180" t="s">
        <v>80</v>
      </c>
      <c r="Z122" s="1180" t="s">
        <v>80</v>
      </c>
      <c r="AA122" s="1180" t="s">
        <v>80</v>
      </c>
      <c r="AB122" s="1180" t="s">
        <v>80</v>
      </c>
      <c r="AC122" s="1213" t="s">
        <v>80</v>
      </c>
      <c r="AD122" s="95"/>
      <c r="AE122" s="98"/>
      <c r="AF122" s="98"/>
      <c r="AG122" s="98"/>
      <c r="AH122" s="98"/>
    </row>
    <row r="123" spans="1:34" s="12" customFormat="1" ht="30" customHeight="1" x14ac:dyDescent="0.2">
      <c r="A123" s="1230" t="s">
        <v>583</v>
      </c>
      <c r="B123" s="1212" t="s">
        <v>273</v>
      </c>
      <c r="C123" s="1113" t="s">
        <v>105</v>
      </c>
      <c r="D123" s="1113" t="s">
        <v>232</v>
      </c>
      <c r="E123" s="1178">
        <v>43311</v>
      </c>
      <c r="F123" s="1178">
        <v>43325</v>
      </c>
      <c r="G123" s="1179">
        <f t="shared" si="10"/>
        <v>13</v>
      </c>
      <c r="H123" s="1178">
        <v>43341</v>
      </c>
      <c r="I123" s="1178">
        <v>43705</v>
      </c>
      <c r="J123" s="1180" t="s">
        <v>80</v>
      </c>
      <c r="K123" s="1181" t="s">
        <v>760</v>
      </c>
      <c r="L123" s="1180" t="s">
        <v>80</v>
      </c>
      <c r="M123" s="1180" t="s">
        <v>80</v>
      </c>
      <c r="N123" s="1180" t="s">
        <v>80</v>
      </c>
      <c r="O123" s="1180" t="s">
        <v>80</v>
      </c>
      <c r="P123" s="1180" t="s">
        <v>80</v>
      </c>
      <c r="Q123" s="1180" t="s">
        <v>80</v>
      </c>
      <c r="R123" s="1182" t="s">
        <v>80</v>
      </c>
      <c r="S123" s="1180">
        <v>5000</v>
      </c>
      <c r="T123" s="1180">
        <v>5000</v>
      </c>
      <c r="U123" s="1180">
        <v>600</v>
      </c>
      <c r="V123" s="1182" t="s">
        <v>80</v>
      </c>
      <c r="W123" s="1181" t="s">
        <v>80</v>
      </c>
      <c r="X123" s="1180" t="s">
        <v>80</v>
      </c>
      <c r="Y123" s="1180" t="s">
        <v>234</v>
      </c>
      <c r="Z123" s="1180" t="s">
        <v>234</v>
      </c>
      <c r="AA123" s="1180" t="s">
        <v>725</v>
      </c>
      <c r="AB123" s="1180" t="s">
        <v>725</v>
      </c>
      <c r="AC123" s="1213" t="s">
        <v>61</v>
      </c>
      <c r="AD123" s="95"/>
      <c r="AE123" s="98"/>
      <c r="AF123" s="98"/>
      <c r="AG123" s="98"/>
      <c r="AH123" s="98"/>
    </row>
    <row r="124" spans="1:34" s="12" customFormat="1" ht="20.100000000000001" customHeight="1" thickBot="1" x14ac:dyDescent="0.25">
      <c r="A124" s="1230"/>
      <c r="B124" s="1217"/>
      <c r="C124" s="1218"/>
      <c r="D124" s="1218"/>
      <c r="E124" s="1219"/>
      <c r="F124" s="1219"/>
      <c r="G124" s="1220"/>
      <c r="H124" s="1219"/>
      <c r="I124" s="1219"/>
      <c r="J124" s="1221"/>
      <c r="K124" s="1222"/>
      <c r="L124" s="1221"/>
      <c r="M124" s="1221"/>
      <c r="N124" s="1221"/>
      <c r="O124" s="1221"/>
      <c r="P124" s="1221"/>
      <c r="Q124" s="1221"/>
      <c r="R124" s="1223"/>
      <c r="S124" s="1221"/>
      <c r="T124" s="1221"/>
      <c r="U124" s="1221"/>
      <c r="V124" s="1223"/>
      <c r="W124" s="1221"/>
      <c r="X124" s="1221"/>
      <c r="Y124" s="1221"/>
      <c r="Z124" s="1221"/>
      <c r="AA124" s="1221"/>
      <c r="AB124" s="1221"/>
      <c r="AC124" s="1224"/>
      <c r="AD124" s="95"/>
      <c r="AE124" s="98"/>
      <c r="AF124" s="98"/>
      <c r="AG124" s="98"/>
      <c r="AH124" s="98"/>
    </row>
    <row r="125" spans="1:34" s="12" customFormat="1" ht="20.100000000000001" customHeight="1" x14ac:dyDescent="0.2">
      <c r="A125" s="119"/>
      <c r="B125" s="109"/>
      <c r="C125" s="108"/>
      <c r="D125" s="108"/>
      <c r="E125" s="454"/>
      <c r="F125" s="454"/>
      <c r="G125" s="151"/>
      <c r="H125" s="454"/>
      <c r="I125" s="454"/>
      <c r="J125" s="356"/>
      <c r="K125" s="358"/>
      <c r="L125" s="356"/>
      <c r="M125" s="356"/>
      <c r="N125" s="356"/>
      <c r="O125" s="356"/>
      <c r="P125" s="356"/>
      <c r="Q125" s="356"/>
      <c r="R125" s="357"/>
      <c r="S125" s="356"/>
      <c r="T125" s="356"/>
      <c r="U125" s="356"/>
      <c r="V125" s="357"/>
      <c r="W125" s="356"/>
      <c r="X125" s="356"/>
      <c r="Y125" s="356"/>
      <c r="Z125" s="356"/>
      <c r="AA125" s="356"/>
      <c r="AB125" s="359" t="s">
        <v>240</v>
      </c>
      <c r="AC125" s="123"/>
      <c r="AD125" s="95"/>
      <c r="AE125" s="98"/>
      <c r="AF125" s="98"/>
      <c r="AG125" s="98"/>
      <c r="AH125" s="98"/>
    </row>
    <row r="126" spans="1:34" s="4" customFormat="1" ht="30" customHeight="1" x14ac:dyDescent="0.2">
      <c r="A126" s="1670" t="s">
        <v>152</v>
      </c>
      <c r="B126" s="1670"/>
      <c r="C126" s="1670"/>
      <c r="D126" s="1670"/>
      <c r="E126" s="1670"/>
      <c r="F126" s="1670"/>
      <c r="G126" s="1670"/>
      <c r="H126" s="1670"/>
      <c r="I126" s="1670"/>
      <c r="J126" s="1670"/>
      <c r="K126" s="1670"/>
      <c r="L126" s="1670"/>
      <c r="M126" s="1670"/>
      <c r="N126" s="1670"/>
      <c r="O126" s="1670"/>
      <c r="P126" s="1670"/>
      <c r="Q126" s="1670"/>
      <c r="R126" s="1670"/>
      <c r="S126" s="1670"/>
      <c r="T126" s="1670"/>
      <c r="U126" s="1670"/>
      <c r="V126" s="1670"/>
      <c r="W126" s="1670"/>
      <c r="X126" s="1670"/>
      <c r="Y126" s="1670"/>
      <c r="Z126" s="1670"/>
      <c r="AA126" s="1670"/>
      <c r="AB126" s="1670"/>
      <c r="AC126" s="1670"/>
    </row>
    <row r="127" spans="1:34" s="450" customFormat="1" ht="30" customHeight="1" x14ac:dyDescent="0.2">
      <c r="A127" s="345" t="s">
        <v>88</v>
      </c>
      <c r="B127" s="348"/>
      <c r="C127" s="444"/>
      <c r="D127" s="444"/>
      <c r="E127" s="349"/>
      <c r="F127" s="349"/>
      <c r="G127" s="134"/>
      <c r="H127" s="349"/>
      <c r="I127" s="349"/>
      <c r="J127" s="350"/>
      <c r="K127" s="419"/>
      <c r="L127" s="350"/>
      <c r="M127" s="350"/>
      <c r="N127" s="350"/>
      <c r="O127" s="350"/>
      <c r="P127" s="350"/>
      <c r="Q127" s="350"/>
      <c r="R127" s="351"/>
      <c r="S127" s="350"/>
      <c r="T127" s="350"/>
      <c r="U127" s="350"/>
      <c r="V127" s="351"/>
      <c r="W127" s="350"/>
      <c r="X127" s="350"/>
      <c r="Y127" s="350"/>
      <c r="Z127" s="350"/>
      <c r="AA127" s="350"/>
      <c r="AB127" s="350"/>
      <c r="AC127" s="444"/>
    </row>
    <row r="128" spans="1:34" s="113" customFormat="1" ht="60" customHeight="1" x14ac:dyDescent="0.2">
      <c r="A128" s="1747" t="s">
        <v>1204</v>
      </c>
      <c r="B128" s="1747"/>
      <c r="C128" s="1747"/>
      <c r="D128" s="1747"/>
      <c r="E128" s="1747"/>
      <c r="F128" s="1747"/>
      <c r="G128" s="1747"/>
      <c r="H128" s="1747"/>
      <c r="I128" s="1747"/>
      <c r="J128" s="1747"/>
      <c r="K128" s="1747"/>
      <c r="L128" s="1747"/>
      <c r="M128" s="1747"/>
      <c r="N128" s="1747"/>
      <c r="O128" s="1747"/>
      <c r="P128" s="1747"/>
      <c r="Q128" s="1747"/>
      <c r="R128" s="1747"/>
      <c r="S128" s="1747"/>
      <c r="T128" s="1747"/>
      <c r="U128" s="1747"/>
      <c r="V128" s="1747"/>
      <c r="W128" s="1747"/>
      <c r="X128" s="1747"/>
      <c r="Y128" s="1747"/>
      <c r="Z128" s="1747"/>
      <c r="AA128" s="1747"/>
      <c r="AB128" s="1747"/>
      <c r="AC128" s="1747"/>
    </row>
    <row r="129" spans="1:34" s="449" customFormat="1" ht="30" customHeight="1" x14ac:dyDescent="0.2">
      <c r="A129" s="1756" t="s">
        <v>911</v>
      </c>
      <c r="B129" s="1756"/>
      <c r="C129" s="1757"/>
      <c r="D129" s="1757"/>
      <c r="E129" s="1757"/>
      <c r="F129" s="1757"/>
      <c r="G129" s="1757"/>
      <c r="H129" s="1757"/>
      <c r="I129" s="1757"/>
      <c r="J129" s="1757"/>
      <c r="K129" s="1757"/>
      <c r="L129" s="1757"/>
      <c r="M129" s="1757"/>
      <c r="N129" s="1757"/>
      <c r="O129" s="1757"/>
      <c r="P129" s="1757"/>
      <c r="Q129" s="1757"/>
      <c r="R129" s="1757"/>
      <c r="S129" s="1757"/>
      <c r="T129" s="1757"/>
      <c r="U129" s="1757"/>
      <c r="V129" s="1757"/>
      <c r="W129" s="1757"/>
      <c r="X129" s="1757"/>
      <c r="Y129" s="1757"/>
      <c r="Z129" s="1757"/>
      <c r="AA129" s="1757"/>
      <c r="AB129" s="1757"/>
      <c r="AC129" s="1757"/>
    </row>
    <row r="130" spans="1:34" s="4" customFormat="1" ht="18" customHeight="1" thickBot="1" x14ac:dyDescent="0.25">
      <c r="A130" s="314" t="s">
        <v>246</v>
      </c>
      <c r="B130" s="114"/>
      <c r="C130" s="446"/>
      <c r="D130" s="446"/>
      <c r="E130" s="352"/>
      <c r="F130" s="352"/>
      <c r="G130" s="6"/>
      <c r="H130" s="352"/>
      <c r="I130" s="352"/>
      <c r="J130" s="353"/>
      <c r="K130" s="420"/>
      <c r="L130" s="353"/>
      <c r="M130" s="353"/>
      <c r="N130" s="353"/>
      <c r="O130" s="353"/>
      <c r="P130" s="353"/>
      <c r="Q130" s="353"/>
      <c r="R130" s="354"/>
      <c r="S130" s="353"/>
      <c r="T130" s="353"/>
      <c r="U130" s="353"/>
      <c r="V130" s="354"/>
      <c r="W130" s="353"/>
      <c r="X130" s="353"/>
      <c r="Y130" s="353"/>
      <c r="Z130" s="353"/>
      <c r="AA130" s="353"/>
      <c r="AB130" s="353"/>
      <c r="AC130" s="446"/>
      <c r="AD130" s="6"/>
    </row>
    <row r="131" spans="1:34" s="12" customFormat="1" ht="30" customHeight="1" thickBot="1" x14ac:dyDescent="0.25">
      <c r="A131" s="1758" t="s">
        <v>296</v>
      </c>
      <c r="B131" s="1203" t="s">
        <v>184</v>
      </c>
      <c r="C131" s="1194" t="s">
        <v>185</v>
      </c>
      <c r="D131" s="1194" t="s">
        <v>186</v>
      </c>
      <c r="E131" s="1196" t="s">
        <v>187</v>
      </c>
      <c r="F131" s="1197"/>
      <c r="G131" s="1198"/>
      <c r="H131" s="1197"/>
      <c r="I131" s="1197"/>
      <c r="J131" s="1199" t="s">
        <v>188</v>
      </c>
      <c r="K131" s="1202"/>
      <c r="L131" s="1748" t="s">
        <v>1555</v>
      </c>
      <c r="M131" s="1749"/>
      <c r="N131" s="1194" t="s">
        <v>189</v>
      </c>
      <c r="O131" s="1194" t="s">
        <v>189</v>
      </c>
      <c r="P131" s="1194" t="s">
        <v>189</v>
      </c>
      <c r="Q131" s="1752" t="s">
        <v>190</v>
      </c>
      <c r="R131" s="1753"/>
      <c r="S131" s="1753"/>
      <c r="T131" s="1753"/>
      <c r="U131" s="1753"/>
      <c r="V131" s="1753"/>
      <c r="W131" s="1753"/>
      <c r="X131" s="1753"/>
      <c r="Y131" s="1753"/>
      <c r="Z131" s="1753"/>
      <c r="AA131" s="1753"/>
      <c r="AB131" s="1753"/>
      <c r="AC131" s="1759"/>
    </row>
    <row r="132" spans="1:34" s="12" customFormat="1" ht="30" customHeight="1" thickBot="1" x14ac:dyDescent="0.25">
      <c r="A132" s="1758"/>
      <c r="B132" s="1204" t="s">
        <v>154</v>
      </c>
      <c r="C132" s="1195" t="s">
        <v>191</v>
      </c>
      <c r="D132" s="1195" t="s">
        <v>192</v>
      </c>
      <c r="E132" s="1200" t="s">
        <v>193</v>
      </c>
      <c r="F132" s="1200" t="s">
        <v>194</v>
      </c>
      <c r="G132" s="1225" t="s">
        <v>195</v>
      </c>
      <c r="H132" s="1196" t="s">
        <v>196</v>
      </c>
      <c r="I132" s="1227"/>
      <c r="J132" s="1226" t="s">
        <v>197</v>
      </c>
      <c r="K132" s="1188" t="s">
        <v>198</v>
      </c>
      <c r="L132" s="1750"/>
      <c r="M132" s="1751"/>
      <c r="N132" s="1195" t="s">
        <v>155</v>
      </c>
      <c r="O132" s="1195" t="s">
        <v>200</v>
      </c>
      <c r="P132" s="1195" t="s">
        <v>201</v>
      </c>
      <c r="Q132" s="1760" t="s">
        <v>202</v>
      </c>
      <c r="R132" s="1762" t="s">
        <v>203</v>
      </c>
      <c r="S132" s="1752" t="s">
        <v>204</v>
      </c>
      <c r="T132" s="1753"/>
      <c r="U132" s="1745" t="s">
        <v>1548</v>
      </c>
      <c r="V132" s="1745" t="s">
        <v>1549</v>
      </c>
      <c r="W132" s="1745" t="s">
        <v>1550</v>
      </c>
      <c r="X132" s="1745" t="s">
        <v>1551</v>
      </c>
      <c r="Y132" s="1745" t="s">
        <v>1552</v>
      </c>
      <c r="Z132" s="1745" t="s">
        <v>1553</v>
      </c>
      <c r="AA132" s="1745" t="s">
        <v>1554</v>
      </c>
      <c r="AB132" s="1745" t="s">
        <v>211</v>
      </c>
      <c r="AC132" s="1745" t="s">
        <v>37</v>
      </c>
    </row>
    <row r="133" spans="1:34" s="12" customFormat="1" ht="30" customHeight="1" thickBot="1" x14ac:dyDescent="0.25">
      <c r="A133" s="1758"/>
      <c r="B133" s="1204" t="s">
        <v>212</v>
      </c>
      <c r="C133" s="1195" t="s">
        <v>213</v>
      </c>
      <c r="D133" s="1195" t="s">
        <v>214</v>
      </c>
      <c r="E133" s="1201" t="s">
        <v>157</v>
      </c>
      <c r="F133" s="1201" t="s">
        <v>158</v>
      </c>
      <c r="G133" s="1201" t="s">
        <v>159</v>
      </c>
      <c r="H133" s="1190" t="s">
        <v>215</v>
      </c>
      <c r="I133" s="1190" t="s">
        <v>160</v>
      </c>
      <c r="J133" s="1201" t="s">
        <v>216</v>
      </c>
      <c r="K133" s="1188" t="s">
        <v>217</v>
      </c>
      <c r="L133" s="1750"/>
      <c r="M133" s="1751"/>
      <c r="N133" s="1195" t="s">
        <v>219</v>
      </c>
      <c r="O133" s="1195" t="s">
        <v>161</v>
      </c>
      <c r="P133" s="1195" t="s">
        <v>220</v>
      </c>
      <c r="Q133" s="1761"/>
      <c r="R133" s="1746"/>
      <c r="S133" s="1189" t="s">
        <v>221</v>
      </c>
      <c r="T133" s="1189" t="s">
        <v>222</v>
      </c>
      <c r="U133" s="1746"/>
      <c r="V133" s="1746" t="s">
        <v>224</v>
      </c>
      <c r="W133" s="1746"/>
      <c r="X133" s="1746"/>
      <c r="Y133" s="1746"/>
      <c r="Z133" s="1746"/>
      <c r="AA133" s="1746"/>
      <c r="AB133" s="1746"/>
      <c r="AC133" s="1746"/>
    </row>
    <row r="134" spans="1:34" s="12" customFormat="1" ht="15" customHeight="1" x14ac:dyDescent="0.2">
      <c r="A134" s="1191"/>
      <c r="B134" s="1205"/>
      <c r="C134" s="1206"/>
      <c r="D134" s="1206"/>
      <c r="E134" s="1207"/>
      <c r="F134" s="1207"/>
      <c r="G134" s="1206"/>
      <c r="H134" s="1207"/>
      <c r="I134" s="1207"/>
      <c r="J134" s="1208"/>
      <c r="K134" s="1209"/>
      <c r="L134" s="1208"/>
      <c r="M134" s="1208"/>
      <c r="N134" s="1208"/>
      <c r="O134" s="1208"/>
      <c r="P134" s="1208"/>
      <c r="Q134" s="1208"/>
      <c r="R134" s="1210"/>
      <c r="S134" s="1208"/>
      <c r="T134" s="1208"/>
      <c r="U134" s="1208"/>
      <c r="V134" s="1210"/>
      <c r="W134" s="1208"/>
      <c r="X134" s="1208"/>
      <c r="Y134" s="1208"/>
      <c r="Z134" s="1208"/>
      <c r="AA134" s="1208"/>
      <c r="AB134" s="1208"/>
      <c r="AC134" s="1211"/>
    </row>
    <row r="135" spans="1:34" s="12" customFormat="1" ht="30" customHeight="1" x14ac:dyDescent="0.2">
      <c r="A135" s="1192" t="s">
        <v>761</v>
      </c>
      <c r="B135" s="1212" t="s">
        <v>288</v>
      </c>
      <c r="C135" s="1113" t="s">
        <v>105</v>
      </c>
      <c r="D135" s="1113" t="s">
        <v>232</v>
      </c>
      <c r="E135" s="1178">
        <v>43252</v>
      </c>
      <c r="F135" s="1178">
        <v>43327</v>
      </c>
      <c r="G135" s="1179">
        <f t="shared" ref="G135:G140" si="11">DAYS360(E135,F135)</f>
        <v>74</v>
      </c>
      <c r="H135" s="1178">
        <v>43131</v>
      </c>
      <c r="I135" s="1178">
        <v>43524</v>
      </c>
      <c r="J135" s="1180" t="s">
        <v>80</v>
      </c>
      <c r="K135" s="1181">
        <v>2.36</v>
      </c>
      <c r="L135" s="1180" t="s">
        <v>80</v>
      </c>
      <c r="M135" s="1180" t="s">
        <v>80</v>
      </c>
      <c r="N135" s="1180" t="s">
        <v>80</v>
      </c>
      <c r="O135" s="1180" t="s">
        <v>80</v>
      </c>
      <c r="P135" s="1180" t="s">
        <v>80</v>
      </c>
      <c r="Q135" s="1180" t="s">
        <v>80</v>
      </c>
      <c r="R135" s="1182" t="s">
        <v>248</v>
      </c>
      <c r="S135" s="1180" t="s">
        <v>586</v>
      </c>
      <c r="T135" s="1180" t="s">
        <v>521</v>
      </c>
      <c r="U135" s="1180" t="s">
        <v>762</v>
      </c>
      <c r="V135" s="1182" t="s">
        <v>80</v>
      </c>
      <c r="W135" s="1181" t="s">
        <v>234</v>
      </c>
      <c r="X135" s="1180" t="s">
        <v>234</v>
      </c>
      <c r="Y135" s="1180" t="s">
        <v>234</v>
      </c>
      <c r="Z135" s="1180" t="s">
        <v>80</v>
      </c>
      <c r="AA135" s="1180" t="s">
        <v>80</v>
      </c>
      <c r="AB135" s="1180" t="s">
        <v>80</v>
      </c>
      <c r="AC135" s="1213" t="s">
        <v>61</v>
      </c>
      <c r="AD135" s="95"/>
      <c r="AE135" s="98"/>
      <c r="AF135" s="98"/>
      <c r="AG135" s="98"/>
      <c r="AH135" s="98"/>
    </row>
    <row r="136" spans="1:34" s="12" customFormat="1" ht="30" customHeight="1" x14ac:dyDescent="0.2">
      <c r="A136" s="1192" t="s">
        <v>737</v>
      </c>
      <c r="B136" s="1212" t="s">
        <v>105</v>
      </c>
      <c r="C136" s="1113" t="s">
        <v>275</v>
      </c>
      <c r="D136" s="1113" t="s">
        <v>232</v>
      </c>
      <c r="E136" s="1178">
        <v>43314</v>
      </c>
      <c r="F136" s="1178">
        <v>43328</v>
      </c>
      <c r="G136" s="1179">
        <f t="shared" si="11"/>
        <v>14</v>
      </c>
      <c r="H136" s="1178">
        <v>42887</v>
      </c>
      <c r="I136" s="1178">
        <v>43251</v>
      </c>
      <c r="J136" s="1180" t="s">
        <v>80</v>
      </c>
      <c r="K136" s="1181" t="s">
        <v>80</v>
      </c>
      <c r="L136" s="1180" t="s">
        <v>80</v>
      </c>
      <c r="M136" s="1180" t="s">
        <v>80</v>
      </c>
      <c r="N136" s="1180" t="s">
        <v>80</v>
      </c>
      <c r="O136" s="1180">
        <v>350</v>
      </c>
      <c r="P136" s="1180">
        <v>300</v>
      </c>
      <c r="Q136" s="1180" t="s">
        <v>80</v>
      </c>
      <c r="R136" s="1182" t="s">
        <v>80</v>
      </c>
      <c r="S136" s="1180">
        <v>4600</v>
      </c>
      <c r="T136" s="1180">
        <v>3750</v>
      </c>
      <c r="U136" s="1182" t="s">
        <v>763</v>
      </c>
      <c r="V136" s="1182" t="s">
        <v>562</v>
      </c>
      <c r="W136" s="1182" t="s">
        <v>764</v>
      </c>
      <c r="X136" s="1180" t="s">
        <v>80</v>
      </c>
      <c r="Y136" s="1180" t="s">
        <v>80</v>
      </c>
      <c r="Z136" s="1180" t="s">
        <v>80</v>
      </c>
      <c r="AA136" s="1180" t="s">
        <v>80</v>
      </c>
      <c r="AB136" s="1180" t="s">
        <v>80</v>
      </c>
      <c r="AC136" s="1213" t="s">
        <v>432</v>
      </c>
      <c r="AD136" s="95"/>
      <c r="AE136" s="98"/>
      <c r="AF136" s="98"/>
      <c r="AG136" s="98"/>
      <c r="AH136" s="98"/>
    </row>
    <row r="137" spans="1:34" s="12" customFormat="1" ht="30" customHeight="1" x14ac:dyDescent="0.2">
      <c r="A137" s="1192" t="s">
        <v>650</v>
      </c>
      <c r="B137" s="1212" t="s">
        <v>273</v>
      </c>
      <c r="C137" s="1113" t="s">
        <v>105</v>
      </c>
      <c r="D137" s="1113" t="s">
        <v>232</v>
      </c>
      <c r="E137" s="1178">
        <v>43091</v>
      </c>
      <c r="F137" s="1178">
        <v>43332</v>
      </c>
      <c r="G137" s="1179">
        <f t="shared" si="11"/>
        <v>238</v>
      </c>
      <c r="H137" s="1178">
        <v>43149</v>
      </c>
      <c r="I137" s="1178">
        <v>43513</v>
      </c>
      <c r="J137" s="1180" t="s">
        <v>80</v>
      </c>
      <c r="K137" s="1181" t="s">
        <v>765</v>
      </c>
      <c r="L137" s="1180" t="s">
        <v>80</v>
      </c>
      <c r="M137" s="1180" t="s">
        <v>80</v>
      </c>
      <c r="N137" s="1180" t="s">
        <v>80</v>
      </c>
      <c r="O137" s="1180" t="s">
        <v>80</v>
      </c>
      <c r="P137" s="1180">
        <v>450</v>
      </c>
      <c r="Q137" s="1180" t="s">
        <v>80</v>
      </c>
      <c r="R137" s="1182" t="s">
        <v>80</v>
      </c>
      <c r="S137" s="1180" t="s">
        <v>80</v>
      </c>
      <c r="T137" s="1180">
        <v>3700</v>
      </c>
      <c r="U137" s="1180">
        <v>185</v>
      </c>
      <c r="V137" s="1182" t="s">
        <v>80</v>
      </c>
      <c r="W137" s="1181" t="s">
        <v>80</v>
      </c>
      <c r="X137" s="1180" t="s">
        <v>80</v>
      </c>
      <c r="Y137" s="1180" t="s">
        <v>80</v>
      </c>
      <c r="Z137" s="1180" t="s">
        <v>80</v>
      </c>
      <c r="AA137" s="1180" t="s">
        <v>80</v>
      </c>
      <c r="AB137" s="1180" t="s">
        <v>80</v>
      </c>
      <c r="AC137" s="1213" t="s">
        <v>61</v>
      </c>
      <c r="AD137" s="95"/>
      <c r="AE137" s="98"/>
      <c r="AF137" s="98"/>
      <c r="AG137" s="98"/>
      <c r="AH137" s="98"/>
    </row>
    <row r="138" spans="1:34" s="12" customFormat="1" ht="30" customHeight="1" x14ac:dyDescent="0.2">
      <c r="A138" s="1192" t="s">
        <v>587</v>
      </c>
      <c r="B138" s="1212" t="s">
        <v>273</v>
      </c>
      <c r="C138" s="1113" t="s">
        <v>105</v>
      </c>
      <c r="D138" s="1113" t="s">
        <v>232</v>
      </c>
      <c r="E138" s="1178">
        <v>43210</v>
      </c>
      <c r="F138" s="1178">
        <v>43332</v>
      </c>
      <c r="G138" s="1179">
        <f t="shared" si="11"/>
        <v>120</v>
      </c>
      <c r="H138" s="1178">
        <v>43252</v>
      </c>
      <c r="I138" s="1178">
        <v>43982</v>
      </c>
      <c r="J138" s="1180" t="s">
        <v>80</v>
      </c>
      <c r="K138" s="1181" t="s">
        <v>766</v>
      </c>
      <c r="L138" s="1180" t="s">
        <v>80</v>
      </c>
      <c r="M138" s="1180" t="s">
        <v>80</v>
      </c>
      <c r="N138" s="1180" t="s">
        <v>80</v>
      </c>
      <c r="O138" s="1180">
        <v>1500</v>
      </c>
      <c r="P138" s="1180" t="s">
        <v>80</v>
      </c>
      <c r="Q138" s="1180" t="s">
        <v>80</v>
      </c>
      <c r="R138" s="1182" t="s">
        <v>248</v>
      </c>
      <c r="S138" s="1180">
        <v>4000</v>
      </c>
      <c r="T138" s="1180">
        <v>3000</v>
      </c>
      <c r="U138" s="1180">
        <v>430</v>
      </c>
      <c r="V138" s="1182" t="s">
        <v>234</v>
      </c>
      <c r="W138" s="1181" t="s">
        <v>234</v>
      </c>
      <c r="X138" s="1180" t="s">
        <v>80</v>
      </c>
      <c r="Y138" s="1180" t="s">
        <v>234</v>
      </c>
      <c r="Z138" s="1180" t="s">
        <v>80</v>
      </c>
      <c r="AA138" s="1180" t="s">
        <v>234</v>
      </c>
      <c r="AB138" s="1180" t="s">
        <v>234</v>
      </c>
      <c r="AC138" s="1213" t="s">
        <v>61</v>
      </c>
      <c r="AD138" s="95"/>
      <c r="AE138" s="98"/>
      <c r="AF138" s="98"/>
      <c r="AG138" s="98"/>
      <c r="AH138" s="98"/>
    </row>
    <row r="139" spans="1:34" s="12" customFormat="1" ht="30" customHeight="1" x14ac:dyDescent="0.2">
      <c r="A139" s="1192" t="s">
        <v>767</v>
      </c>
      <c r="B139" s="1212" t="s">
        <v>273</v>
      </c>
      <c r="C139" s="1113" t="s">
        <v>105</v>
      </c>
      <c r="D139" s="1113" t="s">
        <v>232</v>
      </c>
      <c r="E139" s="1178">
        <v>43007</v>
      </c>
      <c r="F139" s="1178">
        <v>43336</v>
      </c>
      <c r="G139" s="1179">
        <f t="shared" si="11"/>
        <v>325</v>
      </c>
      <c r="H139" s="1178">
        <v>43040</v>
      </c>
      <c r="I139" s="1178">
        <v>43404</v>
      </c>
      <c r="J139" s="1180" t="s">
        <v>80</v>
      </c>
      <c r="K139" s="1181" t="s">
        <v>80</v>
      </c>
      <c r="L139" s="1180" t="s">
        <v>80</v>
      </c>
      <c r="M139" s="1180" t="s">
        <v>80</v>
      </c>
      <c r="N139" s="1180" t="s">
        <v>80</v>
      </c>
      <c r="O139" s="1180" t="s">
        <v>80</v>
      </c>
      <c r="P139" s="1180">
        <v>250</v>
      </c>
      <c r="Q139" s="1180" t="s">
        <v>248</v>
      </c>
      <c r="R139" s="1182" t="s">
        <v>248</v>
      </c>
      <c r="S139" s="1180">
        <v>6000</v>
      </c>
      <c r="T139" s="1180">
        <v>4200</v>
      </c>
      <c r="U139" s="1180">
        <v>1000</v>
      </c>
      <c r="V139" s="1182" t="s">
        <v>80</v>
      </c>
      <c r="W139" s="1181" t="s">
        <v>80</v>
      </c>
      <c r="X139" s="1180" t="s">
        <v>234</v>
      </c>
      <c r="Y139" s="1180" t="s">
        <v>80</v>
      </c>
      <c r="Z139" s="1180" t="s">
        <v>80</v>
      </c>
      <c r="AA139" s="1180" t="s">
        <v>234</v>
      </c>
      <c r="AB139" s="1180" t="s">
        <v>234</v>
      </c>
      <c r="AC139" s="1213" t="s">
        <v>61</v>
      </c>
      <c r="AD139" s="95"/>
      <c r="AE139" s="98"/>
      <c r="AF139" s="98"/>
      <c r="AG139" s="98"/>
      <c r="AH139" s="98"/>
    </row>
    <row r="140" spans="1:34" s="12" customFormat="1" ht="30" customHeight="1" x14ac:dyDescent="0.2">
      <c r="A140" s="1192" t="s">
        <v>768</v>
      </c>
      <c r="B140" s="1212" t="s">
        <v>273</v>
      </c>
      <c r="C140" s="1113" t="s">
        <v>105</v>
      </c>
      <c r="D140" s="1113" t="s">
        <v>272</v>
      </c>
      <c r="E140" s="1178">
        <v>43243</v>
      </c>
      <c r="F140" s="1178">
        <v>43340</v>
      </c>
      <c r="G140" s="1179">
        <f t="shared" si="11"/>
        <v>95</v>
      </c>
      <c r="H140" s="1178">
        <v>43282</v>
      </c>
      <c r="I140" s="1178">
        <v>43646</v>
      </c>
      <c r="J140" s="1180" t="s">
        <v>80</v>
      </c>
      <c r="K140" s="1181" t="s">
        <v>80</v>
      </c>
      <c r="L140" s="1180" t="s">
        <v>80</v>
      </c>
      <c r="M140" s="1180" t="s">
        <v>80</v>
      </c>
      <c r="N140" s="1180" t="s">
        <v>80</v>
      </c>
      <c r="O140" s="1180">
        <v>390</v>
      </c>
      <c r="P140" s="1180">
        <v>400</v>
      </c>
      <c r="Q140" s="1180">
        <v>14</v>
      </c>
      <c r="R140" s="1182">
        <v>14</v>
      </c>
      <c r="S140" s="1180">
        <v>3105</v>
      </c>
      <c r="T140" s="1180">
        <v>2070</v>
      </c>
      <c r="U140" s="1180">
        <v>120</v>
      </c>
      <c r="V140" s="1182" t="s">
        <v>769</v>
      </c>
      <c r="W140" s="1181" t="s">
        <v>448</v>
      </c>
      <c r="X140" s="1180" t="s">
        <v>80</v>
      </c>
      <c r="Y140" s="1180" t="s">
        <v>234</v>
      </c>
      <c r="Z140" s="1180" t="s">
        <v>80</v>
      </c>
      <c r="AA140" s="1180" t="s">
        <v>770</v>
      </c>
      <c r="AB140" s="1180" t="s">
        <v>80</v>
      </c>
      <c r="AC140" s="1213" t="s">
        <v>61</v>
      </c>
      <c r="AD140" s="95"/>
      <c r="AE140" s="98"/>
      <c r="AF140" s="98"/>
      <c r="AG140" s="98"/>
      <c r="AH140" s="98"/>
    </row>
    <row r="141" spans="1:34" s="12" customFormat="1" ht="30" customHeight="1" x14ac:dyDescent="0.2">
      <c r="A141" s="1192" t="s">
        <v>501</v>
      </c>
      <c r="B141" s="1212" t="s">
        <v>277</v>
      </c>
      <c r="C141" s="1113" t="s">
        <v>235</v>
      </c>
      <c r="D141" s="1113" t="s">
        <v>232</v>
      </c>
      <c r="E141" s="1178" t="s">
        <v>233</v>
      </c>
      <c r="F141" s="1178">
        <v>43340</v>
      </c>
      <c r="G141" s="1184" t="s">
        <v>80</v>
      </c>
      <c r="H141" s="1178">
        <v>43221</v>
      </c>
      <c r="I141" s="1178">
        <v>43585</v>
      </c>
      <c r="J141" s="1180" t="s">
        <v>771</v>
      </c>
      <c r="K141" s="1181" t="s">
        <v>772</v>
      </c>
      <c r="L141" s="1180" t="s">
        <v>80</v>
      </c>
      <c r="M141" s="1180" t="s">
        <v>80</v>
      </c>
      <c r="N141" s="1180" t="s">
        <v>80</v>
      </c>
      <c r="O141" s="1180" t="s">
        <v>80</v>
      </c>
      <c r="P141" s="1180" t="s">
        <v>80</v>
      </c>
      <c r="Q141" s="1180" t="s">
        <v>80</v>
      </c>
      <c r="R141" s="1182" t="s">
        <v>80</v>
      </c>
      <c r="S141" s="1180" t="s">
        <v>773</v>
      </c>
      <c r="T141" s="1180" t="s">
        <v>80</v>
      </c>
      <c r="U141" s="1180">
        <v>372</v>
      </c>
      <c r="V141" s="1182" t="s">
        <v>774</v>
      </c>
      <c r="W141" s="1181" t="s">
        <v>80</v>
      </c>
      <c r="X141" s="1180" t="s">
        <v>80</v>
      </c>
      <c r="Y141" s="1180" t="s">
        <v>80</v>
      </c>
      <c r="Z141" s="1180" t="s">
        <v>80</v>
      </c>
      <c r="AA141" s="1180" t="s">
        <v>80</v>
      </c>
      <c r="AB141" s="1180" t="s">
        <v>80</v>
      </c>
      <c r="AC141" s="1213" t="s">
        <v>61</v>
      </c>
      <c r="AD141" s="95"/>
      <c r="AE141" s="98"/>
      <c r="AF141" s="98"/>
      <c r="AG141" s="98"/>
      <c r="AH141" s="98"/>
    </row>
    <row r="142" spans="1:34" s="12" customFormat="1" ht="30" customHeight="1" x14ac:dyDescent="0.2">
      <c r="A142" s="1192" t="s">
        <v>775</v>
      </c>
      <c r="B142" s="1212" t="s">
        <v>273</v>
      </c>
      <c r="C142" s="1113" t="s">
        <v>235</v>
      </c>
      <c r="D142" s="1113" t="s">
        <v>232</v>
      </c>
      <c r="E142" s="1178">
        <v>42978</v>
      </c>
      <c r="F142" s="1178">
        <v>43340</v>
      </c>
      <c r="G142" s="1179">
        <f>DAYS360(E142,F142)</f>
        <v>358</v>
      </c>
      <c r="H142" s="1178">
        <v>43012</v>
      </c>
      <c r="I142" s="1178">
        <v>43376</v>
      </c>
      <c r="J142" s="1180" t="s">
        <v>776</v>
      </c>
      <c r="K142" s="1181" t="s">
        <v>777</v>
      </c>
      <c r="L142" s="1180" t="s">
        <v>80</v>
      </c>
      <c r="M142" s="1180" t="s">
        <v>80</v>
      </c>
      <c r="N142" s="1180" t="s">
        <v>80</v>
      </c>
      <c r="O142" s="1180" t="s">
        <v>80</v>
      </c>
      <c r="P142" s="1180">
        <v>250</v>
      </c>
      <c r="Q142" s="1180">
        <v>95</v>
      </c>
      <c r="R142" s="1182" t="s">
        <v>80</v>
      </c>
      <c r="S142" s="1180">
        <v>1500</v>
      </c>
      <c r="T142" s="1180">
        <v>465</v>
      </c>
      <c r="U142" s="1180" t="s">
        <v>80</v>
      </c>
      <c r="V142" s="1182" t="s">
        <v>80</v>
      </c>
      <c r="W142" s="1181" t="s">
        <v>80</v>
      </c>
      <c r="X142" s="1180" t="s">
        <v>80</v>
      </c>
      <c r="Y142" s="1180" t="s">
        <v>80</v>
      </c>
      <c r="Z142" s="1180" t="s">
        <v>80</v>
      </c>
      <c r="AA142" s="1180" t="s">
        <v>80</v>
      </c>
      <c r="AB142" s="1180" t="s">
        <v>80</v>
      </c>
      <c r="AC142" s="1213" t="s">
        <v>432</v>
      </c>
      <c r="AD142" s="95"/>
      <c r="AE142" s="98"/>
      <c r="AF142" s="98"/>
      <c r="AG142" s="98"/>
      <c r="AH142" s="98"/>
    </row>
    <row r="143" spans="1:34" s="12" customFormat="1" ht="30" customHeight="1" x14ac:dyDescent="0.2">
      <c r="A143" s="1192" t="s">
        <v>778</v>
      </c>
      <c r="B143" s="1212" t="s">
        <v>105</v>
      </c>
      <c r="C143" s="1113" t="s">
        <v>235</v>
      </c>
      <c r="D143" s="1113" t="s">
        <v>232</v>
      </c>
      <c r="E143" s="1178">
        <v>43098</v>
      </c>
      <c r="F143" s="1178">
        <v>43341</v>
      </c>
      <c r="G143" s="1179">
        <f>DAYS360(E143,F143)</f>
        <v>240</v>
      </c>
      <c r="H143" s="1178">
        <v>43101</v>
      </c>
      <c r="I143" s="1178">
        <v>43465</v>
      </c>
      <c r="J143" s="1180" t="s">
        <v>518</v>
      </c>
      <c r="K143" s="1181" t="s">
        <v>779</v>
      </c>
      <c r="L143" s="1180" t="s">
        <v>80</v>
      </c>
      <c r="M143" s="1180" t="s">
        <v>80</v>
      </c>
      <c r="N143" s="1180" t="s">
        <v>80</v>
      </c>
      <c r="O143" s="1180" t="s">
        <v>80</v>
      </c>
      <c r="P143" s="1180" t="s">
        <v>80</v>
      </c>
      <c r="Q143" s="1180" t="s">
        <v>80</v>
      </c>
      <c r="R143" s="1182" t="s">
        <v>500</v>
      </c>
      <c r="S143" s="1180" t="s">
        <v>80</v>
      </c>
      <c r="T143" s="1180" t="s">
        <v>780</v>
      </c>
      <c r="U143" s="1180">
        <v>250</v>
      </c>
      <c r="V143" s="1182" t="s">
        <v>781</v>
      </c>
      <c r="W143" s="1181" t="s">
        <v>234</v>
      </c>
      <c r="X143" s="1180" t="s">
        <v>80</v>
      </c>
      <c r="Y143" s="1180" t="s">
        <v>234</v>
      </c>
      <c r="Z143" s="1180" t="s">
        <v>80</v>
      </c>
      <c r="AA143" s="1180" t="s">
        <v>80</v>
      </c>
      <c r="AB143" s="1180" t="s">
        <v>80</v>
      </c>
      <c r="AC143" s="1213" t="s">
        <v>61</v>
      </c>
      <c r="AD143" s="95"/>
      <c r="AE143" s="98"/>
      <c r="AF143" s="98"/>
      <c r="AG143" s="98"/>
      <c r="AH143" s="98"/>
    </row>
    <row r="144" spans="1:34" s="12" customFormat="1" ht="30" customHeight="1" x14ac:dyDescent="0.2">
      <c r="A144" s="1192" t="s">
        <v>1226</v>
      </c>
      <c r="B144" s="1212" t="s">
        <v>273</v>
      </c>
      <c r="C144" s="1113" t="s">
        <v>105</v>
      </c>
      <c r="D144" s="1113" t="s">
        <v>232</v>
      </c>
      <c r="E144" s="1178">
        <v>43581</v>
      </c>
      <c r="F144" s="1178">
        <v>43686</v>
      </c>
      <c r="G144" s="1179">
        <f>DAYS360(E144,F144)</f>
        <v>103</v>
      </c>
      <c r="H144" s="1178">
        <v>43614</v>
      </c>
      <c r="I144" s="1178">
        <v>43979</v>
      </c>
      <c r="J144" s="1180" t="s">
        <v>80</v>
      </c>
      <c r="K144" s="1181" t="s">
        <v>1227</v>
      </c>
      <c r="L144" s="1180" t="s">
        <v>80</v>
      </c>
      <c r="M144" s="1180" t="s">
        <v>80</v>
      </c>
      <c r="N144" s="1180" t="s">
        <v>80</v>
      </c>
      <c r="O144" s="1180" t="s">
        <v>80</v>
      </c>
      <c r="P144" s="1180">
        <v>546</v>
      </c>
      <c r="Q144" s="1180" t="s">
        <v>80</v>
      </c>
      <c r="R144" s="1182" t="s">
        <v>80</v>
      </c>
      <c r="S144" s="1180">
        <v>4300</v>
      </c>
      <c r="T144" s="1180">
        <v>3600</v>
      </c>
      <c r="U144" s="1180">
        <v>330</v>
      </c>
      <c r="V144" s="1182" t="s">
        <v>80</v>
      </c>
      <c r="W144" s="1181" t="s">
        <v>1228</v>
      </c>
      <c r="X144" s="1180" t="s">
        <v>80</v>
      </c>
      <c r="Y144" s="1180" t="s">
        <v>80</v>
      </c>
      <c r="Z144" s="1180" t="s">
        <v>80</v>
      </c>
      <c r="AA144" s="1180" t="s">
        <v>80</v>
      </c>
      <c r="AB144" s="1180" t="s">
        <v>80</v>
      </c>
      <c r="AC144" s="1213" t="s">
        <v>61</v>
      </c>
      <c r="AD144" s="95"/>
      <c r="AE144" s="98"/>
      <c r="AF144" s="98"/>
      <c r="AG144" s="98"/>
      <c r="AH144" s="98"/>
    </row>
    <row r="145" spans="1:34" ht="30" customHeight="1" x14ac:dyDescent="0.2">
      <c r="A145" s="1193" t="s">
        <v>100</v>
      </c>
      <c r="B145" s="1212"/>
      <c r="C145" s="1113"/>
      <c r="D145" s="1113"/>
      <c r="E145" s="1171"/>
      <c r="F145" s="1171"/>
      <c r="G145" s="497"/>
      <c r="H145" s="1172"/>
      <c r="I145" s="1172"/>
      <c r="J145" s="1173"/>
      <c r="K145" s="1174"/>
      <c r="L145" s="1173"/>
      <c r="M145" s="1173"/>
      <c r="N145" s="1173"/>
      <c r="O145" s="1173"/>
      <c r="P145" s="1173"/>
      <c r="Q145" s="1173"/>
      <c r="R145" s="1175"/>
      <c r="S145" s="1173"/>
      <c r="T145" s="1173"/>
      <c r="U145" s="1173"/>
      <c r="V145" s="1175"/>
      <c r="W145" s="1185"/>
      <c r="X145" s="1173"/>
      <c r="Y145" s="1173"/>
      <c r="Z145" s="1173"/>
      <c r="AA145" s="1173"/>
      <c r="AB145" s="1173"/>
      <c r="AC145" s="1216"/>
      <c r="AD145" s="95"/>
      <c r="AE145" s="95"/>
      <c r="AF145" s="95"/>
      <c r="AG145" s="95"/>
      <c r="AH145" s="95"/>
    </row>
    <row r="146" spans="1:34" s="12" customFormat="1" ht="30" customHeight="1" x14ac:dyDescent="0.2">
      <c r="A146" s="1192" t="s">
        <v>782</v>
      </c>
      <c r="B146" s="1212" t="s">
        <v>286</v>
      </c>
      <c r="C146" s="1113" t="s">
        <v>235</v>
      </c>
      <c r="D146" s="1113" t="s">
        <v>232</v>
      </c>
      <c r="E146" s="1178">
        <v>43090</v>
      </c>
      <c r="F146" s="1178">
        <v>43346</v>
      </c>
      <c r="G146" s="1179">
        <f t="shared" ref="G146:G157" si="12">DAYS360(E146,F146)</f>
        <v>252</v>
      </c>
      <c r="H146" s="1178">
        <v>43132</v>
      </c>
      <c r="I146" s="1178">
        <v>43496</v>
      </c>
      <c r="J146" s="1180" t="s">
        <v>80</v>
      </c>
      <c r="K146" s="1181" t="s">
        <v>80</v>
      </c>
      <c r="L146" s="1180" t="s">
        <v>80</v>
      </c>
      <c r="M146" s="1180" t="s">
        <v>80</v>
      </c>
      <c r="N146" s="1180" t="s">
        <v>80</v>
      </c>
      <c r="O146" s="1180" t="s">
        <v>80</v>
      </c>
      <c r="P146" s="1180">
        <v>1800</v>
      </c>
      <c r="Q146" s="1180" t="s">
        <v>80</v>
      </c>
      <c r="R146" s="1182" t="s">
        <v>80</v>
      </c>
      <c r="S146" s="1180" t="s">
        <v>80</v>
      </c>
      <c r="T146" s="1180" t="s">
        <v>80</v>
      </c>
      <c r="U146" s="1180">
        <v>400</v>
      </c>
      <c r="V146" s="1182" t="s">
        <v>783</v>
      </c>
      <c r="W146" s="1181" t="s">
        <v>784</v>
      </c>
      <c r="X146" s="1180" t="s">
        <v>80</v>
      </c>
      <c r="Y146" s="1180" t="s">
        <v>234</v>
      </c>
      <c r="Z146" s="1180" t="s">
        <v>80</v>
      </c>
      <c r="AA146" s="1180" t="s">
        <v>80</v>
      </c>
      <c r="AB146" s="1180" t="s">
        <v>80</v>
      </c>
      <c r="AC146" s="1213" t="s">
        <v>61</v>
      </c>
      <c r="AD146" s="95"/>
      <c r="AE146" s="98"/>
      <c r="AF146" s="98"/>
      <c r="AG146" s="98"/>
      <c r="AH146" s="98"/>
    </row>
    <row r="147" spans="1:34" s="12" customFormat="1" ht="30" customHeight="1" x14ac:dyDescent="0.2">
      <c r="A147" s="1192" t="s">
        <v>785</v>
      </c>
      <c r="B147" s="1212" t="s">
        <v>273</v>
      </c>
      <c r="C147" s="1113" t="s">
        <v>105</v>
      </c>
      <c r="D147" s="1113" t="s">
        <v>232</v>
      </c>
      <c r="E147" s="1178">
        <v>43304</v>
      </c>
      <c r="F147" s="1178">
        <v>43354</v>
      </c>
      <c r="G147" s="1179">
        <f t="shared" si="12"/>
        <v>48</v>
      </c>
      <c r="H147" s="1178">
        <v>43313</v>
      </c>
      <c r="I147" s="1178">
        <v>43677</v>
      </c>
      <c r="J147" s="1180" t="s">
        <v>80</v>
      </c>
      <c r="K147" s="1181" t="s">
        <v>786</v>
      </c>
      <c r="L147" s="1180" t="s">
        <v>80</v>
      </c>
      <c r="M147" s="1180" t="s">
        <v>80</v>
      </c>
      <c r="N147" s="1180" t="s">
        <v>80</v>
      </c>
      <c r="O147" s="1180" t="s">
        <v>80</v>
      </c>
      <c r="P147" s="1180" t="s">
        <v>80</v>
      </c>
      <c r="Q147" s="1180" t="s">
        <v>80</v>
      </c>
      <c r="R147" s="1182" t="s">
        <v>80</v>
      </c>
      <c r="S147" s="1180" t="s">
        <v>80</v>
      </c>
      <c r="T147" s="1180" t="s">
        <v>80</v>
      </c>
      <c r="U147" s="1180" t="s">
        <v>80</v>
      </c>
      <c r="V147" s="1182" t="s">
        <v>80</v>
      </c>
      <c r="W147" s="1181" t="s">
        <v>80</v>
      </c>
      <c r="X147" s="1180" t="s">
        <v>80</v>
      </c>
      <c r="Y147" s="1180" t="s">
        <v>80</v>
      </c>
      <c r="Z147" s="1180" t="s">
        <v>80</v>
      </c>
      <c r="AA147" s="1180" t="s">
        <v>80</v>
      </c>
      <c r="AB147" s="1180" t="s">
        <v>80</v>
      </c>
      <c r="AC147" s="1213" t="s">
        <v>432</v>
      </c>
      <c r="AD147" s="95"/>
      <c r="AE147" s="98"/>
      <c r="AF147" s="98"/>
      <c r="AG147" s="98"/>
      <c r="AH147" s="98"/>
    </row>
    <row r="148" spans="1:34" s="12" customFormat="1" ht="30" customHeight="1" x14ac:dyDescent="0.2">
      <c r="A148" s="1192" t="s">
        <v>787</v>
      </c>
      <c r="B148" s="1212" t="s">
        <v>273</v>
      </c>
      <c r="C148" s="1113" t="s">
        <v>235</v>
      </c>
      <c r="D148" s="1113" t="s">
        <v>241</v>
      </c>
      <c r="E148" s="1178">
        <v>43080</v>
      </c>
      <c r="F148" s="1178">
        <v>43355</v>
      </c>
      <c r="G148" s="1179">
        <f>DAYS360(E148,F148)</f>
        <v>271</v>
      </c>
      <c r="H148" s="1178">
        <v>43101</v>
      </c>
      <c r="I148" s="1178">
        <v>43465</v>
      </c>
      <c r="J148" s="1180">
        <v>45</v>
      </c>
      <c r="K148" s="1181">
        <v>1.5</v>
      </c>
      <c r="L148" s="1180" t="s">
        <v>80</v>
      </c>
      <c r="M148" s="1180" t="s">
        <v>80</v>
      </c>
      <c r="N148" s="1180" t="s">
        <v>80</v>
      </c>
      <c r="O148" s="1180" t="s">
        <v>80</v>
      </c>
      <c r="P148" s="1180">
        <v>150</v>
      </c>
      <c r="Q148" s="1180" t="s">
        <v>80</v>
      </c>
      <c r="R148" s="1182" t="s">
        <v>80</v>
      </c>
      <c r="S148" s="1180">
        <v>1500</v>
      </c>
      <c r="T148" s="1180">
        <v>1500</v>
      </c>
      <c r="U148" s="1180" t="s">
        <v>80</v>
      </c>
      <c r="V148" s="1182" t="s">
        <v>80</v>
      </c>
      <c r="W148" s="1181" t="s">
        <v>80</v>
      </c>
      <c r="X148" s="1180" t="s">
        <v>234</v>
      </c>
      <c r="Y148" s="1180" t="s">
        <v>234</v>
      </c>
      <c r="Z148" s="1180" t="s">
        <v>80</v>
      </c>
      <c r="AA148" s="1180" t="s">
        <v>234</v>
      </c>
      <c r="AB148" s="1180" t="s">
        <v>80</v>
      </c>
      <c r="AC148" s="1213" t="s">
        <v>432</v>
      </c>
      <c r="AD148" s="95"/>
      <c r="AE148" s="98"/>
      <c r="AF148" s="98"/>
      <c r="AG148" s="98"/>
      <c r="AH148" s="98"/>
    </row>
    <row r="149" spans="1:34" s="12" customFormat="1" ht="30" customHeight="1" x14ac:dyDescent="0.2">
      <c r="A149" s="1192" t="s">
        <v>788</v>
      </c>
      <c r="B149" s="1212" t="s">
        <v>273</v>
      </c>
      <c r="C149" s="1113" t="s">
        <v>231</v>
      </c>
      <c r="D149" s="1113" t="s">
        <v>232</v>
      </c>
      <c r="E149" s="1178" t="s">
        <v>233</v>
      </c>
      <c r="F149" s="1178">
        <v>43360</v>
      </c>
      <c r="G149" s="1184" t="s">
        <v>80</v>
      </c>
      <c r="H149" s="1178">
        <v>43374</v>
      </c>
      <c r="I149" s="1178">
        <v>43738</v>
      </c>
      <c r="J149" s="1180" t="s">
        <v>80</v>
      </c>
      <c r="K149" s="1181">
        <v>2.5</v>
      </c>
      <c r="L149" s="1180" t="s">
        <v>80</v>
      </c>
      <c r="M149" s="1180" t="s">
        <v>80</v>
      </c>
      <c r="N149" s="1180" t="s">
        <v>80</v>
      </c>
      <c r="O149" s="1180" t="s">
        <v>80</v>
      </c>
      <c r="P149" s="1180">
        <v>2700</v>
      </c>
      <c r="Q149" s="1180" t="s">
        <v>80</v>
      </c>
      <c r="R149" s="1182" t="s">
        <v>80</v>
      </c>
      <c r="S149" s="1180" t="s">
        <v>80</v>
      </c>
      <c r="T149" s="1180" t="s">
        <v>80</v>
      </c>
      <c r="U149" s="1180" t="s">
        <v>80</v>
      </c>
      <c r="V149" s="1182" t="s">
        <v>80</v>
      </c>
      <c r="W149" s="1181" t="s">
        <v>80</v>
      </c>
      <c r="X149" s="1180" t="s">
        <v>80</v>
      </c>
      <c r="Y149" s="1180" t="s">
        <v>80</v>
      </c>
      <c r="Z149" s="1180" t="s">
        <v>80</v>
      </c>
      <c r="AA149" s="1180" t="s">
        <v>80</v>
      </c>
      <c r="AB149" s="1180" t="s">
        <v>80</v>
      </c>
      <c r="AC149" s="1213" t="s">
        <v>80</v>
      </c>
      <c r="AD149" s="95"/>
      <c r="AE149" s="98"/>
      <c r="AF149" s="98"/>
      <c r="AG149" s="98"/>
      <c r="AH149" s="98"/>
    </row>
    <row r="150" spans="1:34" s="12" customFormat="1" ht="30" customHeight="1" x14ac:dyDescent="0.2">
      <c r="A150" s="1192" t="s">
        <v>789</v>
      </c>
      <c r="B150" s="1212" t="s">
        <v>105</v>
      </c>
      <c r="C150" s="1113" t="s">
        <v>235</v>
      </c>
      <c r="D150" s="1113" t="s">
        <v>232</v>
      </c>
      <c r="E150" s="1178">
        <v>43208</v>
      </c>
      <c r="F150" s="1178">
        <v>43362</v>
      </c>
      <c r="G150" s="1179">
        <f t="shared" si="12"/>
        <v>151</v>
      </c>
      <c r="H150" s="1178">
        <v>43241</v>
      </c>
      <c r="I150" s="1178">
        <v>43605</v>
      </c>
      <c r="J150" s="1180">
        <v>54</v>
      </c>
      <c r="K150" s="1181">
        <v>1.8</v>
      </c>
      <c r="L150" s="1180" t="s">
        <v>80</v>
      </c>
      <c r="M150" s="1180" t="s">
        <v>80</v>
      </c>
      <c r="N150" s="1180" t="s">
        <v>80</v>
      </c>
      <c r="O150" s="1180">
        <v>424</v>
      </c>
      <c r="P150" s="1180" t="s">
        <v>80</v>
      </c>
      <c r="Q150" s="1180" t="s">
        <v>80</v>
      </c>
      <c r="R150" s="1182" t="s">
        <v>790</v>
      </c>
      <c r="S150" s="1180">
        <v>2600</v>
      </c>
      <c r="T150" s="1180">
        <v>1725</v>
      </c>
      <c r="U150" s="1180">
        <v>515</v>
      </c>
      <c r="V150" s="1182" t="s">
        <v>446</v>
      </c>
      <c r="W150" s="1182" t="s">
        <v>497</v>
      </c>
      <c r="X150" s="1180" t="s">
        <v>234</v>
      </c>
      <c r="Y150" s="1180" t="s">
        <v>234</v>
      </c>
      <c r="Z150" s="1180" t="s">
        <v>234</v>
      </c>
      <c r="AA150" s="1180" t="s">
        <v>80</v>
      </c>
      <c r="AB150" s="1180" t="s">
        <v>80</v>
      </c>
      <c r="AC150" s="1213" t="s">
        <v>61</v>
      </c>
      <c r="AD150" s="95"/>
      <c r="AE150" s="98"/>
      <c r="AF150" s="98"/>
      <c r="AG150" s="98"/>
      <c r="AH150" s="98"/>
    </row>
    <row r="151" spans="1:34" s="12" customFormat="1" ht="30" customHeight="1" x14ac:dyDescent="0.2">
      <c r="A151" s="1192" t="s">
        <v>791</v>
      </c>
      <c r="B151" s="1212" t="s">
        <v>280</v>
      </c>
      <c r="C151" s="1113" t="s">
        <v>275</v>
      </c>
      <c r="D151" s="1113" t="s">
        <v>232</v>
      </c>
      <c r="E151" s="1178">
        <v>43039</v>
      </c>
      <c r="F151" s="1178">
        <v>43362</v>
      </c>
      <c r="G151" s="1179">
        <f>DAYS360(E151,F151)</f>
        <v>319</v>
      </c>
      <c r="H151" s="1178">
        <v>43191</v>
      </c>
      <c r="I151" s="1178">
        <v>43555</v>
      </c>
      <c r="J151" s="1180" t="s">
        <v>792</v>
      </c>
      <c r="K151" s="1181" t="s">
        <v>80</v>
      </c>
      <c r="L151" s="1180" t="s">
        <v>80</v>
      </c>
      <c r="M151" s="1180" t="s">
        <v>80</v>
      </c>
      <c r="N151" s="1180" t="s">
        <v>80</v>
      </c>
      <c r="O151" s="1180" t="s">
        <v>80</v>
      </c>
      <c r="P151" s="1180" t="s">
        <v>80</v>
      </c>
      <c r="Q151" s="1180" t="s">
        <v>80</v>
      </c>
      <c r="R151" s="1182" t="s">
        <v>80</v>
      </c>
      <c r="S151" s="1180" t="s">
        <v>80</v>
      </c>
      <c r="T151" s="1180">
        <v>550</v>
      </c>
      <c r="U151" s="1180">
        <v>130</v>
      </c>
      <c r="V151" s="1182" t="s">
        <v>793</v>
      </c>
      <c r="W151" s="1181" t="s">
        <v>794</v>
      </c>
      <c r="X151" s="1180" t="s">
        <v>80</v>
      </c>
      <c r="Y151" s="1180" t="s">
        <v>80</v>
      </c>
      <c r="Z151" s="1180" t="s">
        <v>80</v>
      </c>
      <c r="AA151" s="1180" t="s">
        <v>80</v>
      </c>
      <c r="AB151" s="1180" t="s">
        <v>80</v>
      </c>
      <c r="AC151" s="1213" t="s">
        <v>61</v>
      </c>
      <c r="AD151" s="95"/>
      <c r="AE151" s="98"/>
      <c r="AF151" s="98"/>
      <c r="AG151" s="98"/>
      <c r="AH151" s="98"/>
    </row>
    <row r="152" spans="1:34" s="12" customFormat="1" ht="24.95" customHeight="1" x14ac:dyDescent="0.2">
      <c r="A152" s="1192" t="s">
        <v>795</v>
      </c>
      <c r="B152" s="1212" t="s">
        <v>9</v>
      </c>
      <c r="C152" s="1113" t="s">
        <v>275</v>
      </c>
      <c r="D152" s="1113" t="s">
        <v>232</v>
      </c>
      <c r="E152" s="1178">
        <v>43140</v>
      </c>
      <c r="F152" s="1178">
        <v>43363</v>
      </c>
      <c r="G152" s="1179">
        <f t="shared" ref="G152" si="13">DAYS360(E152,F152)</f>
        <v>221</v>
      </c>
      <c r="H152" s="1178">
        <v>43143</v>
      </c>
      <c r="I152" s="1178">
        <v>43872</v>
      </c>
      <c r="J152" s="1180">
        <v>120</v>
      </c>
      <c r="K152" s="1181" t="s">
        <v>80</v>
      </c>
      <c r="L152" s="1180" t="s">
        <v>80</v>
      </c>
      <c r="M152" s="1180" t="s">
        <v>80</v>
      </c>
      <c r="N152" s="1180" t="s">
        <v>80</v>
      </c>
      <c r="O152" s="1180" t="s">
        <v>80</v>
      </c>
      <c r="P152" s="1180">
        <v>100</v>
      </c>
      <c r="Q152" s="1180" t="s">
        <v>80</v>
      </c>
      <c r="R152" s="1182" t="s">
        <v>80</v>
      </c>
      <c r="S152" s="1180" t="s">
        <v>80</v>
      </c>
      <c r="T152" s="1180" t="s">
        <v>80</v>
      </c>
      <c r="U152" s="1180" t="s">
        <v>80</v>
      </c>
      <c r="V152" s="1182" t="s">
        <v>80</v>
      </c>
      <c r="W152" s="1181" t="s">
        <v>80</v>
      </c>
      <c r="X152" s="1180" t="s">
        <v>80</v>
      </c>
      <c r="Y152" s="1180" t="s">
        <v>80</v>
      </c>
      <c r="Z152" s="1180" t="s">
        <v>80</v>
      </c>
      <c r="AA152" s="1180" t="s">
        <v>80</v>
      </c>
      <c r="AB152" s="1180" t="s">
        <v>80</v>
      </c>
      <c r="AC152" s="1213" t="s">
        <v>61</v>
      </c>
      <c r="AD152" s="95"/>
      <c r="AE152" s="98"/>
      <c r="AF152" s="98"/>
      <c r="AG152" s="98"/>
      <c r="AH152" s="98"/>
    </row>
    <row r="153" spans="1:34" s="12" customFormat="1" ht="30" customHeight="1" x14ac:dyDescent="0.2">
      <c r="A153" s="1192" t="s">
        <v>796</v>
      </c>
      <c r="B153" s="1212" t="s">
        <v>273</v>
      </c>
      <c r="C153" s="1113" t="s">
        <v>275</v>
      </c>
      <c r="D153" s="1113" t="s">
        <v>232</v>
      </c>
      <c r="E153" s="1178">
        <v>43253</v>
      </c>
      <c r="F153" s="1178">
        <v>43364</v>
      </c>
      <c r="G153" s="1179">
        <f t="shared" si="12"/>
        <v>109</v>
      </c>
      <c r="H153" s="1178">
        <v>43252</v>
      </c>
      <c r="I153" s="1178">
        <v>44286</v>
      </c>
      <c r="J153" s="1180" t="s">
        <v>589</v>
      </c>
      <c r="K153" s="1181" t="s">
        <v>80</v>
      </c>
      <c r="L153" s="1180" t="s">
        <v>80</v>
      </c>
      <c r="M153" s="1180" t="s">
        <v>80</v>
      </c>
      <c r="N153" s="1180" t="s">
        <v>234</v>
      </c>
      <c r="O153" s="1180" t="s">
        <v>80</v>
      </c>
      <c r="P153" s="1180" t="s">
        <v>80</v>
      </c>
      <c r="Q153" s="1180" t="s">
        <v>80</v>
      </c>
      <c r="R153" s="1182" t="s">
        <v>80</v>
      </c>
      <c r="S153" s="1180">
        <v>1200</v>
      </c>
      <c r="T153" s="1180">
        <v>1200</v>
      </c>
      <c r="U153" s="1180" t="s">
        <v>80</v>
      </c>
      <c r="V153" s="1182" t="s">
        <v>450</v>
      </c>
      <c r="W153" s="1181" t="s">
        <v>502</v>
      </c>
      <c r="X153" s="1180" t="s">
        <v>234</v>
      </c>
      <c r="Y153" s="1180" t="s">
        <v>80</v>
      </c>
      <c r="Z153" s="1180" t="s">
        <v>80</v>
      </c>
      <c r="AA153" s="1180" t="s">
        <v>80</v>
      </c>
      <c r="AB153" s="1180" t="s">
        <v>80</v>
      </c>
      <c r="AC153" s="1213" t="s">
        <v>61</v>
      </c>
      <c r="AD153" s="95"/>
      <c r="AE153" s="98"/>
      <c r="AF153" s="98"/>
      <c r="AG153" s="98"/>
      <c r="AH153" s="98"/>
    </row>
    <row r="154" spans="1:34" s="12" customFormat="1" ht="30" customHeight="1" x14ac:dyDescent="0.2">
      <c r="A154" s="1192" t="s">
        <v>797</v>
      </c>
      <c r="B154" s="1212" t="s">
        <v>273</v>
      </c>
      <c r="C154" s="1113" t="s">
        <v>235</v>
      </c>
      <c r="D154" s="1113" t="s">
        <v>232</v>
      </c>
      <c r="E154" s="1178">
        <v>43249</v>
      </c>
      <c r="F154" s="1178">
        <v>43366</v>
      </c>
      <c r="G154" s="1179">
        <f t="shared" si="12"/>
        <v>114</v>
      </c>
      <c r="H154" s="1178">
        <v>43279</v>
      </c>
      <c r="I154" s="1178">
        <v>43643</v>
      </c>
      <c r="J154" s="1180" t="s">
        <v>589</v>
      </c>
      <c r="K154" s="1181" t="s">
        <v>786</v>
      </c>
      <c r="L154" s="1180" t="s">
        <v>80</v>
      </c>
      <c r="M154" s="1180" t="s">
        <v>80</v>
      </c>
      <c r="N154" s="1180" t="s">
        <v>80</v>
      </c>
      <c r="O154" s="1180" t="s">
        <v>80</v>
      </c>
      <c r="P154" s="1180">
        <v>175</v>
      </c>
      <c r="Q154" s="1180" t="s">
        <v>80</v>
      </c>
      <c r="R154" s="1182" t="s">
        <v>80</v>
      </c>
      <c r="S154" s="1180" t="s">
        <v>80</v>
      </c>
      <c r="T154" s="1180">
        <v>1000</v>
      </c>
      <c r="U154" s="1180">
        <v>100</v>
      </c>
      <c r="V154" s="1182" t="s">
        <v>453</v>
      </c>
      <c r="W154" s="1182" t="s">
        <v>590</v>
      </c>
      <c r="X154" s="1180" t="s">
        <v>80</v>
      </c>
      <c r="Y154" s="1180" t="s">
        <v>80</v>
      </c>
      <c r="Z154" s="1180" t="s">
        <v>80</v>
      </c>
      <c r="AA154" s="1180" t="s">
        <v>80</v>
      </c>
      <c r="AB154" s="1180" t="s">
        <v>80</v>
      </c>
      <c r="AC154" s="1213" t="s">
        <v>61</v>
      </c>
      <c r="AD154" s="95"/>
      <c r="AE154" s="98"/>
      <c r="AF154" s="98"/>
      <c r="AG154" s="98"/>
      <c r="AH154" s="98"/>
    </row>
    <row r="155" spans="1:34" s="12" customFormat="1" ht="30" customHeight="1" x14ac:dyDescent="0.2">
      <c r="A155" s="1192" t="s">
        <v>798</v>
      </c>
      <c r="B155" s="1212" t="s">
        <v>288</v>
      </c>
      <c r="C155" s="1113" t="s">
        <v>105</v>
      </c>
      <c r="D155" s="1113" t="s">
        <v>232</v>
      </c>
      <c r="E155" s="1178">
        <v>43038</v>
      </c>
      <c r="F155" s="1178">
        <v>43367</v>
      </c>
      <c r="G155" s="1179">
        <f t="shared" si="12"/>
        <v>324</v>
      </c>
      <c r="H155" s="1178">
        <v>42917</v>
      </c>
      <c r="I155" s="1178">
        <v>43281</v>
      </c>
      <c r="J155" s="1180" t="s">
        <v>80</v>
      </c>
      <c r="K155" s="1181" t="s">
        <v>80</v>
      </c>
      <c r="L155" s="1180" t="s">
        <v>80</v>
      </c>
      <c r="M155" s="1180" t="s">
        <v>80</v>
      </c>
      <c r="N155" s="1180" t="s">
        <v>80</v>
      </c>
      <c r="O155" s="1180" t="s">
        <v>80</v>
      </c>
      <c r="P155" s="1180" t="s">
        <v>80</v>
      </c>
      <c r="Q155" s="1180" t="s">
        <v>80</v>
      </c>
      <c r="R155" s="1182" t="s">
        <v>80</v>
      </c>
      <c r="S155" s="1180" t="s">
        <v>80</v>
      </c>
      <c r="T155" s="1180" t="s">
        <v>80</v>
      </c>
      <c r="U155" s="1180" t="s">
        <v>80</v>
      </c>
      <c r="V155" s="1182" t="s">
        <v>80</v>
      </c>
      <c r="W155" s="1181" t="s">
        <v>80</v>
      </c>
      <c r="X155" s="1180" t="s">
        <v>80</v>
      </c>
      <c r="Y155" s="1180" t="s">
        <v>80</v>
      </c>
      <c r="Z155" s="1180" t="s">
        <v>80</v>
      </c>
      <c r="AA155" s="1180" t="s">
        <v>80</v>
      </c>
      <c r="AB155" s="1180" t="s">
        <v>80</v>
      </c>
      <c r="AC155" s="1213" t="s">
        <v>432</v>
      </c>
      <c r="AD155" s="95"/>
      <c r="AE155" s="98"/>
      <c r="AF155" s="98"/>
      <c r="AG155" s="98"/>
      <c r="AH155" s="98"/>
    </row>
    <row r="156" spans="1:34" s="12" customFormat="1" ht="30" customHeight="1" x14ac:dyDescent="0.2">
      <c r="A156" s="1192" t="s">
        <v>799</v>
      </c>
      <c r="B156" s="1212" t="s">
        <v>273</v>
      </c>
      <c r="C156" s="1113" t="s">
        <v>235</v>
      </c>
      <c r="D156" s="1113" t="s">
        <v>232</v>
      </c>
      <c r="E156" s="1178">
        <v>43089</v>
      </c>
      <c r="F156" s="1178">
        <v>43368</v>
      </c>
      <c r="G156" s="1179">
        <f t="shared" si="12"/>
        <v>275</v>
      </c>
      <c r="H156" s="1178">
        <v>43101</v>
      </c>
      <c r="I156" s="1178">
        <v>43465</v>
      </c>
      <c r="J156" s="1180" t="s">
        <v>800</v>
      </c>
      <c r="K156" s="1181" t="s">
        <v>800</v>
      </c>
      <c r="L156" s="1180" t="s">
        <v>80</v>
      </c>
      <c r="M156" s="1180" t="s">
        <v>80</v>
      </c>
      <c r="N156" s="1180" t="s">
        <v>80</v>
      </c>
      <c r="O156" s="1180" t="s">
        <v>234</v>
      </c>
      <c r="P156" s="1180">
        <v>66</v>
      </c>
      <c r="Q156" s="1180" t="s">
        <v>80</v>
      </c>
      <c r="R156" s="1182" t="s">
        <v>80</v>
      </c>
      <c r="S156" s="1180" t="s">
        <v>80</v>
      </c>
      <c r="T156" s="1180" t="s">
        <v>80</v>
      </c>
      <c r="U156" s="1180">
        <v>100</v>
      </c>
      <c r="V156" s="1182" t="s">
        <v>80</v>
      </c>
      <c r="W156" s="1181" t="s">
        <v>80</v>
      </c>
      <c r="X156" s="1180" t="s">
        <v>80</v>
      </c>
      <c r="Y156" s="1180" t="s">
        <v>80</v>
      </c>
      <c r="Z156" s="1180" t="s">
        <v>80</v>
      </c>
      <c r="AA156" s="1180" t="s">
        <v>80</v>
      </c>
      <c r="AB156" s="1180" t="s">
        <v>80</v>
      </c>
      <c r="AC156" s="1213" t="s">
        <v>80</v>
      </c>
      <c r="AD156" s="95"/>
      <c r="AE156" s="98"/>
      <c r="AF156" s="98"/>
      <c r="AG156" s="98"/>
      <c r="AH156" s="98"/>
    </row>
    <row r="157" spans="1:34" s="12" customFormat="1" ht="30" customHeight="1" x14ac:dyDescent="0.2">
      <c r="A157" s="1192" t="s">
        <v>801</v>
      </c>
      <c r="B157" s="1212" t="s">
        <v>273</v>
      </c>
      <c r="C157" s="1113" t="s">
        <v>235</v>
      </c>
      <c r="D157" s="1113" t="s">
        <v>232</v>
      </c>
      <c r="E157" s="1178">
        <v>42720</v>
      </c>
      <c r="F157" s="1178">
        <v>43368</v>
      </c>
      <c r="G157" s="1179">
        <f t="shared" si="12"/>
        <v>639</v>
      </c>
      <c r="H157" s="1178">
        <v>42736</v>
      </c>
      <c r="I157" s="1178">
        <v>43100</v>
      </c>
      <c r="J157" s="1180" t="s">
        <v>800</v>
      </c>
      <c r="K157" s="1181" t="s">
        <v>800</v>
      </c>
      <c r="L157" s="1180" t="s">
        <v>80</v>
      </c>
      <c r="M157" s="1180" t="s">
        <v>80</v>
      </c>
      <c r="N157" s="1180" t="s">
        <v>80</v>
      </c>
      <c r="O157" s="1180" t="s">
        <v>234</v>
      </c>
      <c r="P157" s="1180">
        <v>66</v>
      </c>
      <c r="Q157" s="1180" t="s">
        <v>80</v>
      </c>
      <c r="R157" s="1182" t="s">
        <v>80</v>
      </c>
      <c r="S157" s="1180" t="s">
        <v>80</v>
      </c>
      <c r="T157" s="1180" t="s">
        <v>80</v>
      </c>
      <c r="U157" s="1180">
        <v>100</v>
      </c>
      <c r="V157" s="1182" t="s">
        <v>80</v>
      </c>
      <c r="W157" s="1181" t="s">
        <v>80</v>
      </c>
      <c r="X157" s="1180" t="s">
        <v>80</v>
      </c>
      <c r="Y157" s="1180" t="s">
        <v>80</v>
      </c>
      <c r="Z157" s="1180" t="s">
        <v>80</v>
      </c>
      <c r="AA157" s="1180" t="s">
        <v>80</v>
      </c>
      <c r="AB157" s="1180" t="s">
        <v>80</v>
      </c>
      <c r="AC157" s="1213" t="s">
        <v>80</v>
      </c>
      <c r="AD157" s="95"/>
      <c r="AE157" s="98"/>
      <c r="AF157" s="98"/>
      <c r="AG157" s="98"/>
      <c r="AH157" s="98"/>
    </row>
    <row r="158" spans="1:34" s="12" customFormat="1" ht="20.100000000000001" customHeight="1" x14ac:dyDescent="0.2">
      <c r="A158" s="1192" t="s">
        <v>802</v>
      </c>
      <c r="B158" s="1212" t="s">
        <v>273</v>
      </c>
      <c r="C158" s="1113" t="s">
        <v>105</v>
      </c>
      <c r="D158" s="1113" t="s">
        <v>241</v>
      </c>
      <c r="E158" s="1178">
        <v>43083</v>
      </c>
      <c r="F158" s="1178">
        <v>43368</v>
      </c>
      <c r="G158" s="1179">
        <f>DAYS360(E158,F158)</f>
        <v>281</v>
      </c>
      <c r="H158" s="1178">
        <v>43101</v>
      </c>
      <c r="I158" s="1178">
        <v>43465</v>
      </c>
      <c r="J158" s="1180" t="s">
        <v>80</v>
      </c>
      <c r="K158" s="1181" t="s">
        <v>803</v>
      </c>
      <c r="L158" s="1180" t="s">
        <v>80</v>
      </c>
      <c r="M158" s="1180" t="s">
        <v>80</v>
      </c>
      <c r="N158" s="1180" t="s">
        <v>80</v>
      </c>
      <c r="O158" s="1180" t="s">
        <v>80</v>
      </c>
      <c r="P158" s="1180" t="s">
        <v>80</v>
      </c>
      <c r="Q158" s="1180" t="s">
        <v>80</v>
      </c>
      <c r="R158" s="1182" t="s">
        <v>80</v>
      </c>
      <c r="S158" s="1180" t="s">
        <v>80</v>
      </c>
      <c r="T158" s="1180" t="s">
        <v>80</v>
      </c>
      <c r="U158" s="1180">
        <v>40</v>
      </c>
      <c r="V158" s="1182" t="s">
        <v>80</v>
      </c>
      <c r="W158" s="1181" t="s">
        <v>433</v>
      </c>
      <c r="X158" s="1180" t="s">
        <v>80</v>
      </c>
      <c r="Y158" s="1180" t="s">
        <v>80</v>
      </c>
      <c r="Z158" s="1180" t="s">
        <v>80</v>
      </c>
      <c r="AA158" s="1180" t="s">
        <v>80</v>
      </c>
      <c r="AB158" s="1180" t="s">
        <v>80</v>
      </c>
      <c r="AC158" s="1213" t="s">
        <v>61</v>
      </c>
      <c r="AD158" s="95"/>
      <c r="AE158" s="98"/>
      <c r="AF158" s="98"/>
      <c r="AG158" s="98"/>
      <c r="AH158" s="98"/>
    </row>
    <row r="159" spans="1:34" s="12" customFormat="1" ht="20.100000000000001" customHeight="1" x14ac:dyDescent="0.2">
      <c r="A159" s="1192" t="s">
        <v>785</v>
      </c>
      <c r="B159" s="1212" t="s">
        <v>273</v>
      </c>
      <c r="C159" s="1113" t="s">
        <v>105</v>
      </c>
      <c r="D159" s="1113" t="s">
        <v>232</v>
      </c>
      <c r="E159" s="1178">
        <v>43664</v>
      </c>
      <c r="F159" s="1178">
        <v>43720</v>
      </c>
      <c r="G159" s="1179">
        <f>DAYS360(E159,F159)</f>
        <v>54</v>
      </c>
      <c r="H159" s="1178">
        <v>43678</v>
      </c>
      <c r="I159" s="1178">
        <v>44043</v>
      </c>
      <c r="J159" s="1180" t="s">
        <v>80</v>
      </c>
      <c r="K159" s="1181" t="s">
        <v>1229</v>
      </c>
      <c r="L159" s="1180" t="s">
        <v>80</v>
      </c>
      <c r="M159" s="1180">
        <v>2</v>
      </c>
      <c r="N159" s="1180" t="s">
        <v>80</v>
      </c>
      <c r="O159" s="1180" t="s">
        <v>80</v>
      </c>
      <c r="P159" s="1180" t="s">
        <v>80</v>
      </c>
      <c r="Q159" s="1180" t="s">
        <v>80</v>
      </c>
      <c r="R159" s="1180" t="s">
        <v>80</v>
      </c>
      <c r="S159" s="1180" t="s">
        <v>80</v>
      </c>
      <c r="T159" s="1180" t="s">
        <v>80</v>
      </c>
      <c r="U159" s="1180" t="s">
        <v>80</v>
      </c>
      <c r="V159" s="1180" t="s">
        <v>80</v>
      </c>
      <c r="W159" s="1180" t="s">
        <v>80</v>
      </c>
      <c r="X159" s="1180" t="s">
        <v>80</v>
      </c>
      <c r="Y159" s="1180" t="s">
        <v>80</v>
      </c>
      <c r="Z159" s="1180" t="s">
        <v>80</v>
      </c>
      <c r="AA159" s="1180" t="s">
        <v>80</v>
      </c>
      <c r="AB159" s="1180" t="s">
        <v>80</v>
      </c>
      <c r="AC159" s="1213" t="s">
        <v>56</v>
      </c>
      <c r="AD159" s="95"/>
      <c r="AE159" s="98"/>
      <c r="AF159" s="98"/>
      <c r="AG159" s="98"/>
      <c r="AH159" s="98"/>
    </row>
    <row r="160" spans="1:34" s="12" customFormat="1" ht="20.100000000000001" customHeight="1" x14ac:dyDescent="0.2">
      <c r="A160" s="1192" t="s">
        <v>1230</v>
      </c>
      <c r="B160" s="1212" t="s">
        <v>273</v>
      </c>
      <c r="C160" s="1113" t="s">
        <v>105</v>
      </c>
      <c r="D160" s="1113" t="s">
        <v>232</v>
      </c>
      <c r="E160" s="1178">
        <v>43602</v>
      </c>
      <c r="F160" s="1178">
        <v>43732</v>
      </c>
      <c r="G160" s="1179">
        <f>DAYS360(E160,F160)</f>
        <v>127</v>
      </c>
      <c r="H160" s="1178">
        <v>43587</v>
      </c>
      <c r="I160" s="1178">
        <v>43952</v>
      </c>
      <c r="J160" s="1180" t="s">
        <v>80</v>
      </c>
      <c r="K160" s="1181">
        <v>2</v>
      </c>
      <c r="L160" s="1180" t="s">
        <v>80</v>
      </c>
      <c r="M160" s="1180" t="s">
        <v>80</v>
      </c>
      <c r="N160" s="1180" t="s">
        <v>80</v>
      </c>
      <c r="O160" s="1180" t="s">
        <v>80</v>
      </c>
      <c r="P160" s="1180">
        <v>250</v>
      </c>
      <c r="Q160" s="1180" t="s">
        <v>80</v>
      </c>
      <c r="R160" s="1180" t="s">
        <v>80</v>
      </c>
      <c r="S160" s="1180" t="s">
        <v>80</v>
      </c>
      <c r="T160" s="1180">
        <v>800</v>
      </c>
      <c r="U160" s="1180">
        <v>300</v>
      </c>
      <c r="V160" s="1180" t="s">
        <v>80</v>
      </c>
      <c r="W160" s="1180" t="s">
        <v>80</v>
      </c>
      <c r="X160" s="1180" t="s">
        <v>80</v>
      </c>
      <c r="Y160" s="1180" t="s">
        <v>80</v>
      </c>
      <c r="Z160" s="1180" t="s">
        <v>80</v>
      </c>
      <c r="AA160" s="1180" t="s">
        <v>80</v>
      </c>
      <c r="AB160" s="1180" t="s">
        <v>80</v>
      </c>
      <c r="AC160" s="1213" t="s">
        <v>80</v>
      </c>
      <c r="AD160" s="95"/>
      <c r="AE160" s="98"/>
      <c r="AF160" s="98"/>
      <c r="AG160" s="98"/>
      <c r="AH160" s="98"/>
    </row>
    <row r="161" spans="1:34" s="12" customFormat="1" ht="20.100000000000001" customHeight="1" x14ac:dyDescent="0.2">
      <c r="A161" s="1192" t="s">
        <v>1231</v>
      </c>
      <c r="B161" s="1212" t="s">
        <v>273</v>
      </c>
      <c r="C161" s="1113" t="s">
        <v>235</v>
      </c>
      <c r="D161" s="1113" t="s">
        <v>232</v>
      </c>
      <c r="E161" s="1178">
        <v>43594</v>
      </c>
      <c r="F161" s="1178">
        <v>43710</v>
      </c>
      <c r="G161" s="1179">
        <f>DAYS360(E161,F161)</f>
        <v>113</v>
      </c>
      <c r="H161" s="1178">
        <v>43617</v>
      </c>
      <c r="I161" s="1178">
        <v>43982</v>
      </c>
      <c r="J161" s="1180" t="s">
        <v>1232</v>
      </c>
      <c r="K161" s="1181">
        <v>1.2</v>
      </c>
      <c r="L161" s="1180" t="s">
        <v>80</v>
      </c>
      <c r="M161" s="1180" t="s">
        <v>80</v>
      </c>
      <c r="N161" s="1180" t="s">
        <v>80</v>
      </c>
      <c r="O161" s="1180" t="s">
        <v>80</v>
      </c>
      <c r="P161" s="1180" t="s">
        <v>80</v>
      </c>
      <c r="Q161" s="1180" t="s">
        <v>80</v>
      </c>
      <c r="R161" s="1182" t="s">
        <v>248</v>
      </c>
      <c r="S161" s="1180">
        <v>8000</v>
      </c>
      <c r="T161" s="1180">
        <v>5000</v>
      </c>
      <c r="U161" s="1180">
        <v>1050</v>
      </c>
      <c r="V161" s="1182" t="s">
        <v>234</v>
      </c>
      <c r="W161" s="1181" t="s">
        <v>1233</v>
      </c>
      <c r="X161" s="1180" t="s">
        <v>80</v>
      </c>
      <c r="Y161" s="1180" t="s">
        <v>234</v>
      </c>
      <c r="Z161" s="1180" t="s">
        <v>234</v>
      </c>
      <c r="AA161" s="1180" t="s">
        <v>248</v>
      </c>
      <c r="AB161" s="1180" t="s">
        <v>234</v>
      </c>
      <c r="AC161" s="1213" t="s">
        <v>61</v>
      </c>
      <c r="AD161" s="95"/>
      <c r="AE161" s="98"/>
      <c r="AF161" s="98"/>
      <c r="AG161" s="98"/>
      <c r="AH161" s="98"/>
    </row>
    <row r="162" spans="1:34" ht="30" customHeight="1" x14ac:dyDescent="0.2">
      <c r="A162" s="1193" t="s">
        <v>101</v>
      </c>
      <c r="B162" s="1212"/>
      <c r="C162" s="1113"/>
      <c r="D162" s="1113"/>
      <c r="E162" s="1171"/>
      <c r="F162" s="1171"/>
      <c r="G162" s="497"/>
      <c r="H162" s="1172"/>
      <c r="I162" s="1172"/>
      <c r="J162" s="1173"/>
      <c r="K162" s="1174"/>
      <c r="L162" s="1173"/>
      <c r="M162" s="1173"/>
      <c r="N162" s="1173"/>
      <c r="O162" s="1173"/>
      <c r="P162" s="1173"/>
      <c r="Q162" s="1173"/>
      <c r="R162" s="1175"/>
      <c r="S162" s="1173"/>
      <c r="T162" s="1173"/>
      <c r="U162" s="1173"/>
      <c r="V162" s="1175"/>
      <c r="W162" s="1185"/>
      <c r="X162" s="1173"/>
      <c r="Y162" s="1173"/>
      <c r="Z162" s="1173"/>
      <c r="AA162" s="1173"/>
      <c r="AB162" s="1173"/>
      <c r="AC162" s="1216"/>
      <c r="AD162" s="95"/>
      <c r="AE162" s="95"/>
      <c r="AF162" s="95"/>
      <c r="AG162" s="95"/>
      <c r="AH162" s="95"/>
    </row>
    <row r="163" spans="1:34" s="12" customFormat="1" ht="30" customHeight="1" x14ac:dyDescent="0.2">
      <c r="A163" s="1192" t="s">
        <v>523</v>
      </c>
      <c r="B163" s="1212" t="s">
        <v>105</v>
      </c>
      <c r="C163" s="1113" t="s">
        <v>275</v>
      </c>
      <c r="D163" s="1113" t="s">
        <v>232</v>
      </c>
      <c r="E163" s="1178" t="s">
        <v>233</v>
      </c>
      <c r="F163" s="1178">
        <v>43375</v>
      </c>
      <c r="G163" s="1184" t="s">
        <v>80</v>
      </c>
      <c r="H163" s="1178">
        <v>43175</v>
      </c>
      <c r="I163" s="1178">
        <v>43539</v>
      </c>
      <c r="J163" s="1180" t="s">
        <v>804</v>
      </c>
      <c r="K163" s="1181" t="s">
        <v>80</v>
      </c>
      <c r="L163" s="1180" t="s">
        <v>80</v>
      </c>
      <c r="M163" s="1180" t="s">
        <v>80</v>
      </c>
      <c r="N163" s="1180" t="s">
        <v>80</v>
      </c>
      <c r="O163" s="1180" t="s">
        <v>80</v>
      </c>
      <c r="P163" s="1180" t="s">
        <v>80</v>
      </c>
      <c r="Q163" s="1180" t="s">
        <v>80</v>
      </c>
      <c r="R163" s="1182" t="s">
        <v>80</v>
      </c>
      <c r="S163" s="1180" t="s">
        <v>80</v>
      </c>
      <c r="T163" s="1180" t="s">
        <v>80</v>
      </c>
      <c r="U163" s="1180" t="s">
        <v>80</v>
      </c>
      <c r="V163" s="1182" t="s">
        <v>80</v>
      </c>
      <c r="W163" s="1181" t="s">
        <v>80</v>
      </c>
      <c r="X163" s="1180" t="s">
        <v>80</v>
      </c>
      <c r="Y163" s="1180" t="s">
        <v>80</v>
      </c>
      <c r="Z163" s="1180" t="s">
        <v>80</v>
      </c>
      <c r="AA163" s="1180" t="s">
        <v>80</v>
      </c>
      <c r="AB163" s="1180" t="s">
        <v>80</v>
      </c>
      <c r="AC163" s="1213" t="s">
        <v>558</v>
      </c>
      <c r="AD163" s="95"/>
      <c r="AE163" s="98"/>
      <c r="AF163" s="98"/>
      <c r="AG163" s="98"/>
      <c r="AH163" s="98"/>
    </row>
    <row r="164" spans="1:34" s="12" customFormat="1" ht="30" customHeight="1" x14ac:dyDescent="0.2">
      <c r="A164" s="1192" t="s">
        <v>805</v>
      </c>
      <c r="B164" s="1212" t="s">
        <v>273</v>
      </c>
      <c r="C164" s="1113" t="s">
        <v>105</v>
      </c>
      <c r="D164" s="1113" t="s">
        <v>232</v>
      </c>
      <c r="E164" s="1178">
        <v>43194</v>
      </c>
      <c r="F164" s="1178">
        <v>43375</v>
      </c>
      <c r="G164" s="1179">
        <f t="shared" ref="G164:G172" si="14">DAYS360(E164,F164)</f>
        <v>178</v>
      </c>
      <c r="H164" s="1178">
        <v>43196</v>
      </c>
      <c r="I164" s="1178">
        <v>43560</v>
      </c>
      <c r="J164" s="1180" t="s">
        <v>80</v>
      </c>
      <c r="K164" s="1181" t="s">
        <v>806</v>
      </c>
      <c r="L164" s="1180" t="s">
        <v>80</v>
      </c>
      <c r="M164" s="1180" t="s">
        <v>80</v>
      </c>
      <c r="N164" s="1180" t="s">
        <v>80</v>
      </c>
      <c r="O164" s="1180" t="s">
        <v>80</v>
      </c>
      <c r="P164" s="1180" t="s">
        <v>80</v>
      </c>
      <c r="Q164" s="1180" t="s">
        <v>80</v>
      </c>
      <c r="R164" s="1182" t="s">
        <v>80</v>
      </c>
      <c r="S164" s="1180" t="s">
        <v>80</v>
      </c>
      <c r="T164" s="1180" t="s">
        <v>80</v>
      </c>
      <c r="U164" s="1180">
        <v>160</v>
      </c>
      <c r="V164" s="1182" t="s">
        <v>80</v>
      </c>
      <c r="W164" s="1181" t="s">
        <v>80</v>
      </c>
      <c r="X164" s="1180" t="s">
        <v>80</v>
      </c>
      <c r="Y164" s="1180" t="s">
        <v>80</v>
      </c>
      <c r="Z164" s="1180" t="s">
        <v>80</v>
      </c>
      <c r="AA164" s="1180" t="s">
        <v>80</v>
      </c>
      <c r="AB164" s="1180" t="s">
        <v>80</v>
      </c>
      <c r="AC164" s="1213" t="s">
        <v>61</v>
      </c>
      <c r="AD164" s="95"/>
      <c r="AE164" s="98"/>
      <c r="AF164" s="98"/>
      <c r="AG164" s="98"/>
      <c r="AH164" s="98"/>
    </row>
    <row r="165" spans="1:34" s="12" customFormat="1" ht="30" customHeight="1" x14ac:dyDescent="0.2">
      <c r="A165" s="1192" t="s">
        <v>535</v>
      </c>
      <c r="B165" s="1212" t="s">
        <v>273</v>
      </c>
      <c r="C165" s="1113" t="s">
        <v>235</v>
      </c>
      <c r="D165" s="1113" t="s">
        <v>232</v>
      </c>
      <c r="E165" s="1178">
        <v>43250</v>
      </c>
      <c r="F165" s="1178">
        <v>43378</v>
      </c>
      <c r="G165" s="1179">
        <f t="shared" si="14"/>
        <v>125</v>
      </c>
      <c r="H165" s="1178">
        <v>43282</v>
      </c>
      <c r="I165" s="1178">
        <v>44377</v>
      </c>
      <c r="J165" s="1180">
        <v>314.16000000000003</v>
      </c>
      <c r="K165" s="1181">
        <v>10.78</v>
      </c>
      <c r="L165" s="1180" t="s">
        <v>80</v>
      </c>
      <c r="M165" s="1180" t="s">
        <v>80</v>
      </c>
      <c r="N165" s="1180" t="s">
        <v>80</v>
      </c>
      <c r="O165" s="1180" t="s">
        <v>80</v>
      </c>
      <c r="P165" s="1180">
        <v>26925</v>
      </c>
      <c r="Q165" s="1180">
        <v>67.91</v>
      </c>
      <c r="R165" s="1182">
        <v>43.53</v>
      </c>
      <c r="S165" s="1180">
        <v>9838</v>
      </c>
      <c r="T165" s="1180">
        <v>7872</v>
      </c>
      <c r="U165" s="1180" t="s">
        <v>80</v>
      </c>
      <c r="V165" s="1182" t="s">
        <v>80</v>
      </c>
      <c r="W165" s="1181" t="s">
        <v>80</v>
      </c>
      <c r="X165" s="1180" t="s">
        <v>234</v>
      </c>
      <c r="Y165" s="1180" t="s">
        <v>80</v>
      </c>
      <c r="Z165" s="1180" t="s">
        <v>80</v>
      </c>
      <c r="AA165" s="1180" t="s">
        <v>80</v>
      </c>
      <c r="AB165" s="1180" t="s">
        <v>80</v>
      </c>
      <c r="AC165" s="1213" t="s">
        <v>61</v>
      </c>
      <c r="AD165" s="95"/>
      <c r="AE165" s="98"/>
      <c r="AF165" s="98"/>
      <c r="AG165" s="98"/>
      <c r="AH165" s="98"/>
    </row>
    <row r="166" spans="1:34" s="12" customFormat="1" ht="30" customHeight="1" x14ac:dyDescent="0.2">
      <c r="A166" s="1192" t="s">
        <v>807</v>
      </c>
      <c r="B166" s="1212" t="s">
        <v>288</v>
      </c>
      <c r="C166" s="1113" t="s">
        <v>105</v>
      </c>
      <c r="D166" s="1113" t="s">
        <v>272</v>
      </c>
      <c r="E166" s="1178">
        <v>43180</v>
      </c>
      <c r="F166" s="1178">
        <v>43382</v>
      </c>
      <c r="G166" s="1179">
        <f t="shared" si="14"/>
        <v>198</v>
      </c>
      <c r="H166" s="1178">
        <v>43132</v>
      </c>
      <c r="I166" s="1178">
        <v>43496</v>
      </c>
      <c r="J166" s="1180" t="s">
        <v>80</v>
      </c>
      <c r="K166" s="1181" t="s">
        <v>808</v>
      </c>
      <c r="L166" s="1180" t="s">
        <v>80</v>
      </c>
      <c r="M166" s="1180" t="s">
        <v>80</v>
      </c>
      <c r="N166" s="1180" t="s">
        <v>80</v>
      </c>
      <c r="O166" s="1180" t="s">
        <v>80</v>
      </c>
      <c r="P166" s="1180" t="s">
        <v>80</v>
      </c>
      <c r="Q166" s="1180">
        <v>66</v>
      </c>
      <c r="R166" s="1182">
        <v>48</v>
      </c>
      <c r="S166" s="1180">
        <v>3500</v>
      </c>
      <c r="T166" s="1180">
        <v>2300</v>
      </c>
      <c r="U166" s="1180" t="s">
        <v>80</v>
      </c>
      <c r="V166" s="1182" t="s">
        <v>80</v>
      </c>
      <c r="W166" s="1181" t="s">
        <v>80</v>
      </c>
      <c r="X166" s="1180" t="s">
        <v>80</v>
      </c>
      <c r="Y166" s="1180" t="s">
        <v>80</v>
      </c>
      <c r="Z166" s="1180" t="s">
        <v>80</v>
      </c>
      <c r="AA166" s="1180" t="s">
        <v>80</v>
      </c>
      <c r="AB166" s="1180" t="s">
        <v>80</v>
      </c>
      <c r="AC166" s="1213" t="s">
        <v>558</v>
      </c>
      <c r="AD166" s="95"/>
      <c r="AE166" s="98"/>
      <c r="AF166" s="98"/>
      <c r="AG166" s="98"/>
      <c r="AH166" s="98"/>
    </row>
    <row r="167" spans="1:34" s="12" customFormat="1" ht="30" customHeight="1" x14ac:dyDescent="0.2">
      <c r="A167" s="1192" t="s">
        <v>809</v>
      </c>
      <c r="B167" s="1212" t="s">
        <v>288</v>
      </c>
      <c r="C167" s="1113" t="s">
        <v>105</v>
      </c>
      <c r="D167" s="1113" t="s">
        <v>232</v>
      </c>
      <c r="E167" s="1178">
        <v>43370</v>
      </c>
      <c r="F167" s="1178">
        <v>43390</v>
      </c>
      <c r="G167" s="1179">
        <f>DAYS360(E167,F167)</f>
        <v>20</v>
      </c>
      <c r="H167" s="1178">
        <v>43374</v>
      </c>
      <c r="I167" s="1178">
        <v>43738</v>
      </c>
      <c r="J167" s="1180" t="s">
        <v>80</v>
      </c>
      <c r="K167" s="1181">
        <v>5</v>
      </c>
      <c r="L167" s="1180" t="s">
        <v>80</v>
      </c>
      <c r="M167" s="1180" t="s">
        <v>80</v>
      </c>
      <c r="N167" s="1180" t="s">
        <v>80</v>
      </c>
      <c r="O167" s="1180" t="s">
        <v>80</v>
      </c>
      <c r="P167" s="1180" t="s">
        <v>80</v>
      </c>
      <c r="Q167" s="1180" t="s">
        <v>80</v>
      </c>
      <c r="R167" s="1182">
        <v>93</v>
      </c>
      <c r="S167" s="1180">
        <v>10000</v>
      </c>
      <c r="T167" s="1180">
        <v>7000</v>
      </c>
      <c r="U167" s="1180">
        <v>400</v>
      </c>
      <c r="V167" s="1182" t="s">
        <v>810</v>
      </c>
      <c r="W167" s="1181" t="s">
        <v>499</v>
      </c>
      <c r="X167" s="1180" t="s">
        <v>234</v>
      </c>
      <c r="Y167" s="1180" t="s">
        <v>234</v>
      </c>
      <c r="Z167" s="1180" t="s">
        <v>80</v>
      </c>
      <c r="AA167" s="1180" t="s">
        <v>80</v>
      </c>
      <c r="AB167" s="1180" t="s">
        <v>80</v>
      </c>
      <c r="AC167" s="1213" t="s">
        <v>61</v>
      </c>
      <c r="AD167" s="95"/>
      <c r="AE167" s="98"/>
      <c r="AF167" s="98"/>
      <c r="AG167" s="98"/>
      <c r="AH167" s="98"/>
    </row>
    <row r="168" spans="1:34" s="12" customFormat="1" ht="30" customHeight="1" x14ac:dyDescent="0.2">
      <c r="A168" s="1192" t="s">
        <v>811</v>
      </c>
      <c r="B168" s="1212" t="s">
        <v>288</v>
      </c>
      <c r="C168" s="1113" t="s">
        <v>235</v>
      </c>
      <c r="D168" s="1113" t="s">
        <v>232</v>
      </c>
      <c r="E168" s="1178">
        <v>43263</v>
      </c>
      <c r="F168" s="1178">
        <v>43397</v>
      </c>
      <c r="G168" s="1179">
        <f t="shared" si="14"/>
        <v>132</v>
      </c>
      <c r="H168" s="1178">
        <v>43282</v>
      </c>
      <c r="I168" s="1178">
        <v>43646</v>
      </c>
      <c r="J168" s="1180" t="s">
        <v>80</v>
      </c>
      <c r="K168" s="1181" t="s">
        <v>80</v>
      </c>
      <c r="L168" s="1180" t="s">
        <v>80</v>
      </c>
      <c r="M168" s="1180" t="s">
        <v>80</v>
      </c>
      <c r="N168" s="1180" t="s">
        <v>80</v>
      </c>
      <c r="O168" s="1180" t="s">
        <v>80</v>
      </c>
      <c r="P168" s="1180">
        <v>3800</v>
      </c>
      <c r="Q168" s="1180" t="s">
        <v>80</v>
      </c>
      <c r="R168" s="1182" t="s">
        <v>80</v>
      </c>
      <c r="S168" s="1180" t="s">
        <v>80</v>
      </c>
      <c r="T168" s="1180" t="s">
        <v>80</v>
      </c>
      <c r="U168" s="1180" t="s">
        <v>80</v>
      </c>
      <c r="V168" s="1182" t="s">
        <v>812</v>
      </c>
      <c r="W168" s="1181" t="s">
        <v>80</v>
      </c>
      <c r="X168" s="1180" t="s">
        <v>80</v>
      </c>
      <c r="Y168" s="1180" t="s">
        <v>234</v>
      </c>
      <c r="Z168" s="1180" t="s">
        <v>80</v>
      </c>
      <c r="AA168" s="1180" t="s">
        <v>80</v>
      </c>
      <c r="AB168" s="1180" t="s">
        <v>80</v>
      </c>
      <c r="AC168" s="1213" t="s">
        <v>558</v>
      </c>
      <c r="AD168" s="95"/>
      <c r="AE168" s="98"/>
      <c r="AF168" s="98"/>
      <c r="AG168" s="98"/>
      <c r="AH168" s="98"/>
    </row>
    <row r="169" spans="1:34" s="12" customFormat="1" ht="30" customHeight="1" x14ac:dyDescent="0.2">
      <c r="A169" s="1192" t="s">
        <v>614</v>
      </c>
      <c r="B169" s="1212" t="s">
        <v>273</v>
      </c>
      <c r="C169" s="1113" t="s">
        <v>105</v>
      </c>
      <c r="D169" s="1113" t="s">
        <v>232</v>
      </c>
      <c r="E169" s="1178">
        <v>43223</v>
      </c>
      <c r="F169" s="1178">
        <v>43399</v>
      </c>
      <c r="G169" s="1179">
        <f t="shared" si="14"/>
        <v>173</v>
      </c>
      <c r="H169" s="1178">
        <v>43256</v>
      </c>
      <c r="I169" s="1178">
        <v>43986</v>
      </c>
      <c r="J169" s="1180" t="s">
        <v>80</v>
      </c>
      <c r="K169" s="1181" t="s">
        <v>813</v>
      </c>
      <c r="L169" s="1180" t="s">
        <v>80</v>
      </c>
      <c r="M169" s="1180" t="s">
        <v>80</v>
      </c>
      <c r="N169" s="1180" t="s">
        <v>80</v>
      </c>
      <c r="O169" s="1180" t="s">
        <v>80</v>
      </c>
      <c r="P169" s="1180" t="s">
        <v>80</v>
      </c>
      <c r="Q169" s="1180">
        <v>19.2</v>
      </c>
      <c r="R169" s="1182">
        <v>12.9</v>
      </c>
      <c r="S169" s="1180">
        <v>5500</v>
      </c>
      <c r="T169" s="1180">
        <v>4250</v>
      </c>
      <c r="U169" s="1180">
        <v>800</v>
      </c>
      <c r="V169" s="1182" t="s">
        <v>478</v>
      </c>
      <c r="W169" s="1181" t="s">
        <v>814</v>
      </c>
      <c r="X169" s="1180" t="s">
        <v>234</v>
      </c>
      <c r="Y169" s="1180" t="s">
        <v>234</v>
      </c>
      <c r="Z169" s="1180" t="s">
        <v>234</v>
      </c>
      <c r="AA169" s="1180" t="s">
        <v>234</v>
      </c>
      <c r="AB169" s="1180" t="s">
        <v>80</v>
      </c>
      <c r="AC169" s="1213" t="s">
        <v>61</v>
      </c>
      <c r="AD169" s="95"/>
      <c r="AE169" s="98"/>
      <c r="AF169" s="98"/>
      <c r="AG169" s="98"/>
      <c r="AH169" s="98"/>
    </row>
    <row r="170" spans="1:34" s="12" customFormat="1" ht="30" customHeight="1" x14ac:dyDescent="0.2">
      <c r="A170" s="1192" t="s">
        <v>815</v>
      </c>
      <c r="B170" s="1212" t="s">
        <v>273</v>
      </c>
      <c r="C170" s="1113" t="s">
        <v>105</v>
      </c>
      <c r="D170" s="1113" t="s">
        <v>232</v>
      </c>
      <c r="E170" s="1178">
        <v>42607</v>
      </c>
      <c r="F170" s="1178">
        <v>43404</v>
      </c>
      <c r="G170" s="1179">
        <f t="shared" si="14"/>
        <v>786</v>
      </c>
      <c r="H170" s="1178">
        <v>42614</v>
      </c>
      <c r="I170" s="1178">
        <v>42978</v>
      </c>
      <c r="J170" s="1180" t="s">
        <v>80</v>
      </c>
      <c r="K170" s="1181" t="s">
        <v>234</v>
      </c>
      <c r="L170" s="1180" t="s">
        <v>80</v>
      </c>
      <c r="M170" s="1180" t="s">
        <v>80</v>
      </c>
      <c r="N170" s="1180" t="s">
        <v>80</v>
      </c>
      <c r="O170" s="1180" t="s">
        <v>80</v>
      </c>
      <c r="P170" s="1180">
        <v>240</v>
      </c>
      <c r="Q170" s="1180" t="s">
        <v>80</v>
      </c>
      <c r="R170" s="1182">
        <v>94.5</v>
      </c>
      <c r="S170" s="1180">
        <v>3025</v>
      </c>
      <c r="T170" s="1180">
        <v>2125</v>
      </c>
      <c r="U170" s="1180">
        <v>100</v>
      </c>
      <c r="V170" s="1182" t="s">
        <v>480</v>
      </c>
      <c r="W170" s="1181" t="s">
        <v>80</v>
      </c>
      <c r="X170" s="1180" t="s">
        <v>234</v>
      </c>
      <c r="Y170" s="1180" t="s">
        <v>234</v>
      </c>
      <c r="Z170" s="1180" t="s">
        <v>234</v>
      </c>
      <c r="AA170" s="1180" t="s">
        <v>80</v>
      </c>
      <c r="AB170" s="1180" t="s">
        <v>80</v>
      </c>
      <c r="AC170" s="1213" t="s">
        <v>61</v>
      </c>
      <c r="AD170" s="95"/>
      <c r="AE170" s="98"/>
      <c r="AF170" s="98"/>
      <c r="AG170" s="98"/>
      <c r="AH170" s="98"/>
    </row>
    <row r="171" spans="1:34" s="12" customFormat="1" ht="30" customHeight="1" x14ac:dyDescent="0.2">
      <c r="A171" s="1192" t="s">
        <v>1234</v>
      </c>
      <c r="B171" s="1212" t="s">
        <v>286</v>
      </c>
      <c r="C171" s="1113" t="s">
        <v>105</v>
      </c>
      <c r="D171" s="1113" t="s">
        <v>272</v>
      </c>
      <c r="E171" s="1178">
        <v>43668</v>
      </c>
      <c r="F171" s="1178">
        <v>43762</v>
      </c>
      <c r="G171" s="1179">
        <f t="shared" si="14"/>
        <v>92</v>
      </c>
      <c r="H171" s="1178">
        <v>43495</v>
      </c>
      <c r="I171" s="1178">
        <v>43859</v>
      </c>
      <c r="J171" s="1180" t="s">
        <v>80</v>
      </c>
      <c r="K171" s="1180" t="s">
        <v>80</v>
      </c>
      <c r="L171" s="1180" t="s">
        <v>80</v>
      </c>
      <c r="M171" s="1180" t="s">
        <v>80</v>
      </c>
      <c r="N171" s="1180" t="s">
        <v>80</v>
      </c>
      <c r="O171" s="1180" t="s">
        <v>80</v>
      </c>
      <c r="P171" s="1180" t="s">
        <v>80</v>
      </c>
      <c r="Q171" s="1180" t="s">
        <v>80</v>
      </c>
      <c r="R171" s="1180" t="s">
        <v>80</v>
      </c>
      <c r="S171" s="1180" t="s">
        <v>80</v>
      </c>
      <c r="T171" s="1180" t="s">
        <v>80</v>
      </c>
      <c r="U171" s="1180" t="s">
        <v>80</v>
      </c>
      <c r="V171" s="1180" t="s">
        <v>80</v>
      </c>
      <c r="W171" s="1180" t="s">
        <v>80</v>
      </c>
      <c r="X171" s="1180" t="s">
        <v>80</v>
      </c>
      <c r="Y171" s="1180" t="s">
        <v>80</v>
      </c>
      <c r="Z171" s="1180" t="s">
        <v>80</v>
      </c>
      <c r="AA171" s="1180" t="s">
        <v>80</v>
      </c>
      <c r="AB171" s="1180" t="s">
        <v>80</v>
      </c>
      <c r="AC171" s="1213" t="s">
        <v>56</v>
      </c>
      <c r="AD171" s="95"/>
      <c r="AE171" s="98"/>
      <c r="AF171" s="98"/>
      <c r="AG171" s="98"/>
      <c r="AH171" s="98"/>
    </row>
    <row r="172" spans="1:34" s="12" customFormat="1" ht="20.100000000000001" customHeight="1" thickBot="1" x14ac:dyDescent="0.25">
      <c r="A172" s="1192" t="s">
        <v>1235</v>
      </c>
      <c r="B172" s="1217" t="s">
        <v>273</v>
      </c>
      <c r="C172" s="1218" t="s">
        <v>231</v>
      </c>
      <c r="D172" s="1218" t="s">
        <v>232</v>
      </c>
      <c r="E172" s="1219">
        <v>43564</v>
      </c>
      <c r="F172" s="1219">
        <v>43752</v>
      </c>
      <c r="G172" s="1220">
        <f t="shared" si="14"/>
        <v>185</v>
      </c>
      <c r="H172" s="1219">
        <v>43556</v>
      </c>
      <c r="I172" s="1219">
        <v>43921</v>
      </c>
      <c r="J172" s="1221" t="s">
        <v>80</v>
      </c>
      <c r="K172" s="1221" t="s">
        <v>80</v>
      </c>
      <c r="L172" s="1221" t="s">
        <v>80</v>
      </c>
      <c r="M172" s="1221" t="s">
        <v>80</v>
      </c>
      <c r="N172" s="1221" t="s">
        <v>80</v>
      </c>
      <c r="O172" s="1221" t="s">
        <v>80</v>
      </c>
      <c r="P172" s="1221" t="s">
        <v>80</v>
      </c>
      <c r="Q172" s="1221" t="s">
        <v>80</v>
      </c>
      <c r="R172" s="1221" t="s">
        <v>80</v>
      </c>
      <c r="S172" s="1221">
        <v>2500</v>
      </c>
      <c r="T172" s="1221">
        <v>2500</v>
      </c>
      <c r="U172" s="1221">
        <v>345</v>
      </c>
      <c r="V172" s="1223" t="s">
        <v>428</v>
      </c>
      <c r="W172" s="1221" t="s">
        <v>234</v>
      </c>
      <c r="X172" s="1221" t="s">
        <v>80</v>
      </c>
      <c r="Y172" s="1221" t="s">
        <v>234</v>
      </c>
      <c r="Z172" s="1221" t="s">
        <v>80</v>
      </c>
      <c r="AA172" s="1221" t="s">
        <v>80</v>
      </c>
      <c r="AB172" s="1221" t="s">
        <v>80</v>
      </c>
      <c r="AC172" s="1224" t="s">
        <v>61</v>
      </c>
      <c r="AD172" s="95"/>
      <c r="AE172" s="98"/>
      <c r="AF172" s="98"/>
      <c r="AG172" s="98"/>
      <c r="AH172" s="98"/>
    </row>
    <row r="173" spans="1:34" s="12" customFormat="1" ht="20.100000000000001" customHeight="1" x14ac:dyDescent="0.2">
      <c r="A173" s="119"/>
      <c r="B173" s="109"/>
      <c r="C173" s="108"/>
      <c r="D173" s="108"/>
      <c r="E173" s="454"/>
      <c r="F173" s="454"/>
      <c r="G173" s="151"/>
      <c r="H173" s="454"/>
      <c r="I173" s="454"/>
      <c r="J173" s="356"/>
      <c r="K173" s="358"/>
      <c r="L173" s="356"/>
      <c r="M173" s="356"/>
      <c r="N173" s="356"/>
      <c r="O173" s="356"/>
      <c r="P173" s="356"/>
      <c r="Q173" s="356"/>
      <c r="R173" s="357"/>
      <c r="S173" s="356"/>
      <c r="T173" s="356"/>
      <c r="U173" s="356"/>
      <c r="V173" s="357"/>
      <c r="W173" s="356"/>
      <c r="X173" s="356"/>
      <c r="Y173" s="356"/>
      <c r="Z173" s="356"/>
      <c r="AA173" s="356"/>
      <c r="AB173" s="359" t="s">
        <v>240</v>
      </c>
      <c r="AC173" s="123"/>
      <c r="AD173" s="95"/>
      <c r="AE173" s="98"/>
      <c r="AF173" s="98"/>
      <c r="AG173" s="98"/>
      <c r="AH173" s="98"/>
    </row>
    <row r="174" spans="1:34" s="4" customFormat="1" ht="30" customHeight="1" x14ac:dyDescent="0.2">
      <c r="A174" s="1670" t="s">
        <v>152</v>
      </c>
      <c r="B174" s="1670"/>
      <c r="C174" s="1670"/>
      <c r="D174" s="1670"/>
      <c r="E174" s="1670"/>
      <c r="F174" s="1670"/>
      <c r="G174" s="1670"/>
      <c r="H174" s="1670"/>
      <c r="I174" s="1670"/>
      <c r="J174" s="1670"/>
      <c r="K174" s="1670"/>
      <c r="L174" s="1670"/>
      <c r="M174" s="1670"/>
      <c r="N174" s="1670"/>
      <c r="O174" s="1670"/>
      <c r="P174" s="1670"/>
      <c r="Q174" s="1670"/>
      <c r="R174" s="1670"/>
      <c r="S174" s="1670"/>
      <c r="T174" s="1670"/>
      <c r="U174" s="1670"/>
      <c r="V174" s="1670"/>
      <c r="W174" s="1670"/>
      <c r="X174" s="1670"/>
      <c r="Y174" s="1670"/>
      <c r="Z174" s="1670"/>
      <c r="AA174" s="1670"/>
      <c r="AB174" s="1670"/>
      <c r="AC174" s="1670"/>
    </row>
    <row r="175" spans="1:34" s="450" customFormat="1" ht="30" customHeight="1" x14ac:dyDescent="0.2">
      <c r="A175" s="345" t="s">
        <v>88</v>
      </c>
      <c r="B175" s="348"/>
      <c r="C175" s="444"/>
      <c r="D175" s="444"/>
      <c r="E175" s="349"/>
      <c r="F175" s="349"/>
      <c r="G175" s="134"/>
      <c r="H175" s="349"/>
      <c r="I175" s="349"/>
      <c r="J175" s="350"/>
      <c r="K175" s="419"/>
      <c r="L175" s="350"/>
      <c r="M175" s="350"/>
      <c r="N175" s="350"/>
      <c r="O175" s="350"/>
      <c r="P175" s="350"/>
      <c r="Q175" s="350"/>
      <c r="R175" s="351"/>
      <c r="S175" s="350"/>
      <c r="T175" s="350"/>
      <c r="U175" s="350"/>
      <c r="V175" s="351"/>
      <c r="W175" s="350"/>
      <c r="X175" s="350"/>
      <c r="Y175" s="350"/>
      <c r="Z175" s="350"/>
      <c r="AA175" s="350"/>
      <c r="AB175" s="350"/>
      <c r="AC175" s="444"/>
    </row>
    <row r="176" spans="1:34" s="113" customFormat="1" ht="60" customHeight="1" x14ac:dyDescent="0.2">
      <c r="A176" s="1747" t="s">
        <v>1204</v>
      </c>
      <c r="B176" s="1747"/>
      <c r="C176" s="1747"/>
      <c r="D176" s="1747"/>
      <c r="E176" s="1747"/>
      <c r="F176" s="1747"/>
      <c r="G176" s="1747"/>
      <c r="H176" s="1747"/>
      <c r="I176" s="1747"/>
      <c r="J176" s="1747"/>
      <c r="K176" s="1747"/>
      <c r="L176" s="1747"/>
      <c r="M176" s="1747"/>
      <c r="N176" s="1747"/>
      <c r="O176" s="1747"/>
      <c r="P176" s="1747"/>
      <c r="Q176" s="1747"/>
      <c r="R176" s="1747"/>
      <c r="S176" s="1747"/>
      <c r="T176" s="1747"/>
      <c r="U176" s="1747"/>
      <c r="V176" s="1747"/>
      <c r="W176" s="1747"/>
      <c r="X176" s="1747"/>
      <c r="Y176" s="1747"/>
      <c r="Z176" s="1747"/>
      <c r="AA176" s="1747"/>
      <c r="AB176" s="1747"/>
      <c r="AC176" s="1747"/>
    </row>
    <row r="177" spans="1:34" s="449" customFormat="1" ht="30" customHeight="1" x14ac:dyDescent="0.2">
      <c r="A177" s="1756" t="s">
        <v>911</v>
      </c>
      <c r="B177" s="1756"/>
      <c r="C177" s="1756"/>
      <c r="D177" s="1756"/>
      <c r="E177" s="1756"/>
      <c r="F177" s="1756"/>
      <c r="G177" s="1756"/>
      <c r="H177" s="1756"/>
      <c r="I177" s="1756"/>
      <c r="J177" s="1756"/>
      <c r="K177" s="1756"/>
      <c r="L177" s="1756"/>
      <c r="M177" s="1756"/>
      <c r="N177" s="1756"/>
      <c r="O177" s="1756"/>
      <c r="P177" s="1756"/>
      <c r="Q177" s="1756"/>
      <c r="R177" s="1756"/>
      <c r="S177" s="1756"/>
      <c r="T177" s="1756"/>
      <c r="U177" s="1756"/>
      <c r="V177" s="1756"/>
      <c r="W177" s="1756"/>
      <c r="X177" s="1756"/>
      <c r="Y177" s="1756"/>
      <c r="Z177" s="1756"/>
      <c r="AA177" s="1756"/>
      <c r="AB177" s="1756"/>
      <c r="AC177" s="1756"/>
    </row>
    <row r="178" spans="1:34" s="4" customFormat="1" ht="18" customHeight="1" thickBot="1" x14ac:dyDescent="0.25">
      <c r="A178" s="314" t="s">
        <v>246</v>
      </c>
      <c r="B178" s="114"/>
      <c r="C178" s="446"/>
      <c r="D178" s="446"/>
      <c r="E178" s="352"/>
      <c r="F178" s="352"/>
      <c r="G178" s="6"/>
      <c r="H178" s="352"/>
      <c r="I178" s="352"/>
      <c r="J178" s="353"/>
      <c r="K178" s="420"/>
      <c r="L178" s="353"/>
      <c r="M178" s="353"/>
      <c r="N178" s="353"/>
      <c r="O178" s="353"/>
      <c r="P178" s="353"/>
      <c r="Q178" s="353"/>
      <c r="R178" s="354"/>
      <c r="S178" s="353"/>
      <c r="T178" s="353"/>
      <c r="U178" s="353"/>
      <c r="V178" s="354"/>
      <c r="W178" s="353"/>
      <c r="X178" s="353"/>
      <c r="Y178" s="353"/>
      <c r="Z178" s="353"/>
      <c r="AA178" s="353"/>
      <c r="AB178" s="353"/>
      <c r="AC178" s="446"/>
      <c r="AD178" s="6"/>
    </row>
    <row r="179" spans="1:34" s="12" customFormat="1" ht="30" customHeight="1" thickBot="1" x14ac:dyDescent="0.25">
      <c r="A179" s="1758" t="s">
        <v>296</v>
      </c>
      <c r="B179" s="1203" t="s">
        <v>184</v>
      </c>
      <c r="C179" s="1194" t="s">
        <v>185</v>
      </c>
      <c r="D179" s="1194" t="s">
        <v>186</v>
      </c>
      <c r="E179" s="1196" t="s">
        <v>187</v>
      </c>
      <c r="F179" s="1197"/>
      <c r="G179" s="1198"/>
      <c r="H179" s="1197"/>
      <c r="I179" s="1197"/>
      <c r="J179" s="1199" t="s">
        <v>188</v>
      </c>
      <c r="K179" s="1202"/>
      <c r="L179" s="1748" t="s">
        <v>1555</v>
      </c>
      <c r="M179" s="1749"/>
      <c r="N179" s="1194" t="s">
        <v>189</v>
      </c>
      <c r="O179" s="1194" t="s">
        <v>189</v>
      </c>
      <c r="P179" s="1194" t="s">
        <v>189</v>
      </c>
      <c r="Q179" s="1752" t="s">
        <v>190</v>
      </c>
      <c r="R179" s="1753"/>
      <c r="S179" s="1753"/>
      <c r="T179" s="1753"/>
      <c r="U179" s="1753"/>
      <c r="V179" s="1753"/>
      <c r="W179" s="1753"/>
      <c r="X179" s="1753"/>
      <c r="Y179" s="1753"/>
      <c r="Z179" s="1753"/>
      <c r="AA179" s="1753"/>
      <c r="AB179" s="1753"/>
      <c r="AC179" s="1759"/>
    </row>
    <row r="180" spans="1:34" s="12" customFormat="1" ht="30" customHeight="1" thickBot="1" x14ac:dyDescent="0.25">
      <c r="A180" s="1758"/>
      <c r="B180" s="1204" t="s">
        <v>154</v>
      </c>
      <c r="C180" s="1195" t="s">
        <v>191</v>
      </c>
      <c r="D180" s="1195" t="s">
        <v>192</v>
      </c>
      <c r="E180" s="1200" t="s">
        <v>193</v>
      </c>
      <c r="F180" s="1200" t="s">
        <v>194</v>
      </c>
      <c r="G180" s="1225" t="s">
        <v>195</v>
      </c>
      <c r="H180" s="1196" t="s">
        <v>196</v>
      </c>
      <c r="I180" s="1227"/>
      <c r="J180" s="1226" t="s">
        <v>197</v>
      </c>
      <c r="K180" s="1188" t="s">
        <v>198</v>
      </c>
      <c r="L180" s="1750"/>
      <c r="M180" s="1751"/>
      <c r="N180" s="1195" t="s">
        <v>155</v>
      </c>
      <c r="O180" s="1195" t="s">
        <v>200</v>
      </c>
      <c r="P180" s="1195" t="s">
        <v>201</v>
      </c>
      <c r="Q180" s="1760" t="s">
        <v>202</v>
      </c>
      <c r="R180" s="1762" t="s">
        <v>203</v>
      </c>
      <c r="S180" s="1752" t="s">
        <v>204</v>
      </c>
      <c r="T180" s="1753"/>
      <c r="U180" s="1745" t="s">
        <v>1548</v>
      </c>
      <c r="V180" s="1745" t="s">
        <v>1549</v>
      </c>
      <c r="W180" s="1745" t="s">
        <v>1550</v>
      </c>
      <c r="X180" s="1745" t="s">
        <v>1551</v>
      </c>
      <c r="Y180" s="1745" t="s">
        <v>1552</v>
      </c>
      <c r="Z180" s="1745" t="s">
        <v>1553</v>
      </c>
      <c r="AA180" s="1745" t="s">
        <v>1554</v>
      </c>
      <c r="AB180" s="1745" t="s">
        <v>211</v>
      </c>
      <c r="AC180" s="1745" t="s">
        <v>37</v>
      </c>
    </row>
    <row r="181" spans="1:34" s="12" customFormat="1" ht="30" customHeight="1" thickBot="1" x14ac:dyDescent="0.25">
      <c r="A181" s="1758"/>
      <c r="B181" s="1204" t="s">
        <v>212</v>
      </c>
      <c r="C181" s="1195" t="s">
        <v>213</v>
      </c>
      <c r="D181" s="1195" t="s">
        <v>214</v>
      </c>
      <c r="E181" s="1201" t="s">
        <v>157</v>
      </c>
      <c r="F181" s="1201" t="s">
        <v>158</v>
      </c>
      <c r="G181" s="1201" t="s">
        <v>159</v>
      </c>
      <c r="H181" s="1190" t="s">
        <v>215</v>
      </c>
      <c r="I181" s="1190" t="s">
        <v>160</v>
      </c>
      <c r="J181" s="1201" t="s">
        <v>216</v>
      </c>
      <c r="K181" s="1188" t="s">
        <v>217</v>
      </c>
      <c r="L181" s="1750"/>
      <c r="M181" s="1751"/>
      <c r="N181" s="1195" t="s">
        <v>219</v>
      </c>
      <c r="O181" s="1195" t="s">
        <v>161</v>
      </c>
      <c r="P181" s="1195" t="s">
        <v>220</v>
      </c>
      <c r="Q181" s="1761"/>
      <c r="R181" s="1746"/>
      <c r="S181" s="1189" t="s">
        <v>221</v>
      </c>
      <c r="T181" s="1189" t="s">
        <v>222</v>
      </c>
      <c r="U181" s="1746"/>
      <c r="V181" s="1746" t="s">
        <v>224</v>
      </c>
      <c r="W181" s="1746"/>
      <c r="X181" s="1746"/>
      <c r="Y181" s="1746"/>
      <c r="Z181" s="1746"/>
      <c r="AA181" s="1746"/>
      <c r="AB181" s="1746"/>
      <c r="AC181" s="1746"/>
    </row>
    <row r="182" spans="1:34" s="12" customFormat="1" ht="15" customHeight="1" x14ac:dyDescent="0.2">
      <c r="A182" s="1191"/>
      <c r="B182" s="1205"/>
      <c r="C182" s="1206"/>
      <c r="D182" s="1206"/>
      <c r="E182" s="1207"/>
      <c r="F182" s="1207"/>
      <c r="G182" s="1206"/>
      <c r="H182" s="1207"/>
      <c r="I182" s="1207"/>
      <c r="J182" s="1208"/>
      <c r="K182" s="1209"/>
      <c r="L182" s="1208"/>
      <c r="M182" s="1208"/>
      <c r="N182" s="1208"/>
      <c r="O182" s="1208"/>
      <c r="P182" s="1208"/>
      <c r="Q182" s="1208"/>
      <c r="R182" s="1210"/>
      <c r="S182" s="1208"/>
      <c r="T182" s="1208"/>
      <c r="U182" s="1208"/>
      <c r="V182" s="1210"/>
      <c r="W182" s="1208"/>
      <c r="X182" s="1208"/>
      <c r="Y182" s="1208"/>
      <c r="Z182" s="1208"/>
      <c r="AA182" s="1208"/>
      <c r="AB182" s="1208"/>
      <c r="AC182" s="1211"/>
    </row>
    <row r="183" spans="1:34" s="12" customFormat="1" ht="30" customHeight="1" x14ac:dyDescent="0.2">
      <c r="A183" s="1192" t="s">
        <v>816</v>
      </c>
      <c r="B183" s="1212" t="s">
        <v>273</v>
      </c>
      <c r="C183" s="1113" t="s">
        <v>105</v>
      </c>
      <c r="D183" s="1113" t="s">
        <v>232</v>
      </c>
      <c r="E183" s="1178">
        <v>42968</v>
      </c>
      <c r="F183" s="1178">
        <v>43404</v>
      </c>
      <c r="G183" s="1179">
        <f t="shared" ref="G183:G185" si="15">DAYS360(E183,F183)</f>
        <v>430</v>
      </c>
      <c r="H183" s="1178">
        <v>42979</v>
      </c>
      <c r="I183" s="1178">
        <v>43343</v>
      </c>
      <c r="J183" s="1180" t="s">
        <v>80</v>
      </c>
      <c r="K183" s="1181" t="s">
        <v>234</v>
      </c>
      <c r="L183" s="1180" t="s">
        <v>80</v>
      </c>
      <c r="M183" s="1180" t="s">
        <v>80</v>
      </c>
      <c r="N183" s="1180" t="s">
        <v>80</v>
      </c>
      <c r="O183" s="1180" t="s">
        <v>80</v>
      </c>
      <c r="P183" s="1180">
        <v>240</v>
      </c>
      <c r="Q183" s="1180" t="s">
        <v>80</v>
      </c>
      <c r="R183" s="1182">
        <v>94.5</v>
      </c>
      <c r="S183" s="1180">
        <v>3025</v>
      </c>
      <c r="T183" s="1180">
        <v>2125</v>
      </c>
      <c r="U183" s="1180">
        <v>100</v>
      </c>
      <c r="V183" s="1182" t="s">
        <v>480</v>
      </c>
      <c r="W183" s="1181" t="s">
        <v>80</v>
      </c>
      <c r="X183" s="1180" t="s">
        <v>234</v>
      </c>
      <c r="Y183" s="1180" t="s">
        <v>234</v>
      </c>
      <c r="Z183" s="1180" t="s">
        <v>234</v>
      </c>
      <c r="AA183" s="1180" t="s">
        <v>80</v>
      </c>
      <c r="AB183" s="1180" t="s">
        <v>80</v>
      </c>
      <c r="AC183" s="1213" t="s">
        <v>61</v>
      </c>
      <c r="AD183" s="95"/>
      <c r="AE183" s="98"/>
      <c r="AF183" s="98"/>
      <c r="AG183" s="98"/>
      <c r="AH183" s="98"/>
    </row>
    <row r="184" spans="1:34" s="12" customFormat="1" ht="30" customHeight="1" x14ac:dyDescent="0.2">
      <c r="A184" s="1192" t="s">
        <v>817</v>
      </c>
      <c r="B184" s="1212" t="s">
        <v>273</v>
      </c>
      <c r="C184" s="1113" t="s">
        <v>105</v>
      </c>
      <c r="D184" s="1113" t="s">
        <v>232</v>
      </c>
      <c r="E184" s="1178">
        <v>43311</v>
      </c>
      <c r="F184" s="1178">
        <v>43404</v>
      </c>
      <c r="G184" s="1179">
        <f t="shared" si="15"/>
        <v>90</v>
      </c>
      <c r="H184" s="1178">
        <v>43344</v>
      </c>
      <c r="I184" s="1178">
        <v>43708</v>
      </c>
      <c r="J184" s="1180" t="s">
        <v>80</v>
      </c>
      <c r="K184" s="1181" t="s">
        <v>234</v>
      </c>
      <c r="L184" s="1180" t="s">
        <v>80</v>
      </c>
      <c r="M184" s="1180" t="s">
        <v>80</v>
      </c>
      <c r="N184" s="1180" t="s">
        <v>80</v>
      </c>
      <c r="O184" s="1180" t="s">
        <v>80</v>
      </c>
      <c r="P184" s="1180">
        <v>240</v>
      </c>
      <c r="Q184" s="1180" t="s">
        <v>80</v>
      </c>
      <c r="R184" s="1182">
        <v>94.5</v>
      </c>
      <c r="S184" s="1180">
        <v>3025</v>
      </c>
      <c r="T184" s="1180">
        <v>2125</v>
      </c>
      <c r="U184" s="1180">
        <v>100</v>
      </c>
      <c r="V184" s="1182" t="s">
        <v>480</v>
      </c>
      <c r="W184" s="1181" t="s">
        <v>80</v>
      </c>
      <c r="X184" s="1180" t="s">
        <v>234</v>
      </c>
      <c r="Y184" s="1180" t="s">
        <v>234</v>
      </c>
      <c r="Z184" s="1180" t="s">
        <v>234</v>
      </c>
      <c r="AA184" s="1180" t="s">
        <v>80</v>
      </c>
      <c r="AB184" s="1180" t="s">
        <v>80</v>
      </c>
      <c r="AC184" s="1213" t="s">
        <v>432</v>
      </c>
      <c r="AD184" s="95"/>
      <c r="AE184" s="98"/>
      <c r="AF184" s="98"/>
      <c r="AG184" s="98"/>
      <c r="AH184" s="98"/>
    </row>
    <row r="185" spans="1:34" s="12" customFormat="1" ht="30" customHeight="1" x14ac:dyDescent="0.2">
      <c r="A185" s="1192" t="s">
        <v>818</v>
      </c>
      <c r="B185" s="1212" t="s">
        <v>273</v>
      </c>
      <c r="C185" s="1113" t="s">
        <v>105</v>
      </c>
      <c r="D185" s="1113" t="s">
        <v>232</v>
      </c>
      <c r="E185" s="1178">
        <v>43259</v>
      </c>
      <c r="F185" s="1178">
        <v>43404</v>
      </c>
      <c r="G185" s="1179">
        <f t="shared" si="15"/>
        <v>143</v>
      </c>
      <c r="H185" s="1178">
        <v>43282</v>
      </c>
      <c r="I185" s="1178">
        <v>43646</v>
      </c>
      <c r="J185" s="1180" t="s">
        <v>80</v>
      </c>
      <c r="K185" s="1181" t="s">
        <v>819</v>
      </c>
      <c r="L185" s="1180" t="s">
        <v>80</v>
      </c>
      <c r="M185" s="1180" t="s">
        <v>80</v>
      </c>
      <c r="N185" s="1180" t="s">
        <v>80</v>
      </c>
      <c r="O185" s="1180" t="s">
        <v>80</v>
      </c>
      <c r="P185" s="1180" t="s">
        <v>80</v>
      </c>
      <c r="Q185" s="1180" t="s">
        <v>80</v>
      </c>
      <c r="R185" s="1182" t="s">
        <v>80</v>
      </c>
      <c r="S185" s="1180" t="s">
        <v>80</v>
      </c>
      <c r="T185" s="1180" t="s">
        <v>80</v>
      </c>
      <c r="U185" s="1180">
        <v>160</v>
      </c>
      <c r="V185" s="1182" t="s">
        <v>80</v>
      </c>
      <c r="W185" s="1181" t="s">
        <v>80</v>
      </c>
      <c r="X185" s="1180" t="s">
        <v>80</v>
      </c>
      <c r="Y185" s="1180" t="s">
        <v>80</v>
      </c>
      <c r="Z185" s="1180" t="s">
        <v>80</v>
      </c>
      <c r="AA185" s="1180" t="s">
        <v>80</v>
      </c>
      <c r="AB185" s="1180" t="s">
        <v>80</v>
      </c>
      <c r="AC185" s="1213" t="s">
        <v>432</v>
      </c>
      <c r="AD185" s="95"/>
      <c r="AE185" s="98"/>
      <c r="AF185" s="98"/>
      <c r="AG185" s="98"/>
      <c r="AH185" s="98"/>
    </row>
    <row r="186" spans="1:34" ht="30" customHeight="1" x14ac:dyDescent="0.2">
      <c r="A186" s="1193" t="s">
        <v>102</v>
      </c>
      <c r="B186" s="1212"/>
      <c r="C186" s="1113"/>
      <c r="D186" s="1113"/>
      <c r="E186" s="1171"/>
      <c r="F186" s="1171"/>
      <c r="G186" s="497"/>
      <c r="H186" s="1172"/>
      <c r="I186" s="1172"/>
      <c r="J186" s="1173"/>
      <c r="K186" s="1174"/>
      <c r="L186" s="1173"/>
      <c r="M186" s="1173"/>
      <c r="N186" s="1173"/>
      <c r="O186" s="1173"/>
      <c r="P186" s="1173"/>
      <c r="Q186" s="1173"/>
      <c r="R186" s="1175"/>
      <c r="S186" s="1173"/>
      <c r="T186" s="1173"/>
      <c r="U186" s="1173"/>
      <c r="V186" s="1175"/>
      <c r="W186" s="1173"/>
      <c r="X186" s="1173"/>
      <c r="Y186" s="1173"/>
      <c r="Z186" s="1173"/>
      <c r="AA186" s="1173"/>
      <c r="AB186" s="1173"/>
      <c r="AC186" s="1216"/>
      <c r="AD186" s="95"/>
      <c r="AE186" s="95"/>
      <c r="AF186" s="95"/>
      <c r="AG186" s="95"/>
      <c r="AH186" s="95"/>
    </row>
    <row r="187" spans="1:34" s="12" customFormat="1" ht="30" customHeight="1" x14ac:dyDescent="0.2">
      <c r="A187" s="1192" t="s">
        <v>524</v>
      </c>
      <c r="B187" s="1212" t="s">
        <v>277</v>
      </c>
      <c r="C187" s="1113" t="s">
        <v>275</v>
      </c>
      <c r="D187" s="1113" t="s">
        <v>232</v>
      </c>
      <c r="E187" s="1178">
        <v>43227</v>
      </c>
      <c r="F187" s="1178">
        <v>43406</v>
      </c>
      <c r="G187" s="1179">
        <f t="shared" ref="G187" si="16">DAYS360(E187,F187)</f>
        <v>175</v>
      </c>
      <c r="H187" s="1178">
        <v>43252</v>
      </c>
      <c r="I187" s="1178">
        <v>43616</v>
      </c>
      <c r="J187" s="1180">
        <v>30</v>
      </c>
      <c r="K187" s="1181" t="s">
        <v>80</v>
      </c>
      <c r="L187" s="1180" t="s">
        <v>80</v>
      </c>
      <c r="M187" s="1180" t="s">
        <v>80</v>
      </c>
      <c r="N187" s="1180" t="s">
        <v>80</v>
      </c>
      <c r="O187" s="1180" t="s">
        <v>80</v>
      </c>
      <c r="P187" s="1180">
        <v>600</v>
      </c>
      <c r="Q187" s="1180" t="s">
        <v>80</v>
      </c>
      <c r="R187" s="1182" t="s">
        <v>80</v>
      </c>
      <c r="S187" s="1180">
        <v>2850</v>
      </c>
      <c r="T187" s="1180">
        <v>1500</v>
      </c>
      <c r="U187" s="1180">
        <v>475</v>
      </c>
      <c r="V187" s="1182" t="s">
        <v>80</v>
      </c>
      <c r="W187" s="1181" t="s">
        <v>80</v>
      </c>
      <c r="X187" s="1180" t="s">
        <v>234</v>
      </c>
      <c r="Y187" s="1180" t="s">
        <v>234</v>
      </c>
      <c r="Z187" s="1180" t="s">
        <v>80</v>
      </c>
      <c r="AA187" s="1180" t="s">
        <v>80</v>
      </c>
      <c r="AB187" s="1180" t="s">
        <v>80</v>
      </c>
      <c r="AC187" s="1213" t="s">
        <v>61</v>
      </c>
      <c r="AD187" s="95"/>
      <c r="AE187" s="98"/>
      <c r="AF187" s="98"/>
      <c r="AG187" s="98"/>
      <c r="AH187" s="98"/>
    </row>
    <row r="188" spans="1:34" s="12" customFormat="1" ht="35.25" customHeight="1" x14ac:dyDescent="0.2">
      <c r="A188" s="1192" t="s">
        <v>820</v>
      </c>
      <c r="B188" s="1212" t="s">
        <v>272</v>
      </c>
      <c r="C188" s="1113" t="s">
        <v>238</v>
      </c>
      <c r="D188" s="1234" t="s">
        <v>232</v>
      </c>
      <c r="E188" s="1178" t="s">
        <v>233</v>
      </c>
      <c r="F188" s="1178">
        <v>43410</v>
      </c>
      <c r="G188" s="1184" t="s">
        <v>80</v>
      </c>
      <c r="H188" s="1178">
        <v>43198</v>
      </c>
      <c r="I188" s="1178">
        <v>43555</v>
      </c>
      <c r="J188" s="1182" t="s">
        <v>821</v>
      </c>
      <c r="K188" s="1181" t="s">
        <v>80</v>
      </c>
      <c r="L188" s="1180" t="s">
        <v>80</v>
      </c>
      <c r="M188" s="1180" t="s">
        <v>80</v>
      </c>
      <c r="N188" s="1180" t="s">
        <v>80</v>
      </c>
      <c r="O188" s="1180" t="s">
        <v>80</v>
      </c>
      <c r="P188" s="1180">
        <v>3000</v>
      </c>
      <c r="Q188" s="1180" t="s">
        <v>80</v>
      </c>
      <c r="R188" s="1182" t="s">
        <v>80</v>
      </c>
      <c r="S188" s="1180">
        <v>1700</v>
      </c>
      <c r="T188" s="1180" t="s">
        <v>80</v>
      </c>
      <c r="U188" s="1180">
        <v>150</v>
      </c>
      <c r="V188" s="1182" t="s">
        <v>80</v>
      </c>
      <c r="W188" s="1181" t="s">
        <v>822</v>
      </c>
      <c r="X188" s="1180" t="s">
        <v>80</v>
      </c>
      <c r="Y188" s="1180" t="s">
        <v>234</v>
      </c>
      <c r="Z188" s="1180" t="s">
        <v>80</v>
      </c>
      <c r="AA188" s="1180" t="s">
        <v>80</v>
      </c>
      <c r="AB188" s="1180" t="s">
        <v>80</v>
      </c>
      <c r="AC188" s="1213" t="s">
        <v>61</v>
      </c>
      <c r="AD188" s="95"/>
      <c r="AE188" s="98"/>
      <c r="AF188" s="98"/>
      <c r="AG188" s="98"/>
      <c r="AH188" s="98"/>
    </row>
    <row r="189" spans="1:34" s="12" customFormat="1" ht="30" customHeight="1" x14ac:dyDescent="0.2">
      <c r="A189" s="1192" t="s">
        <v>823</v>
      </c>
      <c r="B189" s="1212" t="s">
        <v>273</v>
      </c>
      <c r="C189" s="1113" t="s">
        <v>105</v>
      </c>
      <c r="D189" s="1113" t="s">
        <v>232</v>
      </c>
      <c r="E189" s="1178">
        <v>43314</v>
      </c>
      <c r="F189" s="1178">
        <v>43418</v>
      </c>
      <c r="G189" s="1179">
        <f t="shared" ref="G189:G199" si="17">DAYS360(E189,F189)</f>
        <v>102</v>
      </c>
      <c r="H189" s="1178">
        <v>43344</v>
      </c>
      <c r="I189" s="1178">
        <v>44074</v>
      </c>
      <c r="J189" s="1180" t="s">
        <v>80</v>
      </c>
      <c r="K189" s="1181">
        <v>4.0999999999999996</v>
      </c>
      <c r="L189" s="1180" t="s">
        <v>80</v>
      </c>
      <c r="M189" s="1180" t="s">
        <v>80</v>
      </c>
      <c r="N189" s="1180" t="s">
        <v>80</v>
      </c>
      <c r="O189" s="1180" t="s">
        <v>80</v>
      </c>
      <c r="P189" s="1180">
        <v>280</v>
      </c>
      <c r="Q189" s="1180">
        <v>85</v>
      </c>
      <c r="R189" s="1182">
        <v>77</v>
      </c>
      <c r="S189" s="1180">
        <v>6000</v>
      </c>
      <c r="T189" s="1180">
        <v>3750</v>
      </c>
      <c r="U189" s="1180">
        <v>760</v>
      </c>
      <c r="V189" s="1182" t="s">
        <v>824</v>
      </c>
      <c r="W189" s="1181" t="s">
        <v>345</v>
      </c>
      <c r="X189" s="1180" t="s">
        <v>80</v>
      </c>
      <c r="Y189" s="1180" t="s">
        <v>234</v>
      </c>
      <c r="Z189" s="1180" t="s">
        <v>234</v>
      </c>
      <c r="AA189" s="1180" t="s">
        <v>234</v>
      </c>
      <c r="AB189" s="1180" t="s">
        <v>234</v>
      </c>
      <c r="AC189" s="1213" t="s">
        <v>61</v>
      </c>
      <c r="AD189" s="95"/>
      <c r="AE189" s="98"/>
      <c r="AF189" s="98"/>
      <c r="AG189" s="98"/>
      <c r="AH189" s="98"/>
    </row>
    <row r="190" spans="1:34" s="12" customFormat="1" ht="30" customHeight="1" x14ac:dyDescent="0.2">
      <c r="A190" s="1192" t="s">
        <v>527</v>
      </c>
      <c r="B190" s="1212" t="s">
        <v>273</v>
      </c>
      <c r="C190" s="1113" t="s">
        <v>105</v>
      </c>
      <c r="D190" s="1113" t="s">
        <v>232</v>
      </c>
      <c r="E190" s="1178">
        <v>43214</v>
      </c>
      <c r="F190" s="1178">
        <v>43419</v>
      </c>
      <c r="G190" s="1179">
        <f t="shared" si="17"/>
        <v>201</v>
      </c>
      <c r="H190" s="1178">
        <v>43227</v>
      </c>
      <c r="I190" s="1178">
        <v>43957</v>
      </c>
      <c r="J190" s="1180" t="s">
        <v>80</v>
      </c>
      <c r="K190" s="1181" t="s">
        <v>636</v>
      </c>
      <c r="L190" s="1180" t="s">
        <v>80</v>
      </c>
      <c r="M190" s="1180" t="s">
        <v>80</v>
      </c>
      <c r="N190" s="1180" t="s">
        <v>80</v>
      </c>
      <c r="O190" s="1180" t="s">
        <v>80</v>
      </c>
      <c r="P190" s="1180">
        <v>900</v>
      </c>
      <c r="Q190" s="1180" t="s">
        <v>80</v>
      </c>
      <c r="R190" s="1182" t="s">
        <v>80</v>
      </c>
      <c r="S190" s="1180" t="s">
        <v>80</v>
      </c>
      <c r="T190" s="1180" t="s">
        <v>80</v>
      </c>
      <c r="U190" s="1180">
        <v>95</v>
      </c>
      <c r="V190" s="1182" t="s">
        <v>80</v>
      </c>
      <c r="W190" s="1181" t="s">
        <v>80</v>
      </c>
      <c r="X190" s="1180" t="s">
        <v>80</v>
      </c>
      <c r="Y190" s="1180" t="s">
        <v>234</v>
      </c>
      <c r="Z190" s="1180" t="s">
        <v>80</v>
      </c>
      <c r="AA190" s="1180" t="s">
        <v>80</v>
      </c>
      <c r="AB190" s="1180" t="s">
        <v>80</v>
      </c>
      <c r="AC190" s="1213" t="s">
        <v>61</v>
      </c>
      <c r="AD190" s="95"/>
      <c r="AE190" s="98"/>
      <c r="AF190" s="98"/>
      <c r="AG190" s="98"/>
      <c r="AH190" s="98"/>
    </row>
    <row r="191" spans="1:34" s="12" customFormat="1" ht="30" customHeight="1" x14ac:dyDescent="0.2">
      <c r="A191" s="1192" t="s">
        <v>825</v>
      </c>
      <c r="B191" s="1212" t="s">
        <v>277</v>
      </c>
      <c r="C191" s="1113" t="s">
        <v>275</v>
      </c>
      <c r="D191" s="1113" t="s">
        <v>232</v>
      </c>
      <c r="E191" s="1178">
        <v>43223</v>
      </c>
      <c r="F191" s="1178">
        <v>43420</v>
      </c>
      <c r="G191" s="1179">
        <f>DAYS360(E191,F191)</f>
        <v>193</v>
      </c>
      <c r="H191" s="1178">
        <v>43233</v>
      </c>
      <c r="I191" s="1178">
        <v>43597</v>
      </c>
      <c r="J191" s="1180" t="s">
        <v>826</v>
      </c>
      <c r="K191" s="1181" t="s">
        <v>80</v>
      </c>
      <c r="L191" s="1180" t="s">
        <v>80</v>
      </c>
      <c r="M191" s="1180" t="s">
        <v>80</v>
      </c>
      <c r="N191" s="1180" t="s">
        <v>80</v>
      </c>
      <c r="O191" s="1180" t="s">
        <v>80</v>
      </c>
      <c r="P191" s="1180">
        <v>600</v>
      </c>
      <c r="Q191" s="1180" t="s">
        <v>80</v>
      </c>
      <c r="R191" s="1182" t="s">
        <v>80</v>
      </c>
      <c r="S191" s="1180">
        <v>2850</v>
      </c>
      <c r="T191" s="1180">
        <v>1650</v>
      </c>
      <c r="U191" s="1180">
        <v>475</v>
      </c>
      <c r="V191" s="1182" t="s">
        <v>234</v>
      </c>
      <c r="W191" s="1181" t="s">
        <v>234</v>
      </c>
      <c r="X191" s="1180" t="s">
        <v>234</v>
      </c>
      <c r="Y191" s="1180" t="s">
        <v>234</v>
      </c>
      <c r="Z191" s="1180" t="s">
        <v>80</v>
      </c>
      <c r="AA191" s="1180" t="s">
        <v>80</v>
      </c>
      <c r="AB191" s="1180" t="s">
        <v>80</v>
      </c>
      <c r="AC191" s="1213" t="s">
        <v>61</v>
      </c>
      <c r="AD191" s="95"/>
      <c r="AE191" s="98"/>
      <c r="AF191" s="98"/>
      <c r="AG191" s="98"/>
      <c r="AH191" s="98"/>
    </row>
    <row r="192" spans="1:34" s="12" customFormat="1" ht="30" customHeight="1" x14ac:dyDescent="0.2">
      <c r="A192" s="1192" t="s">
        <v>827</v>
      </c>
      <c r="B192" s="1212" t="s">
        <v>288</v>
      </c>
      <c r="C192" s="1113" t="s">
        <v>275</v>
      </c>
      <c r="D192" s="1113" t="s">
        <v>232</v>
      </c>
      <c r="E192" s="1178">
        <v>43250</v>
      </c>
      <c r="F192" s="1178">
        <v>43420</v>
      </c>
      <c r="G192" s="1179">
        <f t="shared" si="17"/>
        <v>166</v>
      </c>
      <c r="H192" s="1178">
        <v>43282</v>
      </c>
      <c r="I192" s="1178">
        <v>43646</v>
      </c>
      <c r="J192" s="1180">
        <v>100</v>
      </c>
      <c r="K192" s="1181" t="s">
        <v>80</v>
      </c>
      <c r="L192" s="1180" t="s">
        <v>80</v>
      </c>
      <c r="M192" s="1180" t="s">
        <v>80</v>
      </c>
      <c r="N192" s="1180" t="s">
        <v>80</v>
      </c>
      <c r="O192" s="1180" t="s">
        <v>80</v>
      </c>
      <c r="P192" s="1180">
        <v>1000</v>
      </c>
      <c r="Q192" s="1180" t="s">
        <v>80</v>
      </c>
      <c r="R192" s="1182" t="s">
        <v>500</v>
      </c>
      <c r="S192" s="1180">
        <v>5535</v>
      </c>
      <c r="T192" s="1180">
        <v>3000</v>
      </c>
      <c r="U192" s="1180">
        <v>700</v>
      </c>
      <c r="V192" s="1182" t="s">
        <v>828</v>
      </c>
      <c r="W192" s="1181" t="s">
        <v>80</v>
      </c>
      <c r="X192" s="1180" t="s">
        <v>234</v>
      </c>
      <c r="Y192" s="1180" t="s">
        <v>234</v>
      </c>
      <c r="Z192" s="1180" t="s">
        <v>80</v>
      </c>
      <c r="AA192" s="1180" t="s">
        <v>80</v>
      </c>
      <c r="AB192" s="1180" t="s">
        <v>80</v>
      </c>
      <c r="AC192" s="1213" t="s">
        <v>61</v>
      </c>
      <c r="AD192" s="95"/>
      <c r="AE192" s="98"/>
      <c r="AF192" s="98"/>
      <c r="AG192" s="98"/>
      <c r="AH192" s="98"/>
    </row>
    <row r="193" spans="1:34" s="12" customFormat="1" ht="30" customHeight="1" x14ac:dyDescent="0.2">
      <c r="A193" s="1192" t="s">
        <v>523</v>
      </c>
      <c r="B193" s="1212" t="s">
        <v>105</v>
      </c>
      <c r="C193" s="1113" t="s">
        <v>105</v>
      </c>
      <c r="D193" s="1113" t="s">
        <v>232</v>
      </c>
      <c r="E193" s="1178">
        <v>43144</v>
      </c>
      <c r="F193" s="1178">
        <v>43425</v>
      </c>
      <c r="G193" s="1179">
        <f t="shared" si="17"/>
        <v>278</v>
      </c>
      <c r="H193" s="1178">
        <v>43175</v>
      </c>
      <c r="I193" s="1178">
        <v>43539</v>
      </c>
      <c r="J193" s="1180" t="s">
        <v>80</v>
      </c>
      <c r="K193" s="1181" t="s">
        <v>80</v>
      </c>
      <c r="L193" s="1180" t="s">
        <v>80</v>
      </c>
      <c r="M193" s="1180" t="s">
        <v>80</v>
      </c>
      <c r="N193" s="1180" t="s">
        <v>80</v>
      </c>
      <c r="O193" s="1180" t="s">
        <v>80</v>
      </c>
      <c r="P193" s="1180" t="s">
        <v>80</v>
      </c>
      <c r="Q193" s="1180" t="s">
        <v>80</v>
      </c>
      <c r="R193" s="1182" t="s">
        <v>80</v>
      </c>
      <c r="S193" s="1180" t="s">
        <v>80</v>
      </c>
      <c r="T193" s="1180" t="s">
        <v>80</v>
      </c>
      <c r="U193" s="1180" t="s">
        <v>80</v>
      </c>
      <c r="V193" s="1182" t="s">
        <v>80</v>
      </c>
      <c r="W193" s="1181" t="s">
        <v>80</v>
      </c>
      <c r="X193" s="1180" t="s">
        <v>80</v>
      </c>
      <c r="Y193" s="1180" t="s">
        <v>80</v>
      </c>
      <c r="Z193" s="1180" t="s">
        <v>80</v>
      </c>
      <c r="AA193" s="1180" t="s">
        <v>80</v>
      </c>
      <c r="AB193" s="1180" t="s">
        <v>80</v>
      </c>
      <c r="AC193" s="1213" t="s">
        <v>432</v>
      </c>
      <c r="AD193" s="95"/>
      <c r="AE193" s="98"/>
      <c r="AF193" s="98"/>
      <c r="AG193" s="98"/>
      <c r="AH193" s="98"/>
    </row>
    <row r="194" spans="1:34" s="12" customFormat="1" ht="30" customHeight="1" x14ac:dyDescent="0.2">
      <c r="A194" s="1192" t="s">
        <v>829</v>
      </c>
      <c r="B194" s="1212" t="s">
        <v>280</v>
      </c>
      <c r="C194" s="1113" t="s">
        <v>275</v>
      </c>
      <c r="D194" s="1113" t="s">
        <v>272</v>
      </c>
      <c r="E194" s="1178">
        <v>43047</v>
      </c>
      <c r="F194" s="1178">
        <v>43425</v>
      </c>
      <c r="G194" s="1179">
        <f t="shared" si="17"/>
        <v>373</v>
      </c>
      <c r="H194" s="1178">
        <v>43040</v>
      </c>
      <c r="I194" s="1178">
        <v>43403</v>
      </c>
      <c r="J194" s="1180">
        <v>27.6</v>
      </c>
      <c r="K194" s="1181" t="s">
        <v>80</v>
      </c>
      <c r="L194" s="1180" t="s">
        <v>80</v>
      </c>
      <c r="M194" s="1180" t="s">
        <v>80</v>
      </c>
      <c r="N194" s="1180" t="s">
        <v>80</v>
      </c>
      <c r="O194" s="1180" t="s">
        <v>80</v>
      </c>
      <c r="P194" s="1180" t="s">
        <v>80</v>
      </c>
      <c r="Q194" s="1180" t="s">
        <v>80</v>
      </c>
      <c r="R194" s="1182" t="s">
        <v>80</v>
      </c>
      <c r="S194" s="1180">
        <v>1000</v>
      </c>
      <c r="T194" s="1180">
        <v>1000</v>
      </c>
      <c r="U194" s="1180" t="s">
        <v>80</v>
      </c>
      <c r="V194" s="1182" t="s">
        <v>80</v>
      </c>
      <c r="W194" s="1181" t="s">
        <v>80</v>
      </c>
      <c r="X194" s="1180" t="s">
        <v>80</v>
      </c>
      <c r="Y194" s="1180" t="s">
        <v>80</v>
      </c>
      <c r="Z194" s="1180" t="s">
        <v>80</v>
      </c>
      <c r="AA194" s="1180" t="s">
        <v>80</v>
      </c>
      <c r="AB194" s="1180" t="s">
        <v>80</v>
      </c>
      <c r="AC194" s="1213" t="s">
        <v>61</v>
      </c>
      <c r="AD194" s="95"/>
      <c r="AE194" s="98"/>
      <c r="AF194" s="98"/>
      <c r="AG194" s="98"/>
      <c r="AH194" s="98"/>
    </row>
    <row r="195" spans="1:34" s="12" customFormat="1" ht="30" customHeight="1" x14ac:dyDescent="0.2">
      <c r="A195" s="1192" t="s">
        <v>830</v>
      </c>
      <c r="B195" s="1212" t="s">
        <v>288</v>
      </c>
      <c r="C195" s="1113" t="s">
        <v>275</v>
      </c>
      <c r="D195" s="1113" t="s">
        <v>232</v>
      </c>
      <c r="E195" s="1178">
        <v>43396</v>
      </c>
      <c r="F195" s="1178">
        <v>43425</v>
      </c>
      <c r="G195" s="1179">
        <f t="shared" si="17"/>
        <v>28</v>
      </c>
      <c r="H195" s="1178">
        <v>43396</v>
      </c>
      <c r="I195" s="1178">
        <v>44126</v>
      </c>
      <c r="J195" s="1180">
        <v>210</v>
      </c>
      <c r="K195" s="1181" t="s">
        <v>80</v>
      </c>
      <c r="L195" s="1180" t="s">
        <v>80</v>
      </c>
      <c r="M195" s="1180" t="s">
        <v>80</v>
      </c>
      <c r="N195" s="1180">
        <v>500</v>
      </c>
      <c r="O195" s="1180" t="s">
        <v>80</v>
      </c>
      <c r="P195" s="1180">
        <v>400</v>
      </c>
      <c r="Q195" s="1180" t="s">
        <v>80</v>
      </c>
      <c r="R195" s="1182" t="s">
        <v>80</v>
      </c>
      <c r="S195" s="1180" t="s">
        <v>80</v>
      </c>
      <c r="T195" s="1180" t="s">
        <v>80</v>
      </c>
      <c r="U195" s="1180" t="s">
        <v>80</v>
      </c>
      <c r="V195" s="1182" t="s">
        <v>80</v>
      </c>
      <c r="W195" s="1181" t="s">
        <v>80</v>
      </c>
      <c r="X195" s="1180" t="s">
        <v>234</v>
      </c>
      <c r="Y195" s="1180" t="s">
        <v>234</v>
      </c>
      <c r="Z195" s="1180" t="s">
        <v>80</v>
      </c>
      <c r="AA195" s="1180" t="s">
        <v>80</v>
      </c>
      <c r="AB195" s="1180" t="s">
        <v>234</v>
      </c>
      <c r="AC195" s="1213" t="s">
        <v>432</v>
      </c>
      <c r="AD195" s="95"/>
      <c r="AE195" s="98"/>
      <c r="AF195" s="98"/>
      <c r="AG195" s="98"/>
      <c r="AH195" s="98"/>
    </row>
    <row r="196" spans="1:34" s="12" customFormat="1" ht="30" customHeight="1" x14ac:dyDescent="0.2">
      <c r="A196" s="1192" t="s">
        <v>582</v>
      </c>
      <c r="B196" s="1212" t="s">
        <v>273</v>
      </c>
      <c r="C196" s="1113" t="s">
        <v>105</v>
      </c>
      <c r="D196" s="1113" t="s">
        <v>232</v>
      </c>
      <c r="E196" s="1178">
        <v>43259</v>
      </c>
      <c r="F196" s="1178">
        <v>43426</v>
      </c>
      <c r="G196" s="1179">
        <f t="shared" si="17"/>
        <v>164</v>
      </c>
      <c r="H196" s="1178">
        <v>43313</v>
      </c>
      <c r="I196" s="1178">
        <v>43677</v>
      </c>
      <c r="J196" s="1180" t="s">
        <v>80</v>
      </c>
      <c r="K196" s="1181" t="s">
        <v>831</v>
      </c>
      <c r="L196" s="1180" t="s">
        <v>80</v>
      </c>
      <c r="M196" s="1180" t="s">
        <v>80</v>
      </c>
      <c r="N196" s="1180" t="s">
        <v>80</v>
      </c>
      <c r="O196" s="1180" t="s">
        <v>80</v>
      </c>
      <c r="P196" s="1180">
        <v>1040</v>
      </c>
      <c r="Q196" s="1180">
        <v>55.8</v>
      </c>
      <c r="R196" s="1182">
        <v>47</v>
      </c>
      <c r="S196" s="1180">
        <v>5370.8</v>
      </c>
      <c r="T196" s="1180">
        <v>1100</v>
      </c>
      <c r="U196" s="1180">
        <v>286</v>
      </c>
      <c r="V196" s="1182" t="s">
        <v>832</v>
      </c>
      <c r="W196" s="1181" t="s">
        <v>833</v>
      </c>
      <c r="X196" s="1180" t="s">
        <v>80</v>
      </c>
      <c r="Y196" s="1180" t="s">
        <v>80</v>
      </c>
      <c r="Z196" s="1180" t="s">
        <v>80</v>
      </c>
      <c r="AA196" s="1180" t="s">
        <v>80</v>
      </c>
      <c r="AB196" s="1180" t="s">
        <v>80</v>
      </c>
      <c r="AC196" s="1213" t="s">
        <v>61</v>
      </c>
      <c r="AD196" s="95"/>
      <c r="AE196" s="98"/>
      <c r="AF196" s="98"/>
      <c r="AG196" s="98"/>
      <c r="AH196" s="98"/>
    </row>
    <row r="197" spans="1:34" s="12" customFormat="1" ht="30" customHeight="1" x14ac:dyDescent="0.2">
      <c r="A197" s="1192" t="s">
        <v>834</v>
      </c>
      <c r="B197" s="1212" t="s">
        <v>273</v>
      </c>
      <c r="C197" s="1113" t="s">
        <v>105</v>
      </c>
      <c r="D197" s="1113" t="s">
        <v>232</v>
      </c>
      <c r="E197" s="1178">
        <v>43097</v>
      </c>
      <c r="F197" s="1178">
        <v>43426</v>
      </c>
      <c r="G197" s="1179">
        <f t="shared" si="17"/>
        <v>324</v>
      </c>
      <c r="H197" s="1178">
        <v>43101</v>
      </c>
      <c r="I197" s="1178">
        <v>43465</v>
      </c>
      <c r="J197" s="1180" t="s">
        <v>80</v>
      </c>
      <c r="K197" s="1181" t="s">
        <v>598</v>
      </c>
      <c r="L197" s="1180" t="s">
        <v>80</v>
      </c>
      <c r="M197" s="1180" t="s">
        <v>80</v>
      </c>
      <c r="N197" s="1180" t="s">
        <v>80</v>
      </c>
      <c r="O197" s="1180" t="s">
        <v>80</v>
      </c>
      <c r="P197" s="1180">
        <v>1000</v>
      </c>
      <c r="Q197" s="1180" t="s">
        <v>80</v>
      </c>
      <c r="R197" s="1182">
        <v>100</v>
      </c>
      <c r="S197" s="1180">
        <v>6000</v>
      </c>
      <c r="T197" s="1180">
        <v>5500</v>
      </c>
      <c r="U197" s="1180">
        <v>1650</v>
      </c>
      <c r="V197" s="1182" t="s">
        <v>564</v>
      </c>
      <c r="W197" s="1181" t="s">
        <v>344</v>
      </c>
      <c r="X197" s="1180" t="s">
        <v>234</v>
      </c>
      <c r="Y197" s="1180" t="s">
        <v>234</v>
      </c>
      <c r="Z197" s="1180" t="s">
        <v>234</v>
      </c>
      <c r="AA197" s="1180" t="s">
        <v>234</v>
      </c>
      <c r="AB197" s="1180" t="s">
        <v>234</v>
      </c>
      <c r="AC197" s="1213" t="s">
        <v>61</v>
      </c>
      <c r="AD197" s="95"/>
      <c r="AE197" s="98"/>
      <c r="AF197" s="98"/>
      <c r="AG197" s="98"/>
      <c r="AH197" s="98"/>
    </row>
    <row r="198" spans="1:34" s="12" customFormat="1" ht="30" customHeight="1" x14ac:dyDescent="0.2">
      <c r="A198" s="1192" t="s">
        <v>593</v>
      </c>
      <c r="B198" s="1212" t="s">
        <v>273</v>
      </c>
      <c r="C198" s="1113" t="s">
        <v>105</v>
      </c>
      <c r="D198" s="1113" t="s">
        <v>232</v>
      </c>
      <c r="E198" s="1178">
        <v>43392</v>
      </c>
      <c r="F198" s="1178">
        <v>43427</v>
      </c>
      <c r="G198" s="1179">
        <f t="shared" si="17"/>
        <v>34</v>
      </c>
      <c r="H198" s="1178">
        <v>43405</v>
      </c>
      <c r="I198" s="1178">
        <v>43769</v>
      </c>
      <c r="J198" s="1180" t="s">
        <v>80</v>
      </c>
      <c r="K198" s="1181" t="s">
        <v>835</v>
      </c>
      <c r="L198" s="1180" t="s">
        <v>80</v>
      </c>
      <c r="M198" s="1180" t="s">
        <v>80</v>
      </c>
      <c r="N198" s="1180" t="s">
        <v>80</v>
      </c>
      <c r="O198" s="1180" t="s">
        <v>80</v>
      </c>
      <c r="P198" s="1180" t="s">
        <v>80</v>
      </c>
      <c r="Q198" s="1180" t="s">
        <v>80</v>
      </c>
      <c r="R198" s="1182" t="s">
        <v>248</v>
      </c>
      <c r="S198" s="1180">
        <v>5500</v>
      </c>
      <c r="T198" s="1180">
        <v>3000</v>
      </c>
      <c r="U198" s="1180" t="s">
        <v>80</v>
      </c>
      <c r="V198" s="1182" t="s">
        <v>828</v>
      </c>
      <c r="W198" s="1181" t="s">
        <v>80</v>
      </c>
      <c r="X198" s="1180" t="s">
        <v>80</v>
      </c>
      <c r="Y198" s="1180" t="s">
        <v>234</v>
      </c>
      <c r="Z198" s="1180" t="s">
        <v>234</v>
      </c>
      <c r="AA198" s="1180" t="s">
        <v>80</v>
      </c>
      <c r="AB198" s="1180" t="s">
        <v>80</v>
      </c>
      <c r="AC198" s="1213" t="s">
        <v>61</v>
      </c>
      <c r="AD198" s="95"/>
      <c r="AE198" s="98"/>
      <c r="AF198" s="98"/>
      <c r="AG198" s="98"/>
      <c r="AH198" s="98"/>
    </row>
    <row r="199" spans="1:34" s="12" customFormat="1" ht="30" customHeight="1" x14ac:dyDescent="0.2">
      <c r="A199" s="1192" t="s">
        <v>836</v>
      </c>
      <c r="B199" s="1212" t="s">
        <v>273</v>
      </c>
      <c r="C199" s="1113" t="s">
        <v>105</v>
      </c>
      <c r="D199" s="1113" t="s">
        <v>241</v>
      </c>
      <c r="E199" s="1178">
        <v>42914</v>
      </c>
      <c r="F199" s="1178">
        <v>43427</v>
      </c>
      <c r="G199" s="1179">
        <f t="shared" si="17"/>
        <v>505</v>
      </c>
      <c r="H199" s="1178">
        <v>42913</v>
      </c>
      <c r="I199" s="1178">
        <v>43830</v>
      </c>
      <c r="J199" s="1180" t="s">
        <v>80</v>
      </c>
      <c r="K199" s="1181">
        <v>3</v>
      </c>
      <c r="L199" s="1180" t="s">
        <v>80</v>
      </c>
      <c r="M199" s="1180" t="s">
        <v>80</v>
      </c>
      <c r="N199" s="1180" t="s">
        <v>80</v>
      </c>
      <c r="O199" s="1180" t="s">
        <v>80</v>
      </c>
      <c r="P199" s="1180" t="s">
        <v>80</v>
      </c>
      <c r="Q199" s="1180" t="s">
        <v>80</v>
      </c>
      <c r="R199" s="1182" t="s">
        <v>500</v>
      </c>
      <c r="S199" s="1180" t="s">
        <v>80</v>
      </c>
      <c r="T199" s="1180" t="s">
        <v>80</v>
      </c>
      <c r="U199" s="1180" t="s">
        <v>80</v>
      </c>
      <c r="V199" s="1182" t="s">
        <v>80</v>
      </c>
      <c r="W199" s="1181" t="s">
        <v>453</v>
      </c>
      <c r="X199" s="1180" t="s">
        <v>234</v>
      </c>
      <c r="Y199" s="1180" t="s">
        <v>234</v>
      </c>
      <c r="Z199" s="1180" t="s">
        <v>234</v>
      </c>
      <c r="AA199" s="1180" t="s">
        <v>80</v>
      </c>
      <c r="AB199" s="1180" t="s">
        <v>80</v>
      </c>
      <c r="AC199" s="1213" t="s">
        <v>61</v>
      </c>
      <c r="AD199" s="95"/>
      <c r="AE199" s="98"/>
      <c r="AF199" s="98"/>
      <c r="AG199" s="98"/>
      <c r="AH199" s="98"/>
    </row>
    <row r="200" spans="1:34" s="12" customFormat="1" ht="30" customHeight="1" x14ac:dyDescent="0.2">
      <c r="A200" s="1192" t="s">
        <v>346</v>
      </c>
      <c r="B200" s="1212" t="s">
        <v>275</v>
      </c>
      <c r="C200" s="1113" t="s">
        <v>238</v>
      </c>
      <c r="D200" s="1113" t="s">
        <v>232</v>
      </c>
      <c r="E200" s="1178" t="s">
        <v>233</v>
      </c>
      <c r="F200" s="1178">
        <v>43427</v>
      </c>
      <c r="G200" s="1184" t="s">
        <v>80</v>
      </c>
      <c r="H200" s="1178">
        <v>43466</v>
      </c>
      <c r="I200" s="1178">
        <v>43830</v>
      </c>
      <c r="J200" s="1180" t="s">
        <v>581</v>
      </c>
      <c r="K200" s="1181" t="s">
        <v>80</v>
      </c>
      <c r="L200" s="1180" t="s">
        <v>80</v>
      </c>
      <c r="M200" s="1180" t="s">
        <v>80</v>
      </c>
      <c r="N200" s="1180" t="s">
        <v>80</v>
      </c>
      <c r="O200" s="1180" t="s">
        <v>80</v>
      </c>
      <c r="P200" s="1180">
        <v>2450</v>
      </c>
      <c r="Q200" s="1180" t="s">
        <v>80</v>
      </c>
      <c r="R200" s="1182" t="s">
        <v>80</v>
      </c>
      <c r="S200" s="1180">
        <v>2800</v>
      </c>
      <c r="T200" s="1180">
        <v>2800</v>
      </c>
      <c r="U200" s="1180">
        <v>110</v>
      </c>
      <c r="V200" s="1182" t="s">
        <v>80</v>
      </c>
      <c r="W200" s="1181" t="s">
        <v>837</v>
      </c>
      <c r="X200" s="1180" t="s">
        <v>80</v>
      </c>
      <c r="Y200" s="1180" t="s">
        <v>80</v>
      </c>
      <c r="Z200" s="1180" t="s">
        <v>80</v>
      </c>
      <c r="AA200" s="1180" t="s">
        <v>80</v>
      </c>
      <c r="AB200" s="1180" t="s">
        <v>80</v>
      </c>
      <c r="AC200" s="1213" t="s">
        <v>61</v>
      </c>
      <c r="AD200" s="95"/>
      <c r="AE200" s="98"/>
      <c r="AF200" s="98"/>
      <c r="AG200" s="98"/>
      <c r="AH200" s="98"/>
    </row>
    <row r="201" spans="1:34" s="12" customFormat="1" ht="30" customHeight="1" x14ac:dyDescent="0.2">
      <c r="A201" s="1192" t="s">
        <v>838</v>
      </c>
      <c r="B201" s="1212" t="s">
        <v>275</v>
      </c>
      <c r="C201" s="1113" t="s">
        <v>235</v>
      </c>
      <c r="D201" s="1113" t="s">
        <v>272</v>
      </c>
      <c r="E201" s="1178">
        <v>43091</v>
      </c>
      <c r="F201" s="1178">
        <v>43431</v>
      </c>
      <c r="G201" s="1179">
        <f t="shared" ref="G201" si="18">DAYS360(E201,F201)</f>
        <v>335</v>
      </c>
      <c r="H201" s="1178">
        <v>43435</v>
      </c>
      <c r="I201" s="1178">
        <v>43465</v>
      </c>
      <c r="J201" s="1180" t="s">
        <v>80</v>
      </c>
      <c r="K201" s="1181" t="s">
        <v>80</v>
      </c>
      <c r="L201" s="1180" t="s">
        <v>80</v>
      </c>
      <c r="M201" s="1180" t="s">
        <v>80</v>
      </c>
      <c r="N201" s="1180" t="s">
        <v>80</v>
      </c>
      <c r="O201" s="1180" t="s">
        <v>80</v>
      </c>
      <c r="P201" s="1180" t="s">
        <v>80</v>
      </c>
      <c r="Q201" s="1180" t="s">
        <v>80</v>
      </c>
      <c r="R201" s="1182" t="s">
        <v>80</v>
      </c>
      <c r="S201" s="1180" t="s">
        <v>80</v>
      </c>
      <c r="T201" s="1180" t="s">
        <v>80</v>
      </c>
      <c r="U201" s="1180" t="s">
        <v>80</v>
      </c>
      <c r="V201" s="1182" t="s">
        <v>80</v>
      </c>
      <c r="W201" s="1181" t="s">
        <v>80</v>
      </c>
      <c r="X201" s="1180" t="s">
        <v>80</v>
      </c>
      <c r="Y201" s="1180" t="s">
        <v>80</v>
      </c>
      <c r="Z201" s="1180" t="s">
        <v>80</v>
      </c>
      <c r="AA201" s="1180" t="s">
        <v>80</v>
      </c>
      <c r="AB201" s="1180" t="s">
        <v>80</v>
      </c>
      <c r="AC201" s="1213" t="s">
        <v>61</v>
      </c>
      <c r="AD201" s="95"/>
      <c r="AE201" s="98"/>
      <c r="AF201" s="98"/>
      <c r="AG201" s="98"/>
      <c r="AH201" s="98"/>
    </row>
    <row r="202" spans="1:34" s="12" customFormat="1" ht="30" customHeight="1" x14ac:dyDescent="0.2">
      <c r="A202" s="1192" t="s">
        <v>839</v>
      </c>
      <c r="B202" s="1212" t="s">
        <v>105</v>
      </c>
      <c r="C202" s="1113" t="s">
        <v>105</v>
      </c>
      <c r="D202" s="1113" t="s">
        <v>232</v>
      </c>
      <c r="E202" s="1178" t="s">
        <v>233</v>
      </c>
      <c r="F202" s="1178">
        <v>43433</v>
      </c>
      <c r="G202" s="1184" t="s">
        <v>80</v>
      </c>
      <c r="H202" s="1178">
        <v>43435</v>
      </c>
      <c r="I202" s="1178">
        <v>43799</v>
      </c>
      <c r="J202" s="1180" t="s">
        <v>80</v>
      </c>
      <c r="K202" s="1181">
        <v>1.97</v>
      </c>
      <c r="L202" s="1180" t="s">
        <v>80</v>
      </c>
      <c r="M202" s="1180" t="s">
        <v>80</v>
      </c>
      <c r="N202" s="1180" t="s">
        <v>80</v>
      </c>
      <c r="O202" s="1180" t="s">
        <v>80</v>
      </c>
      <c r="P202" s="1180">
        <v>500</v>
      </c>
      <c r="Q202" s="1180" t="s">
        <v>80</v>
      </c>
      <c r="R202" s="1182" t="s">
        <v>248</v>
      </c>
      <c r="S202" s="1180" t="s">
        <v>80</v>
      </c>
      <c r="T202" s="1180" t="s">
        <v>580</v>
      </c>
      <c r="U202" s="1180">
        <v>385</v>
      </c>
      <c r="V202" s="1182" t="s">
        <v>840</v>
      </c>
      <c r="W202" s="1181" t="s">
        <v>591</v>
      </c>
      <c r="X202" s="1180" t="s">
        <v>234</v>
      </c>
      <c r="Y202" s="1180" t="s">
        <v>234</v>
      </c>
      <c r="Z202" s="1180" t="s">
        <v>80</v>
      </c>
      <c r="AA202" s="1180" t="s">
        <v>80</v>
      </c>
      <c r="AB202" s="1180" t="s">
        <v>234</v>
      </c>
      <c r="AC202" s="1213" t="s">
        <v>61</v>
      </c>
      <c r="AD202" s="95"/>
      <c r="AE202" s="98"/>
      <c r="AF202" s="98"/>
      <c r="AG202" s="98"/>
      <c r="AH202" s="98"/>
    </row>
    <row r="203" spans="1:34" s="12" customFormat="1" ht="30" customHeight="1" x14ac:dyDescent="0.2">
      <c r="A203" s="1192" t="s">
        <v>809</v>
      </c>
      <c r="B203" s="1212" t="s">
        <v>288</v>
      </c>
      <c r="C203" s="1113" t="s">
        <v>105</v>
      </c>
      <c r="D203" s="1113" t="s">
        <v>232</v>
      </c>
      <c r="E203" s="1178">
        <v>43740</v>
      </c>
      <c r="F203" s="1178">
        <v>43774</v>
      </c>
      <c r="G203" s="1179">
        <f>DAYS360(E203,F203)</f>
        <v>33</v>
      </c>
      <c r="H203" s="1178">
        <v>43739</v>
      </c>
      <c r="I203" s="1178">
        <v>44104</v>
      </c>
      <c r="J203" s="1180" t="s">
        <v>80</v>
      </c>
      <c r="K203" s="1181">
        <v>5</v>
      </c>
      <c r="L203" s="1180" t="s">
        <v>80</v>
      </c>
      <c r="M203" s="1180" t="s">
        <v>80</v>
      </c>
      <c r="N203" s="1180" t="s">
        <v>80</v>
      </c>
      <c r="O203" s="1180" t="s">
        <v>80</v>
      </c>
      <c r="P203" s="1180" t="s">
        <v>80</v>
      </c>
      <c r="Q203" s="1180" t="s">
        <v>80</v>
      </c>
      <c r="R203" s="1180">
        <v>93</v>
      </c>
      <c r="S203" s="1180">
        <v>12000</v>
      </c>
      <c r="T203" s="1180">
        <v>7000</v>
      </c>
      <c r="U203" s="1180">
        <v>400</v>
      </c>
      <c r="V203" s="1182" t="s">
        <v>810</v>
      </c>
      <c r="W203" s="1181" t="s">
        <v>1236</v>
      </c>
      <c r="X203" s="1180" t="s">
        <v>234</v>
      </c>
      <c r="Y203" s="1180" t="s">
        <v>234</v>
      </c>
      <c r="Z203" s="1180" t="s">
        <v>80</v>
      </c>
      <c r="AA203" s="1180" t="s">
        <v>80</v>
      </c>
      <c r="AB203" s="1180" t="s">
        <v>80</v>
      </c>
      <c r="AC203" s="1213" t="s">
        <v>61</v>
      </c>
      <c r="AD203" s="95"/>
      <c r="AE203" s="98"/>
      <c r="AF203" s="98"/>
      <c r="AG203" s="98"/>
      <c r="AH203" s="98"/>
    </row>
    <row r="204" spans="1:34" s="12" customFormat="1" ht="30" customHeight="1" x14ac:dyDescent="0.2">
      <c r="A204" s="1192" t="s">
        <v>346</v>
      </c>
      <c r="B204" s="1212" t="s">
        <v>275</v>
      </c>
      <c r="C204" s="1113" t="s">
        <v>238</v>
      </c>
      <c r="D204" s="1113" t="s">
        <v>232</v>
      </c>
      <c r="E204" s="1178">
        <v>43440</v>
      </c>
      <c r="F204" s="1178">
        <v>43773</v>
      </c>
      <c r="G204" s="1179">
        <f>DAYS360(E204,F204)</f>
        <v>328</v>
      </c>
      <c r="H204" s="1178">
        <v>43831</v>
      </c>
      <c r="I204" s="1178">
        <v>44196</v>
      </c>
      <c r="J204" s="1180">
        <v>60</v>
      </c>
      <c r="K204" s="1181" t="s">
        <v>80</v>
      </c>
      <c r="L204" s="1181" t="s">
        <v>80</v>
      </c>
      <c r="M204" s="1181" t="s">
        <v>80</v>
      </c>
      <c r="N204" s="1181" t="s">
        <v>80</v>
      </c>
      <c r="O204" s="1181" t="s">
        <v>80</v>
      </c>
      <c r="P204" s="1180">
        <v>2500</v>
      </c>
      <c r="Q204" s="1180" t="s">
        <v>80</v>
      </c>
      <c r="R204" s="1180" t="s">
        <v>80</v>
      </c>
      <c r="S204" s="1180">
        <v>3000</v>
      </c>
      <c r="T204" s="1180">
        <v>3000</v>
      </c>
      <c r="U204" s="1180">
        <v>130</v>
      </c>
      <c r="V204" s="1182" t="s">
        <v>80</v>
      </c>
      <c r="W204" s="1181" t="s">
        <v>837</v>
      </c>
      <c r="X204" s="1180" t="s">
        <v>80</v>
      </c>
      <c r="Y204" s="1180" t="s">
        <v>80</v>
      </c>
      <c r="Z204" s="1180" t="s">
        <v>80</v>
      </c>
      <c r="AA204" s="1180" t="s">
        <v>80</v>
      </c>
      <c r="AB204" s="1180" t="s">
        <v>80</v>
      </c>
      <c r="AC204" s="1213" t="s">
        <v>61</v>
      </c>
      <c r="AD204" s="95"/>
      <c r="AE204" s="98"/>
      <c r="AF204" s="98"/>
      <c r="AG204" s="98"/>
      <c r="AH204" s="98"/>
    </row>
    <row r="205" spans="1:34" s="12" customFormat="1" ht="30" customHeight="1" x14ac:dyDescent="0.2">
      <c r="A205" s="1192" t="s">
        <v>517</v>
      </c>
      <c r="B205" s="1212" t="s">
        <v>288</v>
      </c>
      <c r="C205" s="1113" t="s">
        <v>275</v>
      </c>
      <c r="D205" s="1113" t="s">
        <v>232</v>
      </c>
      <c r="E205" s="1178">
        <v>43616</v>
      </c>
      <c r="F205" s="1178">
        <v>43777</v>
      </c>
      <c r="G205" s="1179">
        <f t="shared" ref="G205:G207" si="19">DAYS360(E205,F205)</f>
        <v>158</v>
      </c>
      <c r="H205" s="1178">
        <v>43647</v>
      </c>
      <c r="I205" s="1178">
        <v>44012</v>
      </c>
      <c r="J205" s="1180" t="s">
        <v>80</v>
      </c>
      <c r="K205" s="1180" t="s">
        <v>80</v>
      </c>
      <c r="L205" s="1180" t="s">
        <v>80</v>
      </c>
      <c r="M205" s="1180" t="s">
        <v>80</v>
      </c>
      <c r="N205" s="1180" t="s">
        <v>80</v>
      </c>
      <c r="O205" s="1180" t="s">
        <v>80</v>
      </c>
      <c r="P205" s="1180">
        <v>3800</v>
      </c>
      <c r="Q205" s="1180" t="s">
        <v>80</v>
      </c>
      <c r="R205" s="1180" t="s">
        <v>80</v>
      </c>
      <c r="S205" s="1180" t="s">
        <v>80</v>
      </c>
      <c r="T205" s="1180" t="s">
        <v>80</v>
      </c>
      <c r="U205" s="1180" t="s">
        <v>80</v>
      </c>
      <c r="V205" s="1180" t="s">
        <v>80</v>
      </c>
      <c r="W205" s="1180" t="s">
        <v>80</v>
      </c>
      <c r="X205" s="1180" t="s">
        <v>80</v>
      </c>
      <c r="Y205" s="1180" t="s">
        <v>80</v>
      </c>
      <c r="Z205" s="1180" t="s">
        <v>80</v>
      </c>
      <c r="AA205" s="1180" t="s">
        <v>80</v>
      </c>
      <c r="AB205" s="1180" t="s">
        <v>80</v>
      </c>
      <c r="AC205" s="1213" t="s">
        <v>61</v>
      </c>
      <c r="AD205" s="95"/>
      <c r="AE205" s="98"/>
      <c r="AF205" s="98"/>
      <c r="AG205" s="98"/>
      <c r="AH205" s="98"/>
    </row>
    <row r="206" spans="1:34" s="12" customFormat="1" ht="30" customHeight="1" x14ac:dyDescent="0.2">
      <c r="A206" s="1192" t="s">
        <v>839</v>
      </c>
      <c r="B206" s="1212" t="s">
        <v>105</v>
      </c>
      <c r="C206" s="1113" t="s">
        <v>105</v>
      </c>
      <c r="D206" s="1113" t="s">
        <v>232</v>
      </c>
      <c r="E206" s="1178">
        <v>43777</v>
      </c>
      <c r="F206" s="1178">
        <v>43798</v>
      </c>
      <c r="G206" s="1179">
        <f t="shared" si="19"/>
        <v>21</v>
      </c>
      <c r="H206" s="1178">
        <v>43800</v>
      </c>
      <c r="I206" s="1178">
        <v>44165</v>
      </c>
      <c r="J206" s="1180" t="s">
        <v>80</v>
      </c>
      <c r="K206" s="1181" t="s">
        <v>1237</v>
      </c>
      <c r="L206" s="1180" t="s">
        <v>80</v>
      </c>
      <c r="M206" s="1180" t="s">
        <v>80</v>
      </c>
      <c r="N206" s="1180" t="s">
        <v>80</v>
      </c>
      <c r="O206" s="1180" t="s">
        <v>80</v>
      </c>
      <c r="P206" s="1180">
        <v>560</v>
      </c>
      <c r="Q206" s="1180" t="s">
        <v>80</v>
      </c>
      <c r="R206" s="1182" t="s">
        <v>248</v>
      </c>
      <c r="S206" s="1180" t="s">
        <v>80</v>
      </c>
      <c r="T206" s="1180" t="s">
        <v>1238</v>
      </c>
      <c r="U206" s="1180">
        <v>400</v>
      </c>
      <c r="V206" s="1182" t="s">
        <v>497</v>
      </c>
      <c r="W206" s="1181" t="s">
        <v>1239</v>
      </c>
      <c r="X206" s="1180" t="s">
        <v>234</v>
      </c>
      <c r="Y206" s="1180" t="s">
        <v>234</v>
      </c>
      <c r="Z206" s="1180" t="s">
        <v>80</v>
      </c>
      <c r="AA206" s="1180" t="s">
        <v>80</v>
      </c>
      <c r="AB206" s="1180" t="s">
        <v>234</v>
      </c>
      <c r="AC206" s="1213" t="s">
        <v>61</v>
      </c>
      <c r="AD206" s="95"/>
      <c r="AE206" s="98"/>
      <c r="AF206" s="98"/>
      <c r="AG206" s="98"/>
      <c r="AH206" s="98"/>
    </row>
    <row r="207" spans="1:34" s="12" customFormat="1" ht="30" customHeight="1" x14ac:dyDescent="0.2">
      <c r="A207" s="1192" t="s">
        <v>1240</v>
      </c>
      <c r="B207" s="1212" t="s">
        <v>105</v>
      </c>
      <c r="C207" s="1113" t="s">
        <v>275</v>
      </c>
      <c r="D207" s="1113" t="s">
        <v>232</v>
      </c>
      <c r="E207" s="1178">
        <v>43411</v>
      </c>
      <c r="F207" s="1178">
        <v>43788</v>
      </c>
      <c r="G207" s="1184">
        <f t="shared" si="19"/>
        <v>372</v>
      </c>
      <c r="H207" s="1178">
        <v>43413</v>
      </c>
      <c r="I207" s="1178">
        <v>43777</v>
      </c>
      <c r="J207" s="1180" t="s">
        <v>80</v>
      </c>
      <c r="K207" s="1180" t="s">
        <v>80</v>
      </c>
      <c r="L207" s="1180" t="s">
        <v>80</v>
      </c>
      <c r="M207" s="1180" t="s">
        <v>80</v>
      </c>
      <c r="N207" s="1180" t="s">
        <v>80</v>
      </c>
      <c r="O207" s="1180">
        <v>700</v>
      </c>
      <c r="P207" s="1180" t="s">
        <v>80</v>
      </c>
      <c r="Q207" s="1180" t="s">
        <v>80</v>
      </c>
      <c r="R207" s="1180" t="s">
        <v>80</v>
      </c>
      <c r="S207" s="1180" t="s">
        <v>80</v>
      </c>
      <c r="T207" s="1180" t="s">
        <v>80</v>
      </c>
      <c r="U207" s="1180">
        <v>500</v>
      </c>
      <c r="V207" s="1182" t="s">
        <v>80</v>
      </c>
      <c r="W207" s="1182" t="s">
        <v>80</v>
      </c>
      <c r="X207" s="1182" t="s">
        <v>80</v>
      </c>
      <c r="Y207" s="1180" t="s">
        <v>234</v>
      </c>
      <c r="Z207" s="1180" t="s">
        <v>80</v>
      </c>
      <c r="AA207" s="1180" t="s">
        <v>80</v>
      </c>
      <c r="AB207" s="1180" t="s">
        <v>80</v>
      </c>
      <c r="AC207" s="1213" t="s">
        <v>61</v>
      </c>
      <c r="AD207" s="95"/>
      <c r="AE207" s="98"/>
      <c r="AF207" s="98"/>
      <c r="AG207" s="98"/>
      <c r="AH207" s="98"/>
    </row>
    <row r="208" spans="1:34" ht="30" customHeight="1" x14ac:dyDescent="0.2">
      <c r="A208" s="1193" t="s">
        <v>259</v>
      </c>
      <c r="B208" s="1212"/>
      <c r="C208" s="1113"/>
      <c r="D208" s="1113"/>
      <c r="E208" s="1171"/>
      <c r="F208" s="1171"/>
      <c r="G208" s="497"/>
      <c r="H208" s="1172"/>
      <c r="I208" s="1172"/>
      <c r="J208" s="1173"/>
      <c r="K208" s="1174"/>
      <c r="L208" s="1173"/>
      <c r="M208" s="1173"/>
      <c r="N208" s="1173"/>
      <c r="O208" s="1173"/>
      <c r="P208" s="1173"/>
      <c r="Q208" s="1173"/>
      <c r="R208" s="1175"/>
      <c r="S208" s="1173"/>
      <c r="T208" s="1173"/>
      <c r="U208" s="1173"/>
      <c r="V208" s="1175"/>
      <c r="W208" s="1173"/>
      <c r="X208" s="1173"/>
      <c r="Y208" s="1173"/>
      <c r="Z208" s="1173"/>
      <c r="AA208" s="1173"/>
      <c r="AB208" s="1173"/>
      <c r="AC208" s="1216"/>
      <c r="AD208" s="95"/>
      <c r="AE208" s="95"/>
      <c r="AF208" s="95"/>
      <c r="AG208" s="95"/>
      <c r="AH208" s="95"/>
    </row>
    <row r="209" spans="1:34" s="12" customFormat="1" ht="30" customHeight="1" x14ac:dyDescent="0.2">
      <c r="A209" s="1192" t="s">
        <v>841</v>
      </c>
      <c r="B209" s="1212" t="s">
        <v>273</v>
      </c>
      <c r="C209" s="1113" t="s">
        <v>105</v>
      </c>
      <c r="D209" s="1113" t="s">
        <v>232</v>
      </c>
      <c r="E209" s="1178">
        <v>43269</v>
      </c>
      <c r="F209" s="1178">
        <v>43437</v>
      </c>
      <c r="G209" s="1179">
        <f t="shared" ref="G209:G242" si="20">DAYS360(E209,F209)</f>
        <v>165</v>
      </c>
      <c r="H209" s="1178">
        <v>43282</v>
      </c>
      <c r="I209" s="1178">
        <v>44012</v>
      </c>
      <c r="J209" s="1180" t="s">
        <v>80</v>
      </c>
      <c r="K209" s="1181">
        <v>1</v>
      </c>
      <c r="L209" s="1180" t="s">
        <v>80</v>
      </c>
      <c r="M209" s="1180" t="s">
        <v>80</v>
      </c>
      <c r="N209" s="1180" t="s">
        <v>80</v>
      </c>
      <c r="O209" s="1180" t="s">
        <v>80</v>
      </c>
      <c r="P209" s="1180" t="s">
        <v>80</v>
      </c>
      <c r="Q209" s="1180" t="s">
        <v>80</v>
      </c>
      <c r="R209" s="1182">
        <v>93</v>
      </c>
      <c r="S209" s="1180">
        <v>8000</v>
      </c>
      <c r="T209" s="1180">
        <v>4400</v>
      </c>
      <c r="U209" s="1180">
        <v>1050</v>
      </c>
      <c r="V209" s="1182" t="s">
        <v>80</v>
      </c>
      <c r="W209" s="1181" t="s">
        <v>80</v>
      </c>
      <c r="X209" s="1180" t="s">
        <v>80</v>
      </c>
      <c r="Y209" s="1180" t="s">
        <v>80</v>
      </c>
      <c r="Z209" s="1180" t="s">
        <v>80</v>
      </c>
      <c r="AA209" s="1180" t="s">
        <v>234</v>
      </c>
      <c r="AB209" s="1180" t="s">
        <v>80</v>
      </c>
      <c r="AC209" s="1213" t="s">
        <v>61</v>
      </c>
      <c r="AD209" s="95"/>
      <c r="AE209" s="98"/>
      <c r="AF209" s="98"/>
      <c r="AG209" s="98"/>
      <c r="AH209" s="98"/>
    </row>
    <row r="210" spans="1:34" s="12" customFormat="1" ht="30" customHeight="1" x14ac:dyDescent="0.2">
      <c r="A210" s="1192" t="s">
        <v>842</v>
      </c>
      <c r="B210" s="1212" t="s">
        <v>105</v>
      </c>
      <c r="C210" s="1113" t="s">
        <v>275</v>
      </c>
      <c r="D210" s="1113" t="s">
        <v>232</v>
      </c>
      <c r="E210" s="1178">
        <v>43436</v>
      </c>
      <c r="F210" s="1178">
        <v>43440</v>
      </c>
      <c r="G210" s="1179">
        <f>DAYS360(E210,F210)</f>
        <v>4</v>
      </c>
      <c r="H210" s="1178">
        <v>43130</v>
      </c>
      <c r="I210" s="1178">
        <v>43494</v>
      </c>
      <c r="J210" s="1181" t="s">
        <v>843</v>
      </c>
      <c r="K210" s="1181" t="s">
        <v>80</v>
      </c>
      <c r="L210" s="1180" t="s">
        <v>80</v>
      </c>
      <c r="M210" s="1180" t="s">
        <v>80</v>
      </c>
      <c r="N210" s="1180" t="s">
        <v>80</v>
      </c>
      <c r="O210" s="1180" t="s">
        <v>80</v>
      </c>
      <c r="P210" s="1180">
        <v>1730</v>
      </c>
      <c r="Q210" s="1180">
        <v>52.5</v>
      </c>
      <c r="R210" s="1182">
        <v>45</v>
      </c>
      <c r="S210" s="1180">
        <v>4200</v>
      </c>
      <c r="T210" s="1180">
        <v>4000</v>
      </c>
      <c r="U210" s="1180">
        <v>120</v>
      </c>
      <c r="V210" s="1182" t="s">
        <v>844</v>
      </c>
      <c r="W210" s="1181" t="s">
        <v>845</v>
      </c>
      <c r="X210" s="1180" t="s">
        <v>80</v>
      </c>
      <c r="Y210" s="1180" t="s">
        <v>234</v>
      </c>
      <c r="Z210" s="1180" t="s">
        <v>80</v>
      </c>
      <c r="AA210" s="1180" t="s">
        <v>80</v>
      </c>
      <c r="AB210" s="1180" t="s">
        <v>80</v>
      </c>
      <c r="AC210" s="1213" t="s">
        <v>61</v>
      </c>
      <c r="AD210" s="95"/>
      <c r="AE210" s="98"/>
      <c r="AF210" s="98"/>
      <c r="AG210" s="98"/>
      <c r="AH210" s="98"/>
    </row>
    <row r="211" spans="1:34" s="12" customFormat="1" ht="30" customHeight="1" x14ac:dyDescent="0.2">
      <c r="A211" s="1192" t="s">
        <v>846</v>
      </c>
      <c r="B211" s="1212" t="s">
        <v>277</v>
      </c>
      <c r="C211" s="1113" t="s">
        <v>105</v>
      </c>
      <c r="D211" s="1113" t="s">
        <v>241</v>
      </c>
      <c r="E211" s="1178">
        <v>43243</v>
      </c>
      <c r="F211" s="1178">
        <v>43444</v>
      </c>
      <c r="G211" s="1179">
        <f t="shared" si="20"/>
        <v>197</v>
      </c>
      <c r="H211" s="1178">
        <v>43282</v>
      </c>
      <c r="I211" s="1178">
        <v>44012</v>
      </c>
      <c r="J211" s="1180" t="s">
        <v>80</v>
      </c>
      <c r="K211" s="1181">
        <v>4.34</v>
      </c>
      <c r="L211" s="1180" t="s">
        <v>80</v>
      </c>
      <c r="M211" s="1180" t="s">
        <v>80</v>
      </c>
      <c r="N211" s="1180" t="s">
        <v>80</v>
      </c>
      <c r="O211" s="1180" t="s">
        <v>80</v>
      </c>
      <c r="P211" s="1180" t="s">
        <v>80</v>
      </c>
      <c r="Q211" s="1180" t="s">
        <v>80</v>
      </c>
      <c r="R211" s="1182" t="s">
        <v>80</v>
      </c>
      <c r="S211" s="1180" t="s">
        <v>80</v>
      </c>
      <c r="T211" s="1180" t="s">
        <v>80</v>
      </c>
      <c r="U211" s="1180" t="s">
        <v>80</v>
      </c>
      <c r="V211" s="1182" t="s">
        <v>80</v>
      </c>
      <c r="W211" s="1181" t="s">
        <v>80</v>
      </c>
      <c r="X211" s="1180" t="s">
        <v>80</v>
      </c>
      <c r="Y211" s="1180" t="s">
        <v>234</v>
      </c>
      <c r="Z211" s="1180" t="s">
        <v>80</v>
      </c>
      <c r="AA211" s="1180" t="s">
        <v>80</v>
      </c>
      <c r="AB211" s="1180" t="s">
        <v>80</v>
      </c>
      <c r="AC211" s="1213" t="s">
        <v>61</v>
      </c>
      <c r="AD211" s="95"/>
      <c r="AE211" s="98"/>
      <c r="AF211" s="98"/>
      <c r="AG211" s="98"/>
      <c r="AH211" s="98"/>
    </row>
    <row r="212" spans="1:34" s="12" customFormat="1" ht="30" customHeight="1" x14ac:dyDescent="0.2">
      <c r="A212" s="1192" t="s">
        <v>847</v>
      </c>
      <c r="B212" s="1212" t="s">
        <v>273</v>
      </c>
      <c r="C212" s="1113" t="s">
        <v>105</v>
      </c>
      <c r="D212" s="1113" t="s">
        <v>232</v>
      </c>
      <c r="E212" s="1178" t="s">
        <v>233</v>
      </c>
      <c r="F212" s="1178">
        <v>43446</v>
      </c>
      <c r="G212" s="1179">
        <f>DAYS360(E212,F212)</f>
        <v>42822</v>
      </c>
      <c r="H212" s="1178">
        <v>43466</v>
      </c>
      <c r="I212" s="1178">
        <v>44196</v>
      </c>
      <c r="J212" s="1180" t="s">
        <v>80</v>
      </c>
      <c r="K212" s="1180" t="s">
        <v>848</v>
      </c>
      <c r="L212" s="1180" t="s">
        <v>80</v>
      </c>
      <c r="M212" s="1180" t="s">
        <v>80</v>
      </c>
      <c r="N212" s="1180" t="s">
        <v>80</v>
      </c>
      <c r="O212" s="1180" t="s">
        <v>80</v>
      </c>
      <c r="P212" s="1180">
        <v>1700</v>
      </c>
      <c r="Q212" s="1180" t="s">
        <v>80</v>
      </c>
      <c r="R212" s="1182" t="s">
        <v>80</v>
      </c>
      <c r="S212" s="1180">
        <v>14000</v>
      </c>
      <c r="T212" s="1180">
        <v>4000</v>
      </c>
      <c r="U212" s="1180" t="s">
        <v>80</v>
      </c>
      <c r="V212" s="1182" t="s">
        <v>234</v>
      </c>
      <c r="W212" s="1181" t="s">
        <v>849</v>
      </c>
      <c r="X212" s="1180" t="s">
        <v>234</v>
      </c>
      <c r="Y212" s="1180" t="s">
        <v>234</v>
      </c>
      <c r="Z212" s="1180" t="s">
        <v>80</v>
      </c>
      <c r="AA212" s="1180" t="s">
        <v>234</v>
      </c>
      <c r="AB212" s="1180" t="s">
        <v>234</v>
      </c>
      <c r="AC212" s="1213" t="s">
        <v>61</v>
      </c>
      <c r="AD212" s="95"/>
      <c r="AE212" s="98"/>
      <c r="AF212" s="98"/>
      <c r="AG212" s="98"/>
      <c r="AH212" s="98"/>
    </row>
    <row r="213" spans="1:34" s="12" customFormat="1" ht="30" customHeight="1" x14ac:dyDescent="0.2">
      <c r="A213" s="1192" t="s">
        <v>850</v>
      </c>
      <c r="B213" s="1212" t="s">
        <v>280</v>
      </c>
      <c r="C213" s="1113" t="s">
        <v>275</v>
      </c>
      <c r="D213" s="1113" t="s">
        <v>232</v>
      </c>
      <c r="E213" s="1178" t="s">
        <v>233</v>
      </c>
      <c r="F213" s="1178">
        <v>43447</v>
      </c>
      <c r="G213" s="1184" t="s">
        <v>80</v>
      </c>
      <c r="H213" s="1178">
        <v>43466</v>
      </c>
      <c r="I213" s="1178">
        <v>43830</v>
      </c>
      <c r="J213" s="1180" t="s">
        <v>851</v>
      </c>
      <c r="K213" s="1181" t="s">
        <v>80</v>
      </c>
      <c r="L213" s="1180" t="s">
        <v>80</v>
      </c>
      <c r="M213" s="1180" t="s">
        <v>80</v>
      </c>
      <c r="N213" s="1180" t="s">
        <v>80</v>
      </c>
      <c r="O213" s="1180" t="s">
        <v>80</v>
      </c>
      <c r="P213" s="1180">
        <v>300</v>
      </c>
      <c r="Q213" s="1180" t="s">
        <v>80</v>
      </c>
      <c r="R213" s="1182" t="s">
        <v>80</v>
      </c>
      <c r="S213" s="1180">
        <v>5000</v>
      </c>
      <c r="T213" s="1180">
        <v>5000</v>
      </c>
      <c r="U213" s="1180" t="s">
        <v>80</v>
      </c>
      <c r="V213" s="1182" t="s">
        <v>80</v>
      </c>
      <c r="W213" s="1181" t="s">
        <v>80</v>
      </c>
      <c r="X213" s="1180" t="s">
        <v>234</v>
      </c>
      <c r="Y213" s="1180" t="s">
        <v>80</v>
      </c>
      <c r="Z213" s="1180" t="s">
        <v>80</v>
      </c>
      <c r="AA213" s="1180" t="s">
        <v>80</v>
      </c>
      <c r="AB213" s="1180" t="s">
        <v>80</v>
      </c>
      <c r="AC213" s="1213" t="s">
        <v>61</v>
      </c>
      <c r="AD213" s="95"/>
      <c r="AE213" s="98"/>
      <c r="AF213" s="98"/>
      <c r="AG213" s="98"/>
      <c r="AH213" s="98"/>
    </row>
    <row r="214" spans="1:34" s="12" customFormat="1" ht="30" customHeight="1" x14ac:dyDescent="0.2">
      <c r="A214" s="1192" t="s">
        <v>1241</v>
      </c>
      <c r="B214" s="1212" t="s">
        <v>286</v>
      </c>
      <c r="C214" s="1113" t="s">
        <v>275</v>
      </c>
      <c r="D214" s="1113" t="s">
        <v>232</v>
      </c>
      <c r="E214" s="1178">
        <v>43672</v>
      </c>
      <c r="F214" s="1178">
        <v>43822</v>
      </c>
      <c r="G214" s="1179">
        <f t="shared" si="20"/>
        <v>147</v>
      </c>
      <c r="H214" s="1178">
        <v>43831</v>
      </c>
      <c r="I214" s="1178">
        <v>44561</v>
      </c>
      <c r="J214" s="1180" t="s">
        <v>80</v>
      </c>
      <c r="K214" s="1180" t="s">
        <v>80</v>
      </c>
      <c r="L214" s="1180" t="s">
        <v>80</v>
      </c>
      <c r="M214" s="1180" t="s">
        <v>80</v>
      </c>
      <c r="N214" s="1180" t="s">
        <v>80</v>
      </c>
      <c r="O214" s="1180">
        <v>500</v>
      </c>
      <c r="P214" s="1180" t="s">
        <v>856</v>
      </c>
      <c r="Q214" s="1180" t="s">
        <v>80</v>
      </c>
      <c r="R214" s="1180" t="s">
        <v>80</v>
      </c>
      <c r="S214" s="1180" t="s">
        <v>80</v>
      </c>
      <c r="T214" s="1180" t="s">
        <v>80</v>
      </c>
      <c r="U214" s="1180" t="s">
        <v>80</v>
      </c>
      <c r="V214" s="1180" t="s">
        <v>80</v>
      </c>
      <c r="W214" s="1180" t="s">
        <v>1242</v>
      </c>
      <c r="X214" s="1180" t="s">
        <v>234</v>
      </c>
      <c r="Y214" s="1180" t="s">
        <v>234</v>
      </c>
      <c r="Z214" s="1180" t="s">
        <v>80</v>
      </c>
      <c r="AA214" s="1180" t="s">
        <v>80</v>
      </c>
      <c r="AB214" s="1180" t="s">
        <v>80</v>
      </c>
      <c r="AC214" s="1213" t="s">
        <v>61</v>
      </c>
      <c r="AD214" s="95"/>
      <c r="AE214" s="98"/>
      <c r="AF214" s="98"/>
      <c r="AG214" s="98"/>
      <c r="AH214" s="98"/>
    </row>
    <row r="215" spans="1:34" s="12" customFormat="1" ht="30" customHeight="1" x14ac:dyDescent="0.2">
      <c r="A215" s="1192" t="s">
        <v>1245</v>
      </c>
      <c r="B215" s="1212" t="s">
        <v>273</v>
      </c>
      <c r="C215" s="1113" t="s">
        <v>235</v>
      </c>
      <c r="D215" s="1113" t="s">
        <v>232</v>
      </c>
      <c r="E215" s="1178">
        <v>43657</v>
      </c>
      <c r="F215" s="1178">
        <v>43826</v>
      </c>
      <c r="G215" s="1179">
        <f t="shared" si="20"/>
        <v>166</v>
      </c>
      <c r="H215" s="1178">
        <v>43586</v>
      </c>
      <c r="I215" s="1178">
        <v>43951</v>
      </c>
      <c r="J215" s="1180" t="s">
        <v>80</v>
      </c>
      <c r="K215" s="1180" t="s">
        <v>80</v>
      </c>
      <c r="L215" s="1180" t="s">
        <v>80</v>
      </c>
      <c r="M215" s="1180" t="s">
        <v>80</v>
      </c>
      <c r="N215" s="1180" t="s">
        <v>80</v>
      </c>
      <c r="O215" s="1180" t="s">
        <v>80</v>
      </c>
      <c r="P215" s="1180" t="s">
        <v>80</v>
      </c>
      <c r="Q215" s="1180" t="s">
        <v>80</v>
      </c>
      <c r="R215" s="1180" t="s">
        <v>80</v>
      </c>
      <c r="S215" s="1180" t="s">
        <v>80</v>
      </c>
      <c r="T215" s="1180" t="s">
        <v>80</v>
      </c>
      <c r="U215" s="1180" t="s">
        <v>80</v>
      </c>
      <c r="V215" s="1180" t="s">
        <v>80</v>
      </c>
      <c r="W215" s="1180" t="s">
        <v>80</v>
      </c>
      <c r="X215" s="1180" t="s">
        <v>80</v>
      </c>
      <c r="Y215" s="1180" t="s">
        <v>80</v>
      </c>
      <c r="Z215" s="1180" t="s">
        <v>80</v>
      </c>
      <c r="AA215" s="1180" t="s">
        <v>80</v>
      </c>
      <c r="AB215" s="1180" t="s">
        <v>80</v>
      </c>
      <c r="AC215" s="1213" t="s">
        <v>61</v>
      </c>
      <c r="AD215" s="95"/>
      <c r="AE215" s="98"/>
      <c r="AF215" s="98"/>
      <c r="AG215" s="98"/>
      <c r="AH215" s="98"/>
    </row>
    <row r="216" spans="1:34" s="12" customFormat="1" ht="30" customHeight="1" x14ac:dyDescent="0.2">
      <c r="A216" s="1192" t="s">
        <v>850</v>
      </c>
      <c r="B216" s="1212" t="s">
        <v>280</v>
      </c>
      <c r="C216" s="1113" t="s">
        <v>275</v>
      </c>
      <c r="D216" s="1113" t="s">
        <v>232</v>
      </c>
      <c r="E216" s="1178">
        <v>43774</v>
      </c>
      <c r="F216" s="1178">
        <v>43817</v>
      </c>
      <c r="G216" s="1179">
        <f t="shared" si="20"/>
        <v>43</v>
      </c>
      <c r="H216" s="1178">
        <v>43831</v>
      </c>
      <c r="I216" s="1178">
        <v>44196</v>
      </c>
      <c r="J216" s="1180" t="s">
        <v>234</v>
      </c>
      <c r="K216" s="1180" t="s">
        <v>80</v>
      </c>
      <c r="L216" s="1180" t="s">
        <v>80</v>
      </c>
      <c r="M216" s="1180" t="s">
        <v>80</v>
      </c>
      <c r="N216" s="1180" t="s">
        <v>80</v>
      </c>
      <c r="O216" s="1180" t="s">
        <v>80</v>
      </c>
      <c r="P216" s="1180">
        <v>350</v>
      </c>
      <c r="Q216" s="1180" t="s">
        <v>80</v>
      </c>
      <c r="R216" s="1180" t="s">
        <v>80</v>
      </c>
      <c r="S216" s="1180">
        <v>5000</v>
      </c>
      <c r="T216" s="1180">
        <v>5000</v>
      </c>
      <c r="U216" s="1180" t="s">
        <v>80</v>
      </c>
      <c r="V216" s="1180" t="s">
        <v>80</v>
      </c>
      <c r="W216" s="1180" t="s">
        <v>80</v>
      </c>
      <c r="X216" s="1180" t="s">
        <v>234</v>
      </c>
      <c r="Y216" s="1180" t="s">
        <v>80</v>
      </c>
      <c r="Z216" s="1180" t="s">
        <v>80</v>
      </c>
      <c r="AA216" s="1180" t="s">
        <v>80</v>
      </c>
      <c r="AB216" s="1180" t="s">
        <v>80</v>
      </c>
      <c r="AC216" s="1213" t="s">
        <v>61</v>
      </c>
      <c r="AD216" s="95"/>
      <c r="AE216" s="98"/>
      <c r="AF216" s="98"/>
      <c r="AG216" s="98"/>
      <c r="AH216" s="98"/>
    </row>
    <row r="217" spans="1:34" s="12" customFormat="1" ht="30" customHeight="1" x14ac:dyDescent="0.2">
      <c r="A217" s="1192" t="s">
        <v>1243</v>
      </c>
      <c r="B217" s="1212" t="s">
        <v>273</v>
      </c>
      <c r="C217" s="1113" t="s">
        <v>275</v>
      </c>
      <c r="D217" s="1113" t="s">
        <v>232</v>
      </c>
      <c r="E217" s="1178">
        <v>43705</v>
      </c>
      <c r="F217" s="1178">
        <v>43825</v>
      </c>
      <c r="G217" s="1179">
        <f t="shared" si="20"/>
        <v>118</v>
      </c>
      <c r="H217" s="1178">
        <v>43703</v>
      </c>
      <c r="I217" s="1178">
        <v>44068</v>
      </c>
      <c r="J217" s="1180" t="s">
        <v>80</v>
      </c>
      <c r="K217" s="1180" t="s">
        <v>80</v>
      </c>
      <c r="L217" s="1180" t="s">
        <v>80</v>
      </c>
      <c r="M217" s="1180" t="s">
        <v>80</v>
      </c>
      <c r="N217" s="1180" t="s">
        <v>80</v>
      </c>
      <c r="O217" s="1180" t="s">
        <v>80</v>
      </c>
      <c r="P217" s="1180" t="s">
        <v>80</v>
      </c>
      <c r="Q217" s="1180" t="s">
        <v>80</v>
      </c>
      <c r="R217" s="1180" t="s">
        <v>80</v>
      </c>
      <c r="S217" s="1180" t="s">
        <v>80</v>
      </c>
      <c r="T217" s="1180" t="s">
        <v>80</v>
      </c>
      <c r="U217" s="1180" t="s">
        <v>80</v>
      </c>
      <c r="V217" s="1180" t="s">
        <v>80</v>
      </c>
      <c r="W217" s="1180" t="s">
        <v>80</v>
      </c>
      <c r="X217" s="1180" t="s">
        <v>80</v>
      </c>
      <c r="Y217" s="1180" t="s">
        <v>234</v>
      </c>
      <c r="Z217" s="1180" t="s">
        <v>80</v>
      </c>
      <c r="AA217" s="1180" t="s">
        <v>80</v>
      </c>
      <c r="AB217" s="1180" t="s">
        <v>80</v>
      </c>
      <c r="AC217" s="1213" t="s">
        <v>61</v>
      </c>
      <c r="AD217" s="95"/>
      <c r="AE217" s="98"/>
      <c r="AF217" s="98"/>
      <c r="AG217" s="98"/>
      <c r="AH217" s="98"/>
    </row>
    <row r="218" spans="1:34" s="12" customFormat="1" ht="30" customHeight="1" x14ac:dyDescent="0.2">
      <c r="A218" s="1192" t="s">
        <v>1303</v>
      </c>
      <c r="B218" s="1212" t="s">
        <v>273</v>
      </c>
      <c r="C218" s="1113" t="s">
        <v>105</v>
      </c>
      <c r="D218" s="1113" t="s">
        <v>232</v>
      </c>
      <c r="E218" s="1178" t="s">
        <v>233</v>
      </c>
      <c r="F218" s="1178">
        <v>43808</v>
      </c>
      <c r="G218" s="1179" t="s">
        <v>80</v>
      </c>
      <c r="H218" s="1178">
        <v>43770</v>
      </c>
      <c r="I218" s="1178">
        <v>44135</v>
      </c>
      <c r="J218" s="1180" t="s">
        <v>80</v>
      </c>
      <c r="K218" s="1181" t="s">
        <v>1244</v>
      </c>
      <c r="L218" s="1180" t="s">
        <v>80</v>
      </c>
      <c r="M218" s="1180" t="s">
        <v>80</v>
      </c>
      <c r="N218" s="1180" t="s">
        <v>80</v>
      </c>
      <c r="O218" s="1180" t="s">
        <v>80</v>
      </c>
      <c r="P218" s="1180" t="s">
        <v>80</v>
      </c>
      <c r="Q218" s="1180" t="s">
        <v>80</v>
      </c>
      <c r="R218" s="1182" t="s">
        <v>248</v>
      </c>
      <c r="S218" s="1180">
        <v>5500</v>
      </c>
      <c r="T218" s="1180">
        <v>3000</v>
      </c>
      <c r="U218" s="1180" t="s">
        <v>80</v>
      </c>
      <c r="V218" s="1182" t="s">
        <v>769</v>
      </c>
      <c r="W218" s="1180" t="s">
        <v>80</v>
      </c>
      <c r="X218" s="1180" t="s">
        <v>80</v>
      </c>
      <c r="Y218" s="1180" t="s">
        <v>234</v>
      </c>
      <c r="Z218" s="1180" t="s">
        <v>234</v>
      </c>
      <c r="AA218" s="1180" t="s">
        <v>80</v>
      </c>
      <c r="AB218" s="1180" t="s">
        <v>80</v>
      </c>
      <c r="AC218" s="1213" t="s">
        <v>61</v>
      </c>
      <c r="AD218" s="95"/>
      <c r="AE218" s="98"/>
      <c r="AF218" s="98"/>
      <c r="AG218" s="98"/>
      <c r="AH218" s="98"/>
    </row>
    <row r="219" spans="1:34" s="12" customFormat="1" ht="30" customHeight="1" x14ac:dyDescent="0.2">
      <c r="A219" s="1192" t="s">
        <v>1304</v>
      </c>
      <c r="B219" s="1212" t="s">
        <v>273</v>
      </c>
      <c r="C219" s="1113" t="s">
        <v>105</v>
      </c>
      <c r="D219" s="1113" t="s">
        <v>232</v>
      </c>
      <c r="E219" s="1178">
        <v>43791</v>
      </c>
      <c r="F219" s="1178">
        <v>43808</v>
      </c>
      <c r="G219" s="1179">
        <f t="shared" si="20"/>
        <v>17</v>
      </c>
      <c r="H219" s="1178">
        <v>43770</v>
      </c>
      <c r="I219" s="1178">
        <v>44135</v>
      </c>
      <c r="J219" s="1180" t="s">
        <v>80</v>
      </c>
      <c r="K219" s="1181" t="s">
        <v>1244</v>
      </c>
      <c r="L219" s="1180" t="s">
        <v>80</v>
      </c>
      <c r="M219" s="1180" t="s">
        <v>80</v>
      </c>
      <c r="N219" s="1180" t="s">
        <v>80</v>
      </c>
      <c r="O219" s="1180" t="s">
        <v>80</v>
      </c>
      <c r="P219" s="1180" t="s">
        <v>80</v>
      </c>
      <c r="Q219" s="1180" t="s">
        <v>80</v>
      </c>
      <c r="R219" s="1182" t="s">
        <v>248</v>
      </c>
      <c r="S219" s="1180">
        <v>5500</v>
      </c>
      <c r="T219" s="1180">
        <v>3000</v>
      </c>
      <c r="U219" s="1180" t="s">
        <v>80</v>
      </c>
      <c r="V219" s="1182" t="s">
        <v>769</v>
      </c>
      <c r="W219" s="1180" t="s">
        <v>80</v>
      </c>
      <c r="X219" s="1180" t="s">
        <v>80</v>
      </c>
      <c r="Y219" s="1180" t="s">
        <v>234</v>
      </c>
      <c r="Z219" s="1180" t="s">
        <v>234</v>
      </c>
      <c r="AA219" s="1180" t="s">
        <v>80</v>
      </c>
      <c r="AB219" s="1180" t="s">
        <v>80</v>
      </c>
      <c r="AC219" s="1213" t="s">
        <v>61</v>
      </c>
      <c r="AD219" s="95"/>
      <c r="AE219" s="98"/>
      <c r="AF219" s="98"/>
      <c r="AG219" s="98"/>
      <c r="AH219" s="98"/>
    </row>
    <row r="220" spans="1:34" s="12" customFormat="1" ht="30" customHeight="1" x14ac:dyDescent="0.2">
      <c r="A220" s="1192" t="s">
        <v>1305</v>
      </c>
      <c r="B220" s="1212" t="s">
        <v>273</v>
      </c>
      <c r="C220" s="1113" t="s">
        <v>105</v>
      </c>
      <c r="D220" s="1113" t="s">
        <v>232</v>
      </c>
      <c r="E220" s="1178" t="s">
        <v>233</v>
      </c>
      <c r="F220" s="1178">
        <v>43829</v>
      </c>
      <c r="G220" s="1179" t="s">
        <v>80</v>
      </c>
      <c r="H220" s="1178">
        <v>42125</v>
      </c>
      <c r="I220" s="1178">
        <v>42490</v>
      </c>
      <c r="J220" s="1180" t="s">
        <v>80</v>
      </c>
      <c r="K220" s="1180" t="s">
        <v>80</v>
      </c>
      <c r="L220" s="1180" t="s">
        <v>80</v>
      </c>
      <c r="M220" s="1180" t="s">
        <v>80</v>
      </c>
      <c r="N220" s="1180" t="s">
        <v>80</v>
      </c>
      <c r="O220" s="1180" t="s">
        <v>80</v>
      </c>
      <c r="P220" s="1180" t="s">
        <v>80</v>
      </c>
      <c r="Q220" s="1180" t="s">
        <v>80</v>
      </c>
      <c r="R220" s="1180" t="s">
        <v>80</v>
      </c>
      <c r="S220" s="1180" t="s">
        <v>80</v>
      </c>
      <c r="T220" s="1180" t="s">
        <v>80</v>
      </c>
      <c r="U220" s="1180" t="s">
        <v>80</v>
      </c>
      <c r="V220" s="1180" t="s">
        <v>80</v>
      </c>
      <c r="W220" s="1180" t="s">
        <v>80</v>
      </c>
      <c r="X220" s="1180" t="s">
        <v>80</v>
      </c>
      <c r="Y220" s="1180" t="s">
        <v>80</v>
      </c>
      <c r="Z220" s="1180" t="s">
        <v>80</v>
      </c>
      <c r="AA220" s="1180" t="s">
        <v>80</v>
      </c>
      <c r="AB220" s="1180" t="s">
        <v>80</v>
      </c>
      <c r="AC220" s="1213" t="s">
        <v>61</v>
      </c>
      <c r="AD220" s="95"/>
      <c r="AE220" s="98"/>
      <c r="AF220" s="98"/>
      <c r="AG220" s="98"/>
      <c r="AH220" s="98"/>
    </row>
    <row r="221" spans="1:34" s="12" customFormat="1" ht="30" customHeight="1" x14ac:dyDescent="0.2">
      <c r="A221" s="1192" t="s">
        <v>1306</v>
      </c>
      <c r="B221" s="1212" t="s">
        <v>273</v>
      </c>
      <c r="C221" s="1113" t="s">
        <v>105</v>
      </c>
      <c r="D221" s="1113" t="s">
        <v>232</v>
      </c>
      <c r="E221" s="1178" t="s">
        <v>233</v>
      </c>
      <c r="F221" s="1178">
        <v>43829</v>
      </c>
      <c r="G221" s="1179" t="s">
        <v>80</v>
      </c>
      <c r="H221" s="1178">
        <v>42491</v>
      </c>
      <c r="I221" s="1178">
        <v>42855</v>
      </c>
      <c r="J221" s="1180" t="s">
        <v>80</v>
      </c>
      <c r="K221" s="1180" t="s">
        <v>80</v>
      </c>
      <c r="L221" s="1180" t="s">
        <v>80</v>
      </c>
      <c r="M221" s="1180" t="s">
        <v>80</v>
      </c>
      <c r="N221" s="1180" t="s">
        <v>80</v>
      </c>
      <c r="O221" s="1180" t="s">
        <v>80</v>
      </c>
      <c r="P221" s="1180" t="s">
        <v>80</v>
      </c>
      <c r="Q221" s="1180" t="s">
        <v>80</v>
      </c>
      <c r="R221" s="1180" t="s">
        <v>80</v>
      </c>
      <c r="S221" s="1180" t="s">
        <v>80</v>
      </c>
      <c r="T221" s="1180" t="s">
        <v>80</v>
      </c>
      <c r="U221" s="1180" t="s">
        <v>80</v>
      </c>
      <c r="V221" s="1180" t="s">
        <v>80</v>
      </c>
      <c r="W221" s="1180" t="s">
        <v>80</v>
      </c>
      <c r="X221" s="1180" t="s">
        <v>80</v>
      </c>
      <c r="Y221" s="1180" t="s">
        <v>80</v>
      </c>
      <c r="Z221" s="1180" t="s">
        <v>80</v>
      </c>
      <c r="AA221" s="1180" t="s">
        <v>80</v>
      </c>
      <c r="AB221" s="1180" t="s">
        <v>80</v>
      </c>
      <c r="AC221" s="1213" t="s">
        <v>61</v>
      </c>
      <c r="AD221" s="95"/>
      <c r="AE221" s="98"/>
      <c r="AF221" s="98"/>
      <c r="AG221" s="98"/>
      <c r="AH221" s="98"/>
    </row>
    <row r="222" spans="1:34" s="12" customFormat="1" ht="30" customHeight="1" x14ac:dyDescent="0.2">
      <c r="A222" s="1192" t="s">
        <v>1307</v>
      </c>
      <c r="B222" s="1212" t="s">
        <v>273</v>
      </c>
      <c r="C222" s="1113" t="s">
        <v>105</v>
      </c>
      <c r="D222" s="1113" t="s">
        <v>232</v>
      </c>
      <c r="E222" s="1178" t="s">
        <v>233</v>
      </c>
      <c r="F222" s="1178">
        <v>43829</v>
      </c>
      <c r="G222" s="1179" t="s">
        <v>80</v>
      </c>
      <c r="H222" s="1178">
        <v>42856</v>
      </c>
      <c r="I222" s="1178">
        <v>43220</v>
      </c>
      <c r="J222" s="1180" t="s">
        <v>80</v>
      </c>
      <c r="K222" s="1180" t="s">
        <v>80</v>
      </c>
      <c r="L222" s="1180" t="s">
        <v>80</v>
      </c>
      <c r="M222" s="1180" t="s">
        <v>80</v>
      </c>
      <c r="N222" s="1180" t="s">
        <v>80</v>
      </c>
      <c r="O222" s="1180" t="s">
        <v>80</v>
      </c>
      <c r="P222" s="1180" t="s">
        <v>80</v>
      </c>
      <c r="Q222" s="1180" t="s">
        <v>80</v>
      </c>
      <c r="R222" s="1180" t="s">
        <v>80</v>
      </c>
      <c r="S222" s="1180" t="s">
        <v>80</v>
      </c>
      <c r="T222" s="1180" t="s">
        <v>80</v>
      </c>
      <c r="U222" s="1180" t="s">
        <v>80</v>
      </c>
      <c r="V222" s="1180" t="s">
        <v>80</v>
      </c>
      <c r="W222" s="1180" t="s">
        <v>80</v>
      </c>
      <c r="X222" s="1180" t="s">
        <v>80</v>
      </c>
      <c r="Y222" s="1180" t="s">
        <v>80</v>
      </c>
      <c r="Z222" s="1180" t="s">
        <v>80</v>
      </c>
      <c r="AA222" s="1180" t="s">
        <v>80</v>
      </c>
      <c r="AB222" s="1180" t="s">
        <v>80</v>
      </c>
      <c r="AC222" s="1213" t="s">
        <v>61</v>
      </c>
      <c r="AD222" s="95"/>
      <c r="AE222" s="98"/>
      <c r="AF222" s="98"/>
      <c r="AG222" s="98"/>
      <c r="AH222" s="98"/>
    </row>
    <row r="223" spans="1:34" s="12" customFormat="1" ht="30" customHeight="1" x14ac:dyDescent="0.2">
      <c r="A223" s="1192" t="s">
        <v>1308</v>
      </c>
      <c r="B223" s="1212" t="s">
        <v>273</v>
      </c>
      <c r="C223" s="1113" t="s">
        <v>105</v>
      </c>
      <c r="D223" s="1113" t="s">
        <v>232</v>
      </c>
      <c r="E223" s="1178">
        <v>43616</v>
      </c>
      <c r="F223" s="1178">
        <v>43826</v>
      </c>
      <c r="G223" s="1179">
        <f t="shared" si="20"/>
        <v>207</v>
      </c>
      <c r="H223" s="1178">
        <v>43586</v>
      </c>
      <c r="I223" s="1178">
        <v>43951</v>
      </c>
      <c r="J223" s="1180" t="s">
        <v>80</v>
      </c>
      <c r="K223" s="1180" t="s">
        <v>80</v>
      </c>
      <c r="L223" s="1180" t="s">
        <v>80</v>
      </c>
      <c r="M223" s="1180" t="s">
        <v>80</v>
      </c>
      <c r="N223" s="1180" t="s">
        <v>80</v>
      </c>
      <c r="O223" s="1180" t="s">
        <v>80</v>
      </c>
      <c r="P223" s="1180" t="s">
        <v>80</v>
      </c>
      <c r="Q223" s="1180" t="s">
        <v>80</v>
      </c>
      <c r="R223" s="1180" t="s">
        <v>80</v>
      </c>
      <c r="S223" s="1180" t="s">
        <v>80</v>
      </c>
      <c r="T223" s="1180" t="s">
        <v>80</v>
      </c>
      <c r="U223" s="1180" t="s">
        <v>80</v>
      </c>
      <c r="V223" s="1180" t="s">
        <v>80</v>
      </c>
      <c r="W223" s="1180" t="s">
        <v>80</v>
      </c>
      <c r="X223" s="1180" t="s">
        <v>80</v>
      </c>
      <c r="Y223" s="1180" t="s">
        <v>80</v>
      </c>
      <c r="Z223" s="1180" t="s">
        <v>80</v>
      </c>
      <c r="AA223" s="1180" t="s">
        <v>80</v>
      </c>
      <c r="AB223" s="1180" t="s">
        <v>80</v>
      </c>
      <c r="AC223" s="1213" t="s">
        <v>61</v>
      </c>
      <c r="AD223" s="95"/>
      <c r="AE223" s="98"/>
      <c r="AF223" s="98"/>
      <c r="AG223" s="98"/>
      <c r="AH223" s="98"/>
    </row>
    <row r="224" spans="1:34" s="12" customFormat="1" ht="30" customHeight="1" x14ac:dyDescent="0.2">
      <c r="A224" s="1192" t="s">
        <v>1309</v>
      </c>
      <c r="B224" s="1212" t="s">
        <v>273</v>
      </c>
      <c r="C224" s="1113" t="s">
        <v>105</v>
      </c>
      <c r="D224" s="1113" t="s">
        <v>232</v>
      </c>
      <c r="E224" s="1178" t="s">
        <v>233</v>
      </c>
      <c r="F224" s="1178">
        <v>43829</v>
      </c>
      <c r="G224" s="1179" t="s">
        <v>80</v>
      </c>
      <c r="H224" s="1178">
        <v>43221</v>
      </c>
      <c r="I224" s="1178">
        <v>43585</v>
      </c>
      <c r="J224" s="1180" t="s">
        <v>80</v>
      </c>
      <c r="K224" s="1181" t="s">
        <v>1246</v>
      </c>
      <c r="L224" s="1180" t="s">
        <v>80</v>
      </c>
      <c r="M224" s="1180" t="s">
        <v>80</v>
      </c>
      <c r="N224" s="1180" t="s">
        <v>80</v>
      </c>
      <c r="O224" s="1180" t="s">
        <v>80</v>
      </c>
      <c r="P224" s="1180">
        <v>850</v>
      </c>
      <c r="Q224" s="1180" t="s">
        <v>80</v>
      </c>
      <c r="R224" s="1180" t="s">
        <v>80</v>
      </c>
      <c r="S224" s="1180" t="s">
        <v>80</v>
      </c>
      <c r="T224" s="1180" t="s">
        <v>80</v>
      </c>
      <c r="U224" s="1180">
        <v>500</v>
      </c>
      <c r="V224" s="1180" t="s">
        <v>80</v>
      </c>
      <c r="W224" s="1180" t="s">
        <v>80</v>
      </c>
      <c r="X224" s="1180" t="s">
        <v>234</v>
      </c>
      <c r="Y224" s="1180" t="s">
        <v>80</v>
      </c>
      <c r="Z224" s="1180" t="s">
        <v>80</v>
      </c>
      <c r="AA224" s="1180" t="s">
        <v>80</v>
      </c>
      <c r="AB224" s="1180" t="s">
        <v>80</v>
      </c>
      <c r="AC224" s="1213" t="s">
        <v>61</v>
      </c>
      <c r="AD224" s="95"/>
      <c r="AE224" s="98"/>
      <c r="AF224" s="98"/>
      <c r="AG224" s="98"/>
      <c r="AH224" s="98"/>
    </row>
    <row r="225" spans="1:34" s="12" customFormat="1" ht="30" customHeight="1" x14ac:dyDescent="0.2">
      <c r="A225" s="1192" t="s">
        <v>1247</v>
      </c>
      <c r="B225" s="1212" t="s">
        <v>273</v>
      </c>
      <c r="C225" s="1113" t="s">
        <v>105</v>
      </c>
      <c r="D225" s="1113" t="s">
        <v>1248</v>
      </c>
      <c r="E225" s="1178">
        <v>43444</v>
      </c>
      <c r="F225" s="1178">
        <v>43819</v>
      </c>
      <c r="G225" s="1179">
        <f t="shared" si="20"/>
        <v>370</v>
      </c>
      <c r="H225" s="1178">
        <v>43466</v>
      </c>
      <c r="I225" s="1178">
        <v>43830</v>
      </c>
      <c r="J225" s="1180" t="s">
        <v>80</v>
      </c>
      <c r="K225" s="1181" t="s">
        <v>1249</v>
      </c>
      <c r="L225" s="1180" t="s">
        <v>80</v>
      </c>
      <c r="M225" s="1180" t="s">
        <v>80</v>
      </c>
      <c r="N225" s="1180" t="s">
        <v>80</v>
      </c>
      <c r="O225" s="1180" t="s">
        <v>80</v>
      </c>
      <c r="P225" s="1180" t="s">
        <v>80</v>
      </c>
      <c r="Q225" s="1180" t="s">
        <v>80</v>
      </c>
      <c r="R225" s="1180" t="s">
        <v>80</v>
      </c>
      <c r="S225" s="1180" t="s">
        <v>80</v>
      </c>
      <c r="T225" s="1180" t="s">
        <v>80</v>
      </c>
      <c r="U225" s="1180">
        <v>50</v>
      </c>
      <c r="V225" s="1182" t="s">
        <v>80</v>
      </c>
      <c r="W225" s="1182" t="s">
        <v>80</v>
      </c>
      <c r="X225" s="1182" t="s">
        <v>80</v>
      </c>
      <c r="Y225" s="1182" t="s">
        <v>80</v>
      </c>
      <c r="Z225" s="1182" t="s">
        <v>80</v>
      </c>
      <c r="AA225" s="1182" t="s">
        <v>80</v>
      </c>
      <c r="AB225" s="1182" t="s">
        <v>80</v>
      </c>
      <c r="AC225" s="1213" t="s">
        <v>61</v>
      </c>
      <c r="AD225" s="95"/>
      <c r="AE225" s="98"/>
      <c r="AF225" s="98"/>
      <c r="AG225" s="98"/>
      <c r="AH225" s="98"/>
    </row>
    <row r="226" spans="1:34" s="12" customFormat="1" ht="20.100000000000001" customHeight="1" thickBot="1" x14ac:dyDescent="0.25">
      <c r="A226" s="1192"/>
      <c r="B226" s="1217"/>
      <c r="C226" s="1218"/>
      <c r="D226" s="1218"/>
      <c r="E226" s="1219"/>
      <c r="F226" s="1219"/>
      <c r="G226" s="1220"/>
      <c r="H226" s="1219"/>
      <c r="I226" s="1219"/>
      <c r="J226" s="1221"/>
      <c r="K226" s="1222"/>
      <c r="L226" s="1221"/>
      <c r="M226" s="1221"/>
      <c r="N226" s="1221"/>
      <c r="O226" s="1221"/>
      <c r="P226" s="1221"/>
      <c r="Q226" s="1221"/>
      <c r="R226" s="1223"/>
      <c r="S226" s="1221"/>
      <c r="T226" s="1221"/>
      <c r="U226" s="1221"/>
      <c r="V226" s="1223"/>
      <c r="W226" s="1221"/>
      <c r="X226" s="1221"/>
      <c r="Y226" s="1221"/>
      <c r="Z226" s="1221"/>
      <c r="AA226" s="1221"/>
      <c r="AB226" s="1221"/>
      <c r="AC226" s="1224"/>
      <c r="AD226" s="95"/>
      <c r="AE226" s="98"/>
      <c r="AF226" s="98"/>
      <c r="AG226" s="98"/>
      <c r="AH226" s="98"/>
    </row>
    <row r="227" spans="1:34" s="12" customFormat="1" ht="20.100000000000001" customHeight="1" x14ac:dyDescent="0.2">
      <c r="A227" s="119"/>
      <c r="B227" s="109"/>
      <c r="C227" s="108"/>
      <c r="D227" s="108"/>
      <c r="E227" s="454"/>
      <c r="F227" s="454"/>
      <c r="G227" s="151"/>
      <c r="H227" s="454"/>
      <c r="I227" s="454"/>
      <c r="J227" s="356"/>
      <c r="K227" s="358"/>
      <c r="L227" s="356"/>
      <c r="M227" s="356"/>
      <c r="N227" s="356"/>
      <c r="O227" s="356"/>
      <c r="P227" s="356"/>
      <c r="Q227" s="356"/>
      <c r="R227" s="357"/>
      <c r="S227" s="356"/>
      <c r="T227" s="356"/>
      <c r="U227" s="356"/>
      <c r="V227" s="357"/>
      <c r="W227" s="356"/>
      <c r="X227" s="356"/>
      <c r="Y227" s="356"/>
      <c r="Z227" s="356"/>
      <c r="AA227" s="356"/>
      <c r="AB227" s="359" t="s">
        <v>240</v>
      </c>
      <c r="AC227" s="123"/>
      <c r="AD227" s="95"/>
      <c r="AE227" s="98"/>
      <c r="AF227" s="98"/>
      <c r="AG227" s="98"/>
      <c r="AH227" s="98"/>
    </row>
    <row r="228" spans="1:34" s="4" customFormat="1" ht="30" customHeight="1" x14ac:dyDescent="0.2">
      <c r="A228" s="1670" t="s">
        <v>152</v>
      </c>
      <c r="B228" s="1670"/>
      <c r="C228" s="1670"/>
      <c r="D228" s="1670"/>
      <c r="E228" s="1670"/>
      <c r="F228" s="1670"/>
      <c r="G228" s="1670"/>
      <c r="H228" s="1670"/>
      <c r="I228" s="1670"/>
      <c r="J228" s="1670"/>
      <c r="K228" s="1670"/>
      <c r="L228" s="1670"/>
      <c r="M228" s="1670"/>
      <c r="N228" s="1670"/>
      <c r="O228" s="1670"/>
      <c r="P228" s="1670"/>
      <c r="Q228" s="1670"/>
      <c r="R228" s="1670"/>
      <c r="S228" s="1670"/>
      <c r="T228" s="1670"/>
      <c r="U228" s="1670"/>
      <c r="V228" s="1670"/>
      <c r="W228" s="1670"/>
      <c r="X228" s="1670"/>
      <c r="Y228" s="1670"/>
      <c r="Z228" s="1670"/>
      <c r="AA228" s="1670"/>
      <c r="AB228" s="1670"/>
      <c r="AC228" s="1670"/>
    </row>
    <row r="229" spans="1:34" s="450" customFormat="1" ht="30" customHeight="1" x14ac:dyDescent="0.2">
      <c r="A229" s="345" t="s">
        <v>88</v>
      </c>
      <c r="B229" s="348"/>
      <c r="C229" s="444"/>
      <c r="D229" s="444"/>
      <c r="E229" s="349"/>
      <c r="F229" s="349"/>
      <c r="G229" s="134"/>
      <c r="H229" s="349"/>
      <c r="I229" s="349"/>
      <c r="J229" s="350"/>
      <c r="K229" s="419"/>
      <c r="L229" s="350"/>
      <c r="M229" s="350"/>
      <c r="N229" s="350"/>
      <c r="O229" s="350"/>
      <c r="P229" s="350"/>
      <c r="Q229" s="350"/>
      <c r="R229" s="351"/>
      <c r="S229" s="350"/>
      <c r="T229" s="350"/>
      <c r="U229" s="350"/>
      <c r="V229" s="351"/>
      <c r="W229" s="350"/>
      <c r="X229" s="350"/>
      <c r="Y229" s="350"/>
      <c r="Z229" s="350"/>
      <c r="AA229" s="350"/>
      <c r="AB229" s="350"/>
      <c r="AC229" s="444"/>
    </row>
    <row r="230" spans="1:34" s="113" customFormat="1" ht="60" customHeight="1" x14ac:dyDescent="0.2">
      <c r="A230" s="1747" t="s">
        <v>1204</v>
      </c>
      <c r="B230" s="1747"/>
      <c r="C230" s="1747"/>
      <c r="D230" s="1747"/>
      <c r="E230" s="1747"/>
      <c r="F230" s="1747"/>
      <c r="G230" s="1747"/>
      <c r="H230" s="1747"/>
      <c r="I230" s="1747"/>
      <c r="J230" s="1747"/>
      <c r="K230" s="1747"/>
      <c r="L230" s="1747"/>
      <c r="M230" s="1747"/>
      <c r="N230" s="1747"/>
      <c r="O230" s="1747"/>
      <c r="P230" s="1747"/>
      <c r="Q230" s="1747"/>
      <c r="R230" s="1747"/>
      <c r="S230" s="1747"/>
      <c r="T230" s="1747"/>
      <c r="U230" s="1747"/>
      <c r="V230" s="1747"/>
      <c r="W230" s="1747"/>
      <c r="X230" s="1747"/>
      <c r="Y230" s="1747"/>
      <c r="Z230" s="1747"/>
      <c r="AA230" s="1747"/>
      <c r="AB230" s="1747"/>
      <c r="AC230" s="1747"/>
    </row>
    <row r="231" spans="1:34" s="449" customFormat="1" ht="30" customHeight="1" x14ac:dyDescent="0.2">
      <c r="A231" s="1756" t="s">
        <v>911</v>
      </c>
      <c r="B231" s="1756"/>
      <c r="C231" s="1756"/>
      <c r="D231" s="1756"/>
      <c r="E231" s="1756"/>
      <c r="F231" s="1756"/>
      <c r="G231" s="1756"/>
      <c r="H231" s="1756"/>
      <c r="I231" s="1756"/>
      <c r="J231" s="1756"/>
      <c r="K231" s="1756"/>
      <c r="L231" s="1756"/>
      <c r="M231" s="1756"/>
      <c r="N231" s="1756"/>
      <c r="O231" s="1756"/>
      <c r="P231" s="1756"/>
      <c r="Q231" s="1756"/>
      <c r="R231" s="1756"/>
      <c r="S231" s="1756"/>
      <c r="T231" s="1756"/>
      <c r="U231" s="1756"/>
      <c r="V231" s="1756"/>
      <c r="W231" s="1756"/>
      <c r="X231" s="1756"/>
      <c r="Y231" s="1756"/>
      <c r="Z231" s="1756"/>
      <c r="AA231" s="1756"/>
      <c r="AB231" s="1756"/>
      <c r="AC231" s="1756"/>
    </row>
    <row r="232" spans="1:34" s="4" customFormat="1" ht="18" customHeight="1" thickBot="1" x14ac:dyDescent="0.25">
      <c r="A232" s="314" t="s">
        <v>48</v>
      </c>
      <c r="B232" s="114"/>
      <c r="C232" s="446"/>
      <c r="D232" s="446"/>
      <c r="E232" s="352"/>
      <c r="F232" s="352"/>
      <c r="G232" s="6"/>
      <c r="H232" s="352"/>
      <c r="I232" s="352"/>
      <c r="J232" s="353"/>
      <c r="K232" s="420"/>
      <c r="L232" s="353"/>
      <c r="M232" s="353"/>
      <c r="N232" s="353"/>
      <c r="O232" s="353"/>
      <c r="P232" s="353"/>
      <c r="Q232" s="353"/>
      <c r="R232" s="354"/>
      <c r="S232" s="353"/>
      <c r="T232" s="353"/>
      <c r="U232" s="353"/>
      <c r="V232" s="354"/>
      <c r="W232" s="353"/>
      <c r="X232" s="353"/>
      <c r="Y232" s="353"/>
      <c r="Z232" s="353"/>
      <c r="AA232" s="353"/>
      <c r="AB232" s="353"/>
      <c r="AC232" s="446"/>
      <c r="AD232" s="6"/>
    </row>
    <row r="233" spans="1:34" s="12" customFormat="1" ht="30" customHeight="1" thickBot="1" x14ac:dyDescent="0.25">
      <c r="A233" s="1758" t="s">
        <v>296</v>
      </c>
      <c r="B233" s="1203" t="s">
        <v>184</v>
      </c>
      <c r="C233" s="1194" t="s">
        <v>185</v>
      </c>
      <c r="D233" s="1194" t="s">
        <v>186</v>
      </c>
      <c r="E233" s="1196" t="s">
        <v>187</v>
      </c>
      <c r="F233" s="1197"/>
      <c r="G233" s="1198"/>
      <c r="H233" s="1197"/>
      <c r="I233" s="1197"/>
      <c r="J233" s="1199" t="s">
        <v>188</v>
      </c>
      <c r="K233" s="1202"/>
      <c r="L233" s="1748" t="s">
        <v>1555</v>
      </c>
      <c r="M233" s="1749"/>
      <c r="N233" s="1194" t="s">
        <v>189</v>
      </c>
      <c r="O233" s="1194" t="s">
        <v>189</v>
      </c>
      <c r="P233" s="1194" t="s">
        <v>189</v>
      </c>
      <c r="Q233" s="1752" t="s">
        <v>190</v>
      </c>
      <c r="R233" s="1753"/>
      <c r="S233" s="1753"/>
      <c r="T233" s="1753"/>
      <c r="U233" s="1753"/>
      <c r="V233" s="1753"/>
      <c r="W233" s="1753"/>
      <c r="X233" s="1753"/>
      <c r="Y233" s="1753"/>
      <c r="Z233" s="1753"/>
      <c r="AA233" s="1753"/>
      <c r="AB233" s="1753"/>
      <c r="AC233" s="1759"/>
    </row>
    <row r="234" spans="1:34" s="12" customFormat="1" ht="30" customHeight="1" thickBot="1" x14ac:dyDescent="0.25">
      <c r="A234" s="1758"/>
      <c r="B234" s="1204" t="s">
        <v>154</v>
      </c>
      <c r="C234" s="1195" t="s">
        <v>191</v>
      </c>
      <c r="D234" s="1195" t="s">
        <v>192</v>
      </c>
      <c r="E234" s="1200" t="s">
        <v>193</v>
      </c>
      <c r="F234" s="1200" t="s">
        <v>194</v>
      </c>
      <c r="G234" s="1225" t="s">
        <v>195</v>
      </c>
      <c r="H234" s="1196" t="s">
        <v>196</v>
      </c>
      <c r="I234" s="1227"/>
      <c r="J234" s="1226" t="s">
        <v>197</v>
      </c>
      <c r="K234" s="1188" t="s">
        <v>198</v>
      </c>
      <c r="L234" s="1750"/>
      <c r="M234" s="1751"/>
      <c r="N234" s="1195" t="s">
        <v>155</v>
      </c>
      <c r="O234" s="1195" t="s">
        <v>200</v>
      </c>
      <c r="P234" s="1195" t="s">
        <v>201</v>
      </c>
      <c r="Q234" s="1760" t="s">
        <v>202</v>
      </c>
      <c r="R234" s="1762" t="s">
        <v>203</v>
      </c>
      <c r="S234" s="1752" t="s">
        <v>204</v>
      </c>
      <c r="T234" s="1753"/>
      <c r="U234" s="1745" t="s">
        <v>1548</v>
      </c>
      <c r="V234" s="1745" t="s">
        <v>1549</v>
      </c>
      <c r="W234" s="1745" t="s">
        <v>1550</v>
      </c>
      <c r="X234" s="1745" t="s">
        <v>1551</v>
      </c>
      <c r="Y234" s="1745" t="s">
        <v>1552</v>
      </c>
      <c r="Z234" s="1745" t="s">
        <v>1553</v>
      </c>
      <c r="AA234" s="1745" t="s">
        <v>1554</v>
      </c>
      <c r="AB234" s="1745" t="s">
        <v>211</v>
      </c>
      <c r="AC234" s="1745" t="s">
        <v>37</v>
      </c>
    </row>
    <row r="235" spans="1:34" s="12" customFormat="1" ht="30" customHeight="1" thickBot="1" x14ac:dyDescent="0.25">
      <c r="A235" s="1758"/>
      <c r="B235" s="1204" t="s">
        <v>212</v>
      </c>
      <c r="C235" s="1195" t="s">
        <v>213</v>
      </c>
      <c r="D235" s="1195" t="s">
        <v>214</v>
      </c>
      <c r="E235" s="1201" t="s">
        <v>157</v>
      </c>
      <c r="F235" s="1201" t="s">
        <v>158</v>
      </c>
      <c r="G235" s="1201" t="s">
        <v>159</v>
      </c>
      <c r="H235" s="1190" t="s">
        <v>215</v>
      </c>
      <c r="I235" s="1190" t="s">
        <v>160</v>
      </c>
      <c r="J235" s="1201" t="s">
        <v>216</v>
      </c>
      <c r="K235" s="1188" t="s">
        <v>217</v>
      </c>
      <c r="L235" s="1750"/>
      <c r="M235" s="1751"/>
      <c r="N235" s="1195" t="s">
        <v>219</v>
      </c>
      <c r="O235" s="1195" t="s">
        <v>161</v>
      </c>
      <c r="P235" s="1195" t="s">
        <v>220</v>
      </c>
      <c r="Q235" s="1761"/>
      <c r="R235" s="1746"/>
      <c r="S235" s="1189" t="s">
        <v>221</v>
      </c>
      <c r="T235" s="1189" t="s">
        <v>222</v>
      </c>
      <c r="U235" s="1746"/>
      <c r="V235" s="1746" t="s">
        <v>224</v>
      </c>
      <c r="W235" s="1746"/>
      <c r="X235" s="1746"/>
      <c r="Y235" s="1746"/>
      <c r="Z235" s="1746"/>
      <c r="AA235" s="1746"/>
      <c r="AB235" s="1746"/>
      <c r="AC235" s="1746"/>
    </row>
    <row r="236" spans="1:34" s="12" customFormat="1" ht="15" customHeight="1" x14ac:dyDescent="0.2">
      <c r="A236" s="1191"/>
      <c r="B236" s="1205"/>
      <c r="C236" s="1206"/>
      <c r="D236" s="1206"/>
      <c r="E236" s="1207"/>
      <c r="F236" s="1207"/>
      <c r="G236" s="1206"/>
      <c r="H236" s="1207"/>
      <c r="I236" s="1207"/>
      <c r="J236" s="1208"/>
      <c r="K236" s="1209"/>
      <c r="L236" s="1208"/>
      <c r="M236" s="1208"/>
      <c r="N236" s="1208"/>
      <c r="O236" s="1208"/>
      <c r="P236" s="1208"/>
      <c r="Q236" s="1208"/>
      <c r="R236" s="1210"/>
      <c r="S236" s="1208"/>
      <c r="T236" s="1208"/>
      <c r="U236" s="1208"/>
      <c r="V236" s="1210"/>
      <c r="W236" s="1208"/>
      <c r="X236" s="1208"/>
      <c r="Y236" s="1208"/>
      <c r="Z236" s="1208"/>
      <c r="AA236" s="1208"/>
      <c r="AB236" s="1208"/>
      <c r="AC236" s="1211"/>
    </row>
    <row r="237" spans="1:34" s="12" customFormat="1" ht="24.95" customHeight="1" x14ac:dyDescent="0.2">
      <c r="A237" s="1192" t="s">
        <v>852</v>
      </c>
      <c r="B237" s="1212" t="s">
        <v>273</v>
      </c>
      <c r="C237" s="1113" t="s">
        <v>105</v>
      </c>
      <c r="D237" s="1113" t="s">
        <v>232</v>
      </c>
      <c r="E237" s="1178">
        <v>43264</v>
      </c>
      <c r="F237" s="1178">
        <v>43451</v>
      </c>
      <c r="G237" s="1179">
        <f>DAYS360(E237,F237)</f>
        <v>184</v>
      </c>
      <c r="H237" s="1178">
        <v>43282</v>
      </c>
      <c r="I237" s="1178">
        <v>43646</v>
      </c>
      <c r="J237" s="1180" t="s">
        <v>80</v>
      </c>
      <c r="K237" s="1181">
        <v>1</v>
      </c>
      <c r="L237" s="1180" t="s">
        <v>80</v>
      </c>
      <c r="M237" s="1180" t="s">
        <v>80</v>
      </c>
      <c r="N237" s="1180" t="s">
        <v>80</v>
      </c>
      <c r="O237" s="1180" t="s">
        <v>80</v>
      </c>
      <c r="P237" s="1180" t="s">
        <v>80</v>
      </c>
      <c r="Q237" s="1180" t="s">
        <v>80</v>
      </c>
      <c r="R237" s="1182" t="s">
        <v>80</v>
      </c>
      <c r="S237" s="1180">
        <v>5000</v>
      </c>
      <c r="T237" s="1180">
        <v>3500</v>
      </c>
      <c r="U237" s="1180">
        <v>400</v>
      </c>
      <c r="V237" s="1182" t="s">
        <v>80</v>
      </c>
      <c r="W237" s="1180" t="s">
        <v>396</v>
      </c>
      <c r="X237" s="1180" t="s">
        <v>80</v>
      </c>
      <c r="Y237" s="1180" t="s">
        <v>80</v>
      </c>
      <c r="Z237" s="1180" t="s">
        <v>80</v>
      </c>
      <c r="AA237" s="1180" t="s">
        <v>234</v>
      </c>
      <c r="AB237" s="1180" t="s">
        <v>80</v>
      </c>
      <c r="AC237" s="1213" t="s">
        <v>61</v>
      </c>
      <c r="AD237" s="95"/>
      <c r="AE237" s="98"/>
      <c r="AF237" s="98"/>
      <c r="AG237" s="98"/>
      <c r="AH237" s="98"/>
    </row>
    <row r="238" spans="1:34" s="12" customFormat="1" ht="30" customHeight="1" x14ac:dyDescent="0.2">
      <c r="A238" s="1192" t="s">
        <v>519</v>
      </c>
      <c r="B238" s="1212" t="s">
        <v>275</v>
      </c>
      <c r="C238" s="1113" t="s">
        <v>275</v>
      </c>
      <c r="D238" s="1113" t="s">
        <v>232</v>
      </c>
      <c r="E238" s="1178">
        <v>43417</v>
      </c>
      <c r="F238" s="1178">
        <v>43452</v>
      </c>
      <c r="G238" s="1179">
        <f>DAYS360(E238,F238)</f>
        <v>35</v>
      </c>
      <c r="H238" s="1178">
        <v>43466</v>
      </c>
      <c r="I238" s="1178">
        <v>43830</v>
      </c>
      <c r="J238" s="1180" t="s">
        <v>853</v>
      </c>
      <c r="K238" s="1181" t="s">
        <v>80</v>
      </c>
      <c r="L238" s="1180" t="s">
        <v>80</v>
      </c>
      <c r="M238" s="1180" t="s">
        <v>80</v>
      </c>
      <c r="N238" s="1180" t="s">
        <v>80</v>
      </c>
      <c r="O238" s="1180" t="s">
        <v>80</v>
      </c>
      <c r="P238" s="1180">
        <v>4000</v>
      </c>
      <c r="Q238" s="1180">
        <v>114.4</v>
      </c>
      <c r="R238" s="1182">
        <v>58.24</v>
      </c>
      <c r="S238" s="1180" t="s">
        <v>80</v>
      </c>
      <c r="T238" s="1180" t="s">
        <v>80</v>
      </c>
      <c r="U238" s="1180">
        <v>1300</v>
      </c>
      <c r="V238" s="1182" t="s">
        <v>80</v>
      </c>
      <c r="W238" s="1181">
        <v>15.08</v>
      </c>
      <c r="X238" s="1180" t="s">
        <v>80</v>
      </c>
      <c r="Y238" s="1180" t="s">
        <v>80</v>
      </c>
      <c r="Z238" s="1180" t="s">
        <v>80</v>
      </c>
      <c r="AA238" s="1180" t="s">
        <v>80</v>
      </c>
      <c r="AB238" s="1180" t="s">
        <v>80</v>
      </c>
      <c r="AC238" s="1213" t="s">
        <v>61</v>
      </c>
      <c r="AD238" s="95"/>
      <c r="AE238" s="98"/>
      <c r="AF238" s="98"/>
      <c r="AG238" s="98"/>
      <c r="AH238" s="98"/>
    </row>
    <row r="239" spans="1:34" s="12" customFormat="1" ht="30" customHeight="1" x14ac:dyDescent="0.2">
      <c r="A239" s="1192" t="s">
        <v>854</v>
      </c>
      <c r="B239" s="1212" t="s">
        <v>273</v>
      </c>
      <c r="C239" s="1113" t="s">
        <v>105</v>
      </c>
      <c r="D239" s="1113" t="s">
        <v>232</v>
      </c>
      <c r="E239" s="1178">
        <v>43271</v>
      </c>
      <c r="F239" s="1178">
        <v>43455</v>
      </c>
      <c r="G239" s="1179">
        <f>DAYS360(E239,F239)</f>
        <v>181</v>
      </c>
      <c r="H239" s="1178">
        <v>43313</v>
      </c>
      <c r="I239" s="1178">
        <v>43677</v>
      </c>
      <c r="J239" s="1180" t="s">
        <v>80</v>
      </c>
      <c r="K239" s="1181" t="s">
        <v>855</v>
      </c>
      <c r="L239" s="1180" t="s">
        <v>80</v>
      </c>
      <c r="M239" s="1180" t="s">
        <v>80</v>
      </c>
      <c r="N239" s="1180" t="s">
        <v>80</v>
      </c>
      <c r="O239" s="1180" t="s">
        <v>80</v>
      </c>
      <c r="P239" s="1180">
        <v>100</v>
      </c>
      <c r="Q239" s="1180" t="s">
        <v>80</v>
      </c>
      <c r="R239" s="1182" t="s">
        <v>257</v>
      </c>
      <c r="S239" s="1180" t="s">
        <v>856</v>
      </c>
      <c r="T239" s="1180" t="s">
        <v>857</v>
      </c>
      <c r="U239" s="1180">
        <v>250</v>
      </c>
      <c r="V239" s="1182" t="s">
        <v>445</v>
      </c>
      <c r="W239" s="1181" t="s">
        <v>858</v>
      </c>
      <c r="X239" s="1180" t="s">
        <v>234</v>
      </c>
      <c r="Y239" s="1180" t="s">
        <v>234</v>
      </c>
      <c r="Z239" s="1180" t="s">
        <v>80</v>
      </c>
      <c r="AA239" s="1180" t="s">
        <v>80</v>
      </c>
      <c r="AB239" s="1180" t="s">
        <v>80</v>
      </c>
      <c r="AC239" s="1213" t="s">
        <v>432</v>
      </c>
      <c r="AD239" s="95"/>
      <c r="AE239" s="98"/>
      <c r="AF239" s="98"/>
      <c r="AG239" s="98"/>
      <c r="AH239" s="98"/>
    </row>
    <row r="240" spans="1:34" s="12" customFormat="1" ht="30" customHeight="1" x14ac:dyDescent="0.2">
      <c r="A240" s="1192" t="s">
        <v>859</v>
      </c>
      <c r="B240" s="1212" t="s">
        <v>105</v>
      </c>
      <c r="C240" s="1113" t="s">
        <v>275</v>
      </c>
      <c r="D240" s="1113" t="s">
        <v>232</v>
      </c>
      <c r="E240" s="1178">
        <v>43041</v>
      </c>
      <c r="F240" s="1178">
        <v>43455</v>
      </c>
      <c r="G240" s="1179">
        <f t="shared" ref="G240" si="21">DAYS360(E240,F240)</f>
        <v>409</v>
      </c>
      <c r="H240" s="1178">
        <v>43101</v>
      </c>
      <c r="I240" s="1178">
        <v>43465</v>
      </c>
      <c r="J240" s="1180">
        <v>70</v>
      </c>
      <c r="K240" s="1181" t="s">
        <v>80</v>
      </c>
      <c r="L240" s="1180" t="s">
        <v>80</v>
      </c>
      <c r="M240" s="1180" t="s">
        <v>80</v>
      </c>
      <c r="N240" s="1180" t="s">
        <v>80</v>
      </c>
      <c r="O240" s="1180">
        <v>80</v>
      </c>
      <c r="P240" s="1180">
        <v>225</v>
      </c>
      <c r="Q240" s="1180" t="s">
        <v>80</v>
      </c>
      <c r="R240" s="1182" t="s">
        <v>80</v>
      </c>
      <c r="S240" s="1180" t="s">
        <v>234</v>
      </c>
      <c r="T240" s="1180" t="s">
        <v>234</v>
      </c>
      <c r="U240" s="1180" t="s">
        <v>80</v>
      </c>
      <c r="V240" s="1182" t="s">
        <v>450</v>
      </c>
      <c r="W240" s="1181" t="s">
        <v>80</v>
      </c>
      <c r="X240" s="1180" t="s">
        <v>80</v>
      </c>
      <c r="Y240" s="1180" t="s">
        <v>80</v>
      </c>
      <c r="Z240" s="1180" t="s">
        <v>80</v>
      </c>
      <c r="AA240" s="1180" t="s">
        <v>80</v>
      </c>
      <c r="AB240" s="1180" t="s">
        <v>80</v>
      </c>
      <c r="AC240" s="1213" t="s">
        <v>61</v>
      </c>
      <c r="AD240" s="95"/>
      <c r="AE240" s="98"/>
      <c r="AF240" s="98"/>
      <c r="AG240" s="98"/>
      <c r="AH240" s="98"/>
    </row>
    <row r="241" spans="1:34" s="12" customFormat="1" ht="30" customHeight="1" x14ac:dyDescent="0.2">
      <c r="A241" s="1192" t="s">
        <v>860</v>
      </c>
      <c r="B241" s="1212" t="s">
        <v>105</v>
      </c>
      <c r="C241" s="1113" t="s">
        <v>235</v>
      </c>
      <c r="D241" s="1113" t="s">
        <v>272</v>
      </c>
      <c r="E241" s="1178">
        <v>43264</v>
      </c>
      <c r="F241" s="1178">
        <v>43462</v>
      </c>
      <c r="G241" s="1179">
        <f t="shared" si="20"/>
        <v>195</v>
      </c>
      <c r="H241" s="1178">
        <v>43282</v>
      </c>
      <c r="I241" s="1178">
        <v>43646</v>
      </c>
      <c r="J241" s="1181" t="s">
        <v>861</v>
      </c>
      <c r="K241" s="1181" t="s">
        <v>862</v>
      </c>
      <c r="L241" s="1180" t="s">
        <v>80</v>
      </c>
      <c r="M241" s="1180" t="s">
        <v>80</v>
      </c>
      <c r="N241" s="1180" t="s">
        <v>80</v>
      </c>
      <c r="O241" s="1180" t="s">
        <v>80</v>
      </c>
      <c r="P241" s="1180">
        <v>370</v>
      </c>
      <c r="Q241" s="1180">
        <v>40</v>
      </c>
      <c r="R241" s="1182" t="s">
        <v>500</v>
      </c>
      <c r="S241" s="1180">
        <v>4000</v>
      </c>
      <c r="T241" s="1180">
        <v>4000</v>
      </c>
      <c r="U241" s="1180">
        <v>500</v>
      </c>
      <c r="V241" s="1182" t="s">
        <v>234</v>
      </c>
      <c r="W241" s="1181" t="s">
        <v>431</v>
      </c>
      <c r="X241" s="1180" t="s">
        <v>80</v>
      </c>
      <c r="Y241" s="1180" t="s">
        <v>80</v>
      </c>
      <c r="Z241" s="1180" t="s">
        <v>234</v>
      </c>
      <c r="AA241" s="1180" t="s">
        <v>80</v>
      </c>
      <c r="AB241" s="1180" t="s">
        <v>80</v>
      </c>
      <c r="AC241" s="1213" t="s">
        <v>432</v>
      </c>
      <c r="AD241" s="95"/>
      <c r="AE241" s="98"/>
      <c r="AF241" s="98"/>
      <c r="AG241" s="98"/>
      <c r="AH241" s="98"/>
    </row>
    <row r="242" spans="1:34" s="12" customFormat="1" ht="30" customHeight="1" x14ac:dyDescent="0.2">
      <c r="A242" s="1192" t="s">
        <v>588</v>
      </c>
      <c r="B242" s="1212" t="s">
        <v>105</v>
      </c>
      <c r="C242" s="1113" t="s">
        <v>105</v>
      </c>
      <c r="D242" s="1113" t="s">
        <v>232</v>
      </c>
      <c r="E242" s="1178">
        <v>43374</v>
      </c>
      <c r="F242" s="1178">
        <v>43462</v>
      </c>
      <c r="G242" s="1179">
        <f t="shared" si="20"/>
        <v>87</v>
      </c>
      <c r="H242" s="1178">
        <v>43432</v>
      </c>
      <c r="I242" s="1178">
        <v>43796</v>
      </c>
      <c r="J242" s="1180" t="s">
        <v>80</v>
      </c>
      <c r="K242" s="1181" t="s">
        <v>863</v>
      </c>
      <c r="L242" s="1180" t="s">
        <v>80</v>
      </c>
      <c r="M242" s="1180" t="s">
        <v>80</v>
      </c>
      <c r="N242" s="1180" t="s">
        <v>80</v>
      </c>
      <c r="O242" s="1180" t="s">
        <v>80</v>
      </c>
      <c r="P242" s="1180" t="s">
        <v>80</v>
      </c>
      <c r="Q242" s="1180" t="s">
        <v>80</v>
      </c>
      <c r="R242" s="1182" t="s">
        <v>234</v>
      </c>
      <c r="S242" s="1180" t="s">
        <v>234</v>
      </c>
      <c r="T242" s="1180" t="s">
        <v>80</v>
      </c>
      <c r="U242" s="1180" t="s">
        <v>234</v>
      </c>
      <c r="V242" s="1182" t="s">
        <v>234</v>
      </c>
      <c r="W242" s="1181" t="s">
        <v>234</v>
      </c>
      <c r="X242" s="1180" t="s">
        <v>80</v>
      </c>
      <c r="Y242" s="1180" t="s">
        <v>234</v>
      </c>
      <c r="Z242" s="1180" t="s">
        <v>80</v>
      </c>
      <c r="AA242" s="1180" t="s">
        <v>80</v>
      </c>
      <c r="AB242" s="1180" t="s">
        <v>80</v>
      </c>
      <c r="AC242" s="1213" t="s">
        <v>432</v>
      </c>
      <c r="AD242" s="95"/>
      <c r="AE242" s="98"/>
      <c r="AF242" s="98"/>
      <c r="AG242" s="98"/>
      <c r="AH242" s="98"/>
    </row>
    <row r="243" spans="1:34" s="12" customFormat="1" ht="15.95" customHeight="1" thickBot="1" x14ac:dyDescent="0.25">
      <c r="A243" s="1192"/>
      <c r="B243" s="1232"/>
      <c r="C243" s="1233"/>
      <c r="D243" s="1233"/>
      <c r="E243" s="1219"/>
      <c r="F243" s="1219"/>
      <c r="G243" s="1220"/>
      <c r="H243" s="1219"/>
      <c r="I243" s="1219"/>
      <c r="J243" s="1221"/>
      <c r="K243" s="1222"/>
      <c r="L243" s="1221"/>
      <c r="M243" s="1221"/>
      <c r="N243" s="1221"/>
      <c r="O243" s="1221"/>
      <c r="P243" s="1221"/>
      <c r="Q243" s="1221"/>
      <c r="R243" s="1223"/>
      <c r="S243" s="1221"/>
      <c r="T243" s="1221"/>
      <c r="U243" s="1221"/>
      <c r="V243" s="1223"/>
      <c r="W243" s="1221"/>
      <c r="X243" s="1221"/>
      <c r="Y243" s="1221"/>
      <c r="Z243" s="1221"/>
      <c r="AA243" s="1221"/>
      <c r="AB243" s="1221"/>
      <c r="AC243" s="1224"/>
      <c r="AD243" s="95"/>
      <c r="AE243" s="98"/>
      <c r="AF243" s="98"/>
      <c r="AG243" s="98"/>
      <c r="AH243" s="98"/>
    </row>
    <row r="244" spans="1:34" ht="18.75" customHeight="1" x14ac:dyDescent="0.2">
      <c r="G244" s="51"/>
      <c r="R244" s="362"/>
      <c r="S244" s="157"/>
      <c r="T244" s="157"/>
      <c r="V244" s="1755" t="s">
        <v>347</v>
      </c>
      <c r="W244" s="1755"/>
      <c r="X244" s="1755"/>
      <c r="Z244" s="155" t="s">
        <v>529</v>
      </c>
      <c r="AC244" s="156"/>
    </row>
    <row r="245" spans="1:34" ht="20.100000000000001" customHeight="1" x14ac:dyDescent="0.25">
      <c r="A245" s="551" t="s">
        <v>1422</v>
      </c>
      <c r="B245" s="581"/>
      <c r="C245" s="581"/>
      <c r="D245" s="581"/>
      <c r="E245" s="581"/>
      <c r="F245" s="581"/>
      <c r="G245" s="581"/>
      <c r="H245" s="581"/>
      <c r="I245" s="125"/>
      <c r="J245" s="11"/>
      <c r="L245" s="360"/>
      <c r="M245" s="360"/>
      <c r="O245" s="360"/>
      <c r="P245" s="361"/>
      <c r="Q245" s="361"/>
      <c r="R245" s="362"/>
      <c r="S245" s="363"/>
      <c r="T245" s="363"/>
      <c r="V245" s="1754" t="s">
        <v>864</v>
      </c>
      <c r="W245" s="1754"/>
      <c r="X245" s="1754"/>
      <c r="Z245" s="155" t="s">
        <v>531</v>
      </c>
      <c r="AC245" s="156"/>
    </row>
    <row r="246" spans="1:34" ht="20.100000000000001" customHeight="1" x14ac:dyDescent="0.2">
      <c r="A246" s="506" t="s">
        <v>1423</v>
      </c>
      <c r="B246" s="525"/>
      <c r="C246" s="525"/>
      <c r="D246" s="525"/>
      <c r="E246" s="525"/>
      <c r="F246" s="525"/>
      <c r="G246" s="525"/>
      <c r="H246" s="525"/>
      <c r="I246" s="125"/>
      <c r="J246" s="11"/>
      <c r="L246" s="360"/>
      <c r="M246" s="360"/>
      <c r="N246" s="460"/>
      <c r="O246" s="360"/>
      <c r="P246" s="361"/>
      <c r="Q246" s="361"/>
      <c r="R246" s="362"/>
      <c r="S246" s="363"/>
      <c r="T246" s="363"/>
      <c r="V246" s="526"/>
      <c r="W246" s="526"/>
      <c r="X246" s="526"/>
      <c r="Z246" s="155"/>
      <c r="AC246" s="156"/>
    </row>
    <row r="247" spans="1:34" ht="20.100000000000001" customHeight="1" x14ac:dyDescent="0.2">
      <c r="A247" s="506" t="s">
        <v>1425</v>
      </c>
      <c r="B247" s="525"/>
      <c r="C247" s="525"/>
      <c r="D247" s="525"/>
      <c r="E247" s="525"/>
      <c r="F247" s="525"/>
      <c r="G247" s="525"/>
      <c r="H247" s="525"/>
      <c r="I247" s="125"/>
      <c r="J247" s="11"/>
      <c r="L247" s="360"/>
      <c r="M247" s="360"/>
      <c r="N247" s="460"/>
      <c r="O247" s="360"/>
      <c r="P247" s="361"/>
      <c r="Q247" s="361"/>
      <c r="R247" s="362"/>
      <c r="S247" s="363"/>
      <c r="T247" s="363"/>
      <c r="V247" s="526"/>
      <c r="W247" s="526"/>
      <c r="X247" s="526"/>
      <c r="Z247" s="155"/>
      <c r="AC247" s="156"/>
    </row>
    <row r="248" spans="1:34" ht="20.100000000000001" customHeight="1" x14ac:dyDescent="0.25">
      <c r="A248" s="512" t="s">
        <v>1428</v>
      </c>
      <c r="B248" s="525"/>
      <c r="C248" s="525"/>
      <c r="D248" s="525"/>
      <c r="E248" s="525"/>
      <c r="F248" s="525"/>
      <c r="G248" s="525"/>
      <c r="H248" s="525"/>
      <c r="I248" s="125"/>
      <c r="J248" s="11"/>
      <c r="L248" s="360"/>
      <c r="M248" s="360"/>
      <c r="N248" s="460"/>
      <c r="O248" s="360"/>
      <c r="P248" s="361"/>
      <c r="Q248" s="361"/>
      <c r="R248" s="362"/>
      <c r="S248" s="363"/>
      <c r="T248" s="363"/>
      <c r="V248" s="526"/>
      <c r="W248" s="526"/>
      <c r="X248" s="526"/>
      <c r="Z248" s="155"/>
      <c r="AC248" s="156"/>
    </row>
    <row r="249" spans="1:34" ht="20.100000000000001" customHeight="1" x14ac:dyDescent="0.2">
      <c r="A249" s="1763" t="s">
        <v>865</v>
      </c>
      <c r="B249" s="1763"/>
      <c r="C249" s="1763"/>
      <c r="D249" s="1763"/>
      <c r="E249" s="1763"/>
      <c r="F249" s="1763"/>
      <c r="G249" s="1763"/>
      <c r="H249" s="1763"/>
      <c r="I249" s="1763"/>
      <c r="J249" s="1763"/>
      <c r="L249" s="636" t="s">
        <v>1</v>
      </c>
      <c r="R249" s="362"/>
      <c r="S249" s="157"/>
      <c r="T249" s="157"/>
      <c r="V249" s="1754" t="s">
        <v>348</v>
      </c>
      <c r="W249" s="1754"/>
      <c r="X249" s="1754"/>
      <c r="Z249" s="155" t="s">
        <v>866</v>
      </c>
      <c r="AC249" s="156"/>
    </row>
    <row r="250" spans="1:34" ht="20.100000000000001" customHeight="1" x14ac:dyDescent="0.2">
      <c r="A250" s="1764" t="s">
        <v>867</v>
      </c>
      <c r="B250" s="1764"/>
      <c r="C250" s="1764"/>
      <c r="D250" s="1764"/>
      <c r="E250" s="1764"/>
      <c r="F250" s="1764"/>
      <c r="G250" s="1764"/>
      <c r="H250" s="1764"/>
      <c r="I250" s="1764"/>
      <c r="J250" s="1764"/>
      <c r="K250" s="422"/>
      <c r="L250" s="135" t="s">
        <v>379</v>
      </c>
      <c r="O250" s="157"/>
      <c r="P250" s="135" t="s">
        <v>382</v>
      </c>
      <c r="V250" s="1754" t="s">
        <v>349</v>
      </c>
      <c r="W250" s="1754"/>
      <c r="X250" s="1754"/>
      <c r="Z250" s="155" t="s">
        <v>868</v>
      </c>
      <c r="AC250" s="156"/>
    </row>
    <row r="251" spans="1:34" ht="20.100000000000001" customHeight="1" x14ac:dyDescent="0.2">
      <c r="A251" s="25" t="s">
        <v>504</v>
      </c>
      <c r="I251" s="317"/>
      <c r="J251" s="157"/>
      <c r="K251" s="422"/>
      <c r="L251" s="135" t="s">
        <v>381</v>
      </c>
      <c r="O251" s="157"/>
      <c r="P251" s="135" t="s">
        <v>1141</v>
      </c>
      <c r="V251" s="1754" t="s">
        <v>528</v>
      </c>
      <c r="W251" s="1754"/>
      <c r="X251" s="1754"/>
      <c r="Z251" s="155" t="s">
        <v>869</v>
      </c>
      <c r="AC251" s="156"/>
    </row>
    <row r="252" spans="1:34" ht="20.100000000000001" customHeight="1" x14ac:dyDescent="0.2">
      <c r="A252" s="1763" t="s">
        <v>505</v>
      </c>
      <c r="B252" s="1763"/>
      <c r="C252" s="1763"/>
      <c r="D252" s="1763"/>
      <c r="E252" s="1763"/>
      <c r="F252" s="1763"/>
      <c r="G252" s="1763"/>
      <c r="H252" s="1763"/>
      <c r="I252" s="1763"/>
      <c r="J252" s="1763"/>
      <c r="K252" s="1763"/>
      <c r="L252" s="135" t="s">
        <v>383</v>
      </c>
      <c r="O252" s="157"/>
      <c r="P252" s="135" t="s">
        <v>386</v>
      </c>
      <c r="V252" s="1754" t="s">
        <v>530</v>
      </c>
      <c r="W252" s="1754"/>
      <c r="X252" s="1754"/>
      <c r="Z252" s="155" t="s">
        <v>452</v>
      </c>
    </row>
    <row r="253" spans="1:34" ht="20.100000000000001" customHeight="1" x14ac:dyDescent="0.2">
      <c r="A253" s="1763" t="s">
        <v>506</v>
      </c>
      <c r="B253" s="1763"/>
      <c r="C253" s="1763"/>
      <c r="D253" s="1763"/>
      <c r="E253" s="1763"/>
      <c r="F253" s="1763"/>
      <c r="G253" s="1763"/>
      <c r="H253" s="1763"/>
      <c r="I253" s="1763"/>
      <c r="J253" s="157"/>
      <c r="K253" s="422"/>
      <c r="L253" s="135" t="s">
        <v>1142</v>
      </c>
      <c r="O253" s="157"/>
      <c r="P253" s="135" t="s">
        <v>388</v>
      </c>
      <c r="Q253" s="155"/>
      <c r="V253" s="1754" t="s">
        <v>350</v>
      </c>
      <c r="W253" s="1754"/>
      <c r="X253" s="1754"/>
      <c r="Z253" s="155" t="s">
        <v>503</v>
      </c>
    </row>
    <row r="254" spans="1:34" ht="20.100000000000001" customHeight="1" x14ac:dyDescent="0.2">
      <c r="A254" s="1763" t="s">
        <v>507</v>
      </c>
      <c r="B254" s="1763"/>
      <c r="C254" s="1763"/>
      <c r="D254" s="1763"/>
      <c r="E254" s="1763"/>
      <c r="F254" s="1763"/>
      <c r="G254" s="1763"/>
      <c r="H254" s="1763"/>
      <c r="I254" s="1763"/>
      <c r="J254" s="158"/>
      <c r="K254" s="423"/>
      <c r="L254" s="135" t="s">
        <v>387</v>
      </c>
      <c r="N254" s="157"/>
      <c r="P254" s="135" t="s">
        <v>390</v>
      </c>
      <c r="U254" s="11"/>
      <c r="V254" s="1754" t="s">
        <v>400</v>
      </c>
      <c r="W254" s="1754"/>
      <c r="X254" s="1754"/>
      <c r="Y254" s="1754"/>
      <c r="Z254" s="155" t="s">
        <v>870</v>
      </c>
      <c r="AB254" s="366"/>
      <c r="AC254" s="11"/>
    </row>
    <row r="255" spans="1:34" ht="20.100000000000001" customHeight="1" x14ac:dyDescent="0.2">
      <c r="A255" s="1763"/>
      <c r="B255" s="1763"/>
      <c r="C255" s="1763"/>
      <c r="D255" s="1763"/>
      <c r="E255" s="1763"/>
      <c r="F255" s="1763"/>
      <c r="G255" s="1763"/>
      <c r="H255" s="1763"/>
      <c r="I255" s="1763"/>
      <c r="J255" s="1763"/>
      <c r="K255" s="422"/>
      <c r="L255" s="135" t="s">
        <v>389</v>
      </c>
      <c r="O255" s="157"/>
      <c r="P255" s="135" t="s">
        <v>391</v>
      </c>
      <c r="V255" s="1754" t="s">
        <v>351</v>
      </c>
      <c r="W255" s="1754"/>
      <c r="X255" s="1754"/>
      <c r="Z255" s="155" t="s">
        <v>606</v>
      </c>
    </row>
    <row r="256" spans="1:34" ht="20.100000000000001" customHeight="1" x14ac:dyDescent="0.2">
      <c r="J256" s="157"/>
      <c r="K256" s="422"/>
      <c r="L256" s="135" t="s">
        <v>1522</v>
      </c>
      <c r="O256" s="157"/>
      <c r="P256" s="135" t="s">
        <v>1124</v>
      </c>
      <c r="V256" s="1754" t="s">
        <v>871</v>
      </c>
      <c r="W256" s="1754"/>
      <c r="X256" s="1754"/>
      <c r="Y256" s="1754"/>
      <c r="Z256" s="155" t="s">
        <v>872</v>
      </c>
    </row>
    <row r="257" spans="10:27" ht="20.100000000000001" customHeight="1" x14ac:dyDescent="0.2">
      <c r="J257" s="157"/>
      <c r="K257" s="422"/>
      <c r="L257" s="135" t="s">
        <v>1523</v>
      </c>
      <c r="O257" s="157"/>
      <c r="V257" s="1754" t="s">
        <v>532</v>
      </c>
      <c r="W257" s="1754"/>
      <c r="X257" s="1754"/>
      <c r="Z257" s="155" t="s">
        <v>873</v>
      </c>
    </row>
    <row r="258" spans="10:27" ht="20.100000000000001" customHeight="1" x14ac:dyDescent="0.2">
      <c r="K258" s="422"/>
      <c r="L258" s="135" t="s">
        <v>380</v>
      </c>
      <c r="O258" s="157"/>
      <c r="V258" s="1754" t="s">
        <v>533</v>
      </c>
      <c r="W258" s="1754"/>
      <c r="X258" s="1754"/>
      <c r="Z258" s="155" t="s">
        <v>874</v>
      </c>
      <c r="AA258" s="157"/>
    </row>
    <row r="259" spans="10:27" ht="20.100000000000001" customHeight="1" x14ac:dyDescent="0.2">
      <c r="V259" s="1754" t="s">
        <v>352</v>
      </c>
      <c r="W259" s="1754"/>
      <c r="X259" s="1754"/>
      <c r="Z259" s="155" t="s">
        <v>875</v>
      </c>
      <c r="AA259" s="157"/>
    </row>
    <row r="260" spans="10:27" ht="20.100000000000001" customHeight="1" x14ac:dyDescent="0.2">
      <c r="V260" s="1754" t="s">
        <v>876</v>
      </c>
      <c r="W260" s="1754"/>
      <c r="X260" s="1754"/>
      <c r="Z260" s="155" t="s">
        <v>877</v>
      </c>
    </row>
    <row r="261" spans="10:27" ht="20.100000000000001" customHeight="1" x14ac:dyDescent="0.2">
      <c r="V261" s="1754" t="s">
        <v>878</v>
      </c>
      <c r="W261" s="1754"/>
      <c r="X261" s="1754"/>
      <c r="Z261" s="155" t="s">
        <v>879</v>
      </c>
    </row>
    <row r="262" spans="10:27" ht="20.100000000000001" customHeight="1" x14ac:dyDescent="0.2">
      <c r="V262" s="1754" t="s">
        <v>398</v>
      </c>
      <c r="W262" s="1754"/>
      <c r="X262" s="1754"/>
      <c r="Z262" s="155" t="s">
        <v>880</v>
      </c>
    </row>
    <row r="263" spans="10:27" ht="15.95" customHeight="1" x14ac:dyDescent="0.2">
      <c r="V263" s="135" t="s">
        <v>881</v>
      </c>
      <c r="Z263" s="155" t="s">
        <v>1521</v>
      </c>
    </row>
    <row r="264" spans="10:27" ht="15.95" customHeight="1" x14ac:dyDescent="0.2">
      <c r="V264" s="155" t="s">
        <v>882</v>
      </c>
      <c r="Z264" s="155"/>
    </row>
  </sheetData>
  <mergeCells count="130">
    <mergeCell ref="L49:M51"/>
    <mergeCell ref="R7:R8"/>
    <mergeCell ref="A1:AC1"/>
    <mergeCell ref="A3:AC3"/>
    <mergeCell ref="A4:AC4"/>
    <mergeCell ref="A6:A8"/>
    <mergeCell ref="Q6:AC6"/>
    <mergeCell ref="Q7:Q8"/>
    <mergeCell ref="AC7:AC8"/>
    <mergeCell ref="L6:M8"/>
    <mergeCell ref="S7:T7"/>
    <mergeCell ref="U7:U8"/>
    <mergeCell ref="V7:V8"/>
    <mergeCell ref="W7:W8"/>
    <mergeCell ref="A44:AC44"/>
    <mergeCell ref="A46:AC46"/>
    <mergeCell ref="A47:AC47"/>
    <mergeCell ref="A49:A51"/>
    <mergeCell ref="Q49:AC49"/>
    <mergeCell ref="Q50:Q51"/>
    <mergeCell ref="R50:R51"/>
    <mergeCell ref="AC50:AC51"/>
    <mergeCell ref="R91:R92"/>
    <mergeCell ref="AC91:AC92"/>
    <mergeCell ref="S50:T50"/>
    <mergeCell ref="U50:U51"/>
    <mergeCell ref="V50:V51"/>
    <mergeCell ref="W50:W51"/>
    <mergeCell ref="X50:X51"/>
    <mergeCell ref="Y50:Y51"/>
    <mergeCell ref="Z50:Z51"/>
    <mergeCell ref="AA50:AA51"/>
    <mergeCell ref="AB50:AB51"/>
    <mergeCell ref="A85:AC85"/>
    <mergeCell ref="A87:AC87"/>
    <mergeCell ref="A88:AC88"/>
    <mergeCell ref="A90:A92"/>
    <mergeCell ref="Q90:AC90"/>
    <mergeCell ref="Q91:Q92"/>
    <mergeCell ref="X91:X92"/>
    <mergeCell ref="Y91:Y92"/>
    <mergeCell ref="Z91:Z92"/>
    <mergeCell ref="A249:J249"/>
    <mergeCell ref="V249:X249"/>
    <mergeCell ref="A250:J250"/>
    <mergeCell ref="V250:X250"/>
    <mergeCell ref="A228:AC228"/>
    <mergeCell ref="A230:AC230"/>
    <mergeCell ref="A231:AC231"/>
    <mergeCell ref="A233:A235"/>
    <mergeCell ref="Q233:AC233"/>
    <mergeCell ref="Q234:Q235"/>
    <mergeCell ref="R234:R235"/>
    <mergeCell ref="AC234:AC235"/>
    <mergeCell ref="L233:M235"/>
    <mergeCell ref="S234:T234"/>
    <mergeCell ref="U234:U235"/>
    <mergeCell ref="V234:V235"/>
    <mergeCell ref="W234:W235"/>
    <mergeCell ref="A254:I254"/>
    <mergeCell ref="V254:Y254"/>
    <mergeCell ref="A255:J255"/>
    <mergeCell ref="V255:X255"/>
    <mergeCell ref="V261:X261"/>
    <mergeCell ref="V251:X251"/>
    <mergeCell ref="A252:K252"/>
    <mergeCell ref="V252:X252"/>
    <mergeCell ref="A253:I253"/>
    <mergeCell ref="V253:X253"/>
    <mergeCell ref="X7:X8"/>
    <mergeCell ref="Y7:Y8"/>
    <mergeCell ref="Z7:Z8"/>
    <mergeCell ref="AA7:AA8"/>
    <mergeCell ref="AB7:AB8"/>
    <mergeCell ref="V262:X262"/>
    <mergeCell ref="V256:Y256"/>
    <mergeCell ref="V257:X257"/>
    <mergeCell ref="V258:X258"/>
    <mergeCell ref="V259:X259"/>
    <mergeCell ref="V260:X260"/>
    <mergeCell ref="V244:X244"/>
    <mergeCell ref="V245:X245"/>
    <mergeCell ref="A126:AC126"/>
    <mergeCell ref="A174:AC174"/>
    <mergeCell ref="A128:AC128"/>
    <mergeCell ref="A129:AC129"/>
    <mergeCell ref="A131:A133"/>
    <mergeCell ref="Q131:AC131"/>
    <mergeCell ref="Q132:Q133"/>
    <mergeCell ref="R132:R133"/>
    <mergeCell ref="AC132:AC133"/>
    <mergeCell ref="L131:M133"/>
    <mergeCell ref="S132:T132"/>
    <mergeCell ref="X234:X235"/>
    <mergeCell ref="Y234:Y235"/>
    <mergeCell ref="Z234:Z235"/>
    <mergeCell ref="AA234:AA235"/>
    <mergeCell ref="AB234:AB235"/>
    <mergeCell ref="AB132:AB133"/>
    <mergeCell ref="L179:M181"/>
    <mergeCell ref="S180:T180"/>
    <mergeCell ref="U180:U181"/>
    <mergeCell ref="V180:V181"/>
    <mergeCell ref="W180:W181"/>
    <mergeCell ref="X180:X181"/>
    <mergeCell ref="Y180:Y181"/>
    <mergeCell ref="Z180:Z181"/>
    <mergeCell ref="AA180:AA181"/>
    <mergeCell ref="AB180:AB181"/>
    <mergeCell ref="W132:W133"/>
    <mergeCell ref="A177:AC177"/>
    <mergeCell ref="A179:A181"/>
    <mergeCell ref="Q179:AC179"/>
    <mergeCell ref="Q180:Q181"/>
    <mergeCell ref="R180:R181"/>
    <mergeCell ref="AC180:AC181"/>
    <mergeCell ref="X132:X133"/>
    <mergeCell ref="Y132:Y133"/>
    <mergeCell ref="Z132:Z133"/>
    <mergeCell ref="AA132:AA133"/>
    <mergeCell ref="U132:U133"/>
    <mergeCell ref="V132:V133"/>
    <mergeCell ref="A176:AC176"/>
    <mergeCell ref="AA91:AA92"/>
    <mergeCell ref="AB91:AB92"/>
    <mergeCell ref="L90:M92"/>
    <mergeCell ref="S91:T91"/>
    <mergeCell ref="U91:U92"/>
    <mergeCell ref="V91:V92"/>
    <mergeCell ref="W91:W92"/>
  </mergeCells>
  <phoneticPr fontId="36" type="noConversion"/>
  <printOptions horizontalCentered="1" verticalCentered="1" gridLinesSet="0"/>
  <pageMargins left="0" right="0" top="0" bottom="0" header="0" footer="0"/>
  <pageSetup paperSize="9" scale="33" orientation="landscape" r:id="rId1"/>
  <headerFooter alignWithMargins="0"/>
  <rowBreaks count="5" manualBreakCount="5">
    <brk id="43" max="16383" man="1"/>
    <brk id="84" max="16383" man="1"/>
    <brk id="125" max="16383" man="1"/>
    <brk id="173" max="16383" man="1"/>
    <brk id="227" max="16383" man="1"/>
  </rowBreaks>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3">
    <tabColor rgb="FF00B050"/>
  </sheetPr>
  <dimension ref="A1:AH371"/>
  <sheetViews>
    <sheetView showGridLines="0" view="pageBreakPreview" topLeftCell="A262" zoomScale="82" zoomScaleNormal="89" zoomScaleSheetLayoutView="82" zoomScalePageLayoutView="89" workbookViewId="0">
      <selection activeCell="AD10" sqref="AD10"/>
    </sheetView>
  </sheetViews>
  <sheetFormatPr baseColWidth="10" defaultColWidth="11" defaultRowHeight="36.75" customHeight="1" x14ac:dyDescent="0.2"/>
  <cols>
    <col min="1" max="1" width="54.42578125" style="459" customWidth="1"/>
    <col min="2" max="2" width="6" style="459" customWidth="1"/>
    <col min="3" max="3" width="10.42578125" style="109" customWidth="1"/>
    <col min="4" max="4" width="9.42578125" style="103" customWidth="1"/>
    <col min="5" max="6" width="9.85546875" style="368" customWidth="1"/>
    <col min="7" max="7" width="7.7109375" style="459" customWidth="1"/>
    <col min="8" max="8" width="10" style="368" customWidth="1"/>
    <col min="9" max="9" width="11.7109375" style="369" customWidth="1"/>
    <col min="10" max="10" width="12.42578125" style="371" customWidth="1"/>
    <col min="11" max="11" width="12.42578125" style="370" customWidth="1"/>
    <col min="12" max="12" width="9.85546875" style="370" customWidth="1"/>
    <col min="13" max="13" width="9.28515625" style="370" customWidth="1"/>
    <col min="14" max="14" width="13.140625" style="370" customWidth="1"/>
    <col min="15" max="15" width="12.85546875" style="370" customWidth="1"/>
    <col min="16" max="16" width="11.42578125" style="370" customWidth="1"/>
    <col min="17" max="17" width="9.85546875" style="370" customWidth="1"/>
    <col min="18" max="18" width="8.28515625" style="370" customWidth="1"/>
    <col min="19" max="19" width="16.42578125" style="370" customWidth="1"/>
    <col min="20" max="20" width="13.140625" style="370" customWidth="1"/>
    <col min="21" max="21" width="9.85546875" style="370" customWidth="1"/>
    <col min="22" max="23" width="8.140625" style="371" customWidth="1"/>
    <col min="24" max="24" width="10.7109375" style="459" bestFit="1" customWidth="1"/>
    <col min="25" max="25" width="8.42578125" style="459" bestFit="1" customWidth="1"/>
    <col min="26" max="26" width="7.85546875" style="459" customWidth="1"/>
    <col min="27" max="27" width="12.28515625" style="459" customWidth="1"/>
    <col min="28" max="28" width="8.42578125" style="459" customWidth="1"/>
    <col min="29" max="29" width="8.42578125" style="103" customWidth="1"/>
    <col min="30" max="30" width="6" style="459" customWidth="1"/>
    <col min="31" max="256" width="11" style="459"/>
    <col min="257" max="257" width="53" style="459" customWidth="1"/>
    <col min="258" max="258" width="6" style="459" customWidth="1"/>
    <col min="259" max="259" width="10.42578125" style="459" customWidth="1"/>
    <col min="260" max="260" width="8.42578125" style="459" customWidth="1"/>
    <col min="261" max="261" width="9.85546875" style="459" customWidth="1"/>
    <col min="262" max="262" width="9.7109375" style="459" customWidth="1"/>
    <col min="263" max="263" width="6" style="459" customWidth="1"/>
    <col min="264" max="264" width="10.140625" style="459" customWidth="1"/>
    <col min="265" max="265" width="11.42578125" style="459" customWidth="1"/>
    <col min="266" max="267" width="12.42578125" style="459" customWidth="1"/>
    <col min="268" max="268" width="9.85546875" style="459" customWidth="1"/>
    <col min="269" max="269" width="12.140625" style="459" customWidth="1"/>
    <col min="270" max="270" width="13.140625" style="459" customWidth="1"/>
    <col min="271" max="272" width="11.42578125" style="459" customWidth="1"/>
    <col min="273" max="273" width="10.42578125" style="459" customWidth="1"/>
    <col min="274" max="274" width="8.28515625" style="459" customWidth="1"/>
    <col min="275" max="275" width="16.7109375" style="459" customWidth="1"/>
    <col min="276" max="276" width="16.42578125" style="459" customWidth="1"/>
    <col min="277" max="277" width="9.85546875" style="459" customWidth="1"/>
    <col min="278" max="279" width="8.140625" style="459" customWidth="1"/>
    <col min="280" max="280" width="9.28515625" style="459" customWidth="1"/>
    <col min="281" max="281" width="8.140625" style="459" customWidth="1"/>
    <col min="282" max="282" width="7.85546875" style="459" customWidth="1"/>
    <col min="283" max="283" width="12.28515625" style="459" customWidth="1"/>
    <col min="284" max="285" width="8.42578125" style="459" customWidth="1"/>
    <col min="286" max="286" width="6" style="459" customWidth="1"/>
    <col min="287" max="512" width="11" style="459"/>
    <col min="513" max="513" width="53" style="459" customWidth="1"/>
    <col min="514" max="514" width="6" style="459" customWidth="1"/>
    <col min="515" max="515" width="10.42578125" style="459" customWidth="1"/>
    <col min="516" max="516" width="8.42578125" style="459" customWidth="1"/>
    <col min="517" max="517" width="9.85546875" style="459" customWidth="1"/>
    <col min="518" max="518" width="9.7109375" style="459" customWidth="1"/>
    <col min="519" max="519" width="6" style="459" customWidth="1"/>
    <col min="520" max="520" width="10.140625" style="459" customWidth="1"/>
    <col min="521" max="521" width="11.42578125" style="459" customWidth="1"/>
    <col min="522" max="523" width="12.42578125" style="459" customWidth="1"/>
    <col min="524" max="524" width="9.85546875" style="459" customWidth="1"/>
    <col min="525" max="525" width="12.140625" style="459" customWidth="1"/>
    <col min="526" max="526" width="13.140625" style="459" customWidth="1"/>
    <col min="527" max="528" width="11.42578125" style="459" customWidth="1"/>
    <col min="529" max="529" width="10.42578125" style="459" customWidth="1"/>
    <col min="530" max="530" width="8.28515625" style="459" customWidth="1"/>
    <col min="531" max="531" width="16.7109375" style="459" customWidth="1"/>
    <col min="532" max="532" width="16.42578125" style="459" customWidth="1"/>
    <col min="533" max="533" width="9.85546875" style="459" customWidth="1"/>
    <col min="534" max="535" width="8.140625" style="459" customWidth="1"/>
    <col min="536" max="536" width="9.28515625" style="459" customWidth="1"/>
    <col min="537" max="537" width="8.140625" style="459" customWidth="1"/>
    <col min="538" max="538" width="7.85546875" style="459" customWidth="1"/>
    <col min="539" max="539" width="12.28515625" style="459" customWidth="1"/>
    <col min="540" max="541" width="8.42578125" style="459" customWidth="1"/>
    <col min="542" max="542" width="6" style="459" customWidth="1"/>
    <col min="543" max="768" width="11" style="459"/>
    <col min="769" max="769" width="53" style="459" customWidth="1"/>
    <col min="770" max="770" width="6" style="459" customWidth="1"/>
    <col min="771" max="771" width="10.42578125" style="459" customWidth="1"/>
    <col min="772" max="772" width="8.42578125" style="459" customWidth="1"/>
    <col min="773" max="773" width="9.85546875" style="459" customWidth="1"/>
    <col min="774" max="774" width="9.7109375" style="459" customWidth="1"/>
    <col min="775" max="775" width="6" style="459" customWidth="1"/>
    <col min="776" max="776" width="10.140625" style="459" customWidth="1"/>
    <col min="777" max="777" width="11.42578125" style="459" customWidth="1"/>
    <col min="778" max="779" width="12.42578125" style="459" customWidth="1"/>
    <col min="780" max="780" width="9.85546875" style="459" customWidth="1"/>
    <col min="781" max="781" width="12.140625" style="459" customWidth="1"/>
    <col min="782" max="782" width="13.140625" style="459" customWidth="1"/>
    <col min="783" max="784" width="11.42578125" style="459" customWidth="1"/>
    <col min="785" max="785" width="10.42578125" style="459" customWidth="1"/>
    <col min="786" max="786" width="8.28515625" style="459" customWidth="1"/>
    <col min="787" max="787" width="16.7109375" style="459" customWidth="1"/>
    <col min="788" max="788" width="16.42578125" style="459" customWidth="1"/>
    <col min="789" max="789" width="9.85546875" style="459" customWidth="1"/>
    <col min="790" max="791" width="8.140625" style="459" customWidth="1"/>
    <col min="792" max="792" width="9.28515625" style="459" customWidth="1"/>
    <col min="793" max="793" width="8.140625" style="459" customWidth="1"/>
    <col min="794" max="794" width="7.85546875" style="459" customWidth="1"/>
    <col min="795" max="795" width="12.28515625" style="459" customWidth="1"/>
    <col min="796" max="797" width="8.42578125" style="459" customWidth="1"/>
    <col min="798" max="798" width="6" style="459" customWidth="1"/>
    <col min="799" max="1024" width="11" style="459"/>
    <col min="1025" max="1025" width="53" style="459" customWidth="1"/>
    <col min="1026" max="1026" width="6" style="459" customWidth="1"/>
    <col min="1027" max="1027" width="10.42578125" style="459" customWidth="1"/>
    <col min="1028" max="1028" width="8.42578125" style="459" customWidth="1"/>
    <col min="1029" max="1029" width="9.85546875" style="459" customWidth="1"/>
    <col min="1030" max="1030" width="9.7109375" style="459" customWidth="1"/>
    <col min="1031" max="1031" width="6" style="459" customWidth="1"/>
    <col min="1032" max="1032" width="10.140625" style="459" customWidth="1"/>
    <col min="1033" max="1033" width="11.42578125" style="459" customWidth="1"/>
    <col min="1034" max="1035" width="12.42578125" style="459" customWidth="1"/>
    <col min="1036" max="1036" width="9.85546875" style="459" customWidth="1"/>
    <col min="1037" max="1037" width="12.140625" style="459" customWidth="1"/>
    <col min="1038" max="1038" width="13.140625" style="459" customWidth="1"/>
    <col min="1039" max="1040" width="11.42578125" style="459" customWidth="1"/>
    <col min="1041" max="1041" width="10.42578125" style="459" customWidth="1"/>
    <col min="1042" max="1042" width="8.28515625" style="459" customWidth="1"/>
    <col min="1043" max="1043" width="16.7109375" style="459" customWidth="1"/>
    <col min="1044" max="1044" width="16.42578125" style="459" customWidth="1"/>
    <col min="1045" max="1045" width="9.85546875" style="459" customWidth="1"/>
    <col min="1046" max="1047" width="8.140625" style="459" customWidth="1"/>
    <col min="1048" max="1048" width="9.28515625" style="459" customWidth="1"/>
    <col min="1049" max="1049" width="8.140625" style="459" customWidth="1"/>
    <col min="1050" max="1050" width="7.85546875" style="459" customWidth="1"/>
    <col min="1051" max="1051" width="12.28515625" style="459" customWidth="1"/>
    <col min="1052" max="1053" width="8.42578125" style="459" customWidth="1"/>
    <col min="1054" max="1054" width="6" style="459" customWidth="1"/>
    <col min="1055" max="1280" width="11" style="459"/>
    <col min="1281" max="1281" width="53" style="459" customWidth="1"/>
    <col min="1282" max="1282" width="6" style="459" customWidth="1"/>
    <col min="1283" max="1283" width="10.42578125" style="459" customWidth="1"/>
    <col min="1284" max="1284" width="8.42578125" style="459" customWidth="1"/>
    <col min="1285" max="1285" width="9.85546875" style="459" customWidth="1"/>
    <col min="1286" max="1286" width="9.7109375" style="459" customWidth="1"/>
    <col min="1287" max="1287" width="6" style="459" customWidth="1"/>
    <col min="1288" max="1288" width="10.140625" style="459" customWidth="1"/>
    <col min="1289" max="1289" width="11.42578125" style="459" customWidth="1"/>
    <col min="1290" max="1291" width="12.42578125" style="459" customWidth="1"/>
    <col min="1292" max="1292" width="9.85546875" style="459" customWidth="1"/>
    <col min="1293" max="1293" width="12.140625" style="459" customWidth="1"/>
    <col min="1294" max="1294" width="13.140625" style="459" customWidth="1"/>
    <col min="1295" max="1296" width="11.42578125" style="459" customWidth="1"/>
    <col min="1297" max="1297" width="10.42578125" style="459" customWidth="1"/>
    <col min="1298" max="1298" width="8.28515625" style="459" customWidth="1"/>
    <col min="1299" max="1299" width="16.7109375" style="459" customWidth="1"/>
    <col min="1300" max="1300" width="16.42578125" style="459" customWidth="1"/>
    <col min="1301" max="1301" width="9.85546875" style="459" customWidth="1"/>
    <col min="1302" max="1303" width="8.140625" style="459" customWidth="1"/>
    <col min="1304" max="1304" width="9.28515625" style="459" customWidth="1"/>
    <col min="1305" max="1305" width="8.140625" style="459" customWidth="1"/>
    <col min="1306" max="1306" width="7.85546875" style="459" customWidth="1"/>
    <col min="1307" max="1307" width="12.28515625" style="459" customWidth="1"/>
    <col min="1308" max="1309" width="8.42578125" style="459" customWidth="1"/>
    <col min="1310" max="1310" width="6" style="459" customWidth="1"/>
    <col min="1311" max="1536" width="11" style="459"/>
    <col min="1537" max="1537" width="53" style="459" customWidth="1"/>
    <col min="1538" max="1538" width="6" style="459" customWidth="1"/>
    <col min="1539" max="1539" width="10.42578125" style="459" customWidth="1"/>
    <col min="1540" max="1540" width="8.42578125" style="459" customWidth="1"/>
    <col min="1541" max="1541" width="9.85546875" style="459" customWidth="1"/>
    <col min="1542" max="1542" width="9.7109375" style="459" customWidth="1"/>
    <col min="1543" max="1543" width="6" style="459" customWidth="1"/>
    <col min="1544" max="1544" width="10.140625" style="459" customWidth="1"/>
    <col min="1545" max="1545" width="11.42578125" style="459" customWidth="1"/>
    <col min="1546" max="1547" width="12.42578125" style="459" customWidth="1"/>
    <col min="1548" max="1548" width="9.85546875" style="459" customWidth="1"/>
    <col min="1549" max="1549" width="12.140625" style="459" customWidth="1"/>
    <col min="1550" max="1550" width="13.140625" style="459" customWidth="1"/>
    <col min="1551" max="1552" width="11.42578125" style="459" customWidth="1"/>
    <col min="1553" max="1553" width="10.42578125" style="459" customWidth="1"/>
    <col min="1554" max="1554" width="8.28515625" style="459" customWidth="1"/>
    <col min="1555" max="1555" width="16.7109375" style="459" customWidth="1"/>
    <col min="1556" max="1556" width="16.42578125" style="459" customWidth="1"/>
    <col min="1557" max="1557" width="9.85546875" style="459" customWidth="1"/>
    <col min="1558" max="1559" width="8.140625" style="459" customWidth="1"/>
    <col min="1560" max="1560" width="9.28515625" style="459" customWidth="1"/>
    <col min="1561" max="1561" width="8.140625" style="459" customWidth="1"/>
    <col min="1562" max="1562" width="7.85546875" style="459" customWidth="1"/>
    <col min="1563" max="1563" width="12.28515625" style="459" customWidth="1"/>
    <col min="1564" max="1565" width="8.42578125" style="459" customWidth="1"/>
    <col min="1566" max="1566" width="6" style="459" customWidth="1"/>
    <col min="1567" max="1792" width="11" style="459"/>
    <col min="1793" max="1793" width="53" style="459" customWidth="1"/>
    <col min="1794" max="1794" width="6" style="459" customWidth="1"/>
    <col min="1795" max="1795" width="10.42578125" style="459" customWidth="1"/>
    <col min="1796" max="1796" width="8.42578125" style="459" customWidth="1"/>
    <col min="1797" max="1797" width="9.85546875" style="459" customWidth="1"/>
    <col min="1798" max="1798" width="9.7109375" style="459" customWidth="1"/>
    <col min="1799" max="1799" width="6" style="459" customWidth="1"/>
    <col min="1800" max="1800" width="10.140625" style="459" customWidth="1"/>
    <col min="1801" max="1801" width="11.42578125" style="459" customWidth="1"/>
    <col min="1802" max="1803" width="12.42578125" style="459" customWidth="1"/>
    <col min="1804" max="1804" width="9.85546875" style="459" customWidth="1"/>
    <col min="1805" max="1805" width="12.140625" style="459" customWidth="1"/>
    <col min="1806" max="1806" width="13.140625" style="459" customWidth="1"/>
    <col min="1807" max="1808" width="11.42578125" style="459" customWidth="1"/>
    <col min="1809" max="1809" width="10.42578125" style="459" customWidth="1"/>
    <col min="1810" max="1810" width="8.28515625" style="459" customWidth="1"/>
    <col min="1811" max="1811" width="16.7109375" style="459" customWidth="1"/>
    <col min="1812" max="1812" width="16.42578125" style="459" customWidth="1"/>
    <col min="1813" max="1813" width="9.85546875" style="459" customWidth="1"/>
    <col min="1814" max="1815" width="8.140625" style="459" customWidth="1"/>
    <col min="1816" max="1816" width="9.28515625" style="459" customWidth="1"/>
    <col min="1817" max="1817" width="8.140625" style="459" customWidth="1"/>
    <col min="1818" max="1818" width="7.85546875" style="459" customWidth="1"/>
    <col min="1819" max="1819" width="12.28515625" style="459" customWidth="1"/>
    <col min="1820" max="1821" width="8.42578125" style="459" customWidth="1"/>
    <col min="1822" max="1822" width="6" style="459" customWidth="1"/>
    <col min="1823" max="2048" width="11" style="459"/>
    <col min="2049" max="2049" width="53" style="459" customWidth="1"/>
    <col min="2050" max="2050" width="6" style="459" customWidth="1"/>
    <col min="2051" max="2051" width="10.42578125" style="459" customWidth="1"/>
    <col min="2052" max="2052" width="8.42578125" style="459" customWidth="1"/>
    <col min="2053" max="2053" width="9.85546875" style="459" customWidth="1"/>
    <col min="2054" max="2054" width="9.7109375" style="459" customWidth="1"/>
    <col min="2055" max="2055" width="6" style="459" customWidth="1"/>
    <col min="2056" max="2056" width="10.140625" style="459" customWidth="1"/>
    <col min="2057" max="2057" width="11.42578125" style="459" customWidth="1"/>
    <col min="2058" max="2059" width="12.42578125" style="459" customWidth="1"/>
    <col min="2060" max="2060" width="9.85546875" style="459" customWidth="1"/>
    <col min="2061" max="2061" width="12.140625" style="459" customWidth="1"/>
    <col min="2062" max="2062" width="13.140625" style="459" customWidth="1"/>
    <col min="2063" max="2064" width="11.42578125" style="459" customWidth="1"/>
    <col min="2065" max="2065" width="10.42578125" style="459" customWidth="1"/>
    <col min="2066" max="2066" width="8.28515625" style="459" customWidth="1"/>
    <col min="2067" max="2067" width="16.7109375" style="459" customWidth="1"/>
    <col min="2068" max="2068" width="16.42578125" style="459" customWidth="1"/>
    <col min="2069" max="2069" width="9.85546875" style="459" customWidth="1"/>
    <col min="2070" max="2071" width="8.140625" style="459" customWidth="1"/>
    <col min="2072" max="2072" width="9.28515625" style="459" customWidth="1"/>
    <col min="2073" max="2073" width="8.140625" style="459" customWidth="1"/>
    <col min="2074" max="2074" width="7.85546875" style="459" customWidth="1"/>
    <col min="2075" max="2075" width="12.28515625" style="459" customWidth="1"/>
    <col min="2076" max="2077" width="8.42578125" style="459" customWidth="1"/>
    <col min="2078" max="2078" width="6" style="459" customWidth="1"/>
    <col min="2079" max="2304" width="11" style="459"/>
    <col min="2305" max="2305" width="53" style="459" customWidth="1"/>
    <col min="2306" max="2306" width="6" style="459" customWidth="1"/>
    <col min="2307" max="2307" width="10.42578125" style="459" customWidth="1"/>
    <col min="2308" max="2308" width="8.42578125" style="459" customWidth="1"/>
    <col min="2309" max="2309" width="9.85546875" style="459" customWidth="1"/>
    <col min="2310" max="2310" width="9.7109375" style="459" customWidth="1"/>
    <col min="2311" max="2311" width="6" style="459" customWidth="1"/>
    <col min="2312" max="2312" width="10.140625" style="459" customWidth="1"/>
    <col min="2313" max="2313" width="11.42578125" style="459" customWidth="1"/>
    <col min="2314" max="2315" width="12.42578125" style="459" customWidth="1"/>
    <col min="2316" max="2316" width="9.85546875" style="459" customWidth="1"/>
    <col min="2317" max="2317" width="12.140625" style="459" customWidth="1"/>
    <col min="2318" max="2318" width="13.140625" style="459" customWidth="1"/>
    <col min="2319" max="2320" width="11.42578125" style="459" customWidth="1"/>
    <col min="2321" max="2321" width="10.42578125" style="459" customWidth="1"/>
    <col min="2322" max="2322" width="8.28515625" style="459" customWidth="1"/>
    <col min="2323" max="2323" width="16.7109375" style="459" customWidth="1"/>
    <col min="2324" max="2324" width="16.42578125" style="459" customWidth="1"/>
    <col min="2325" max="2325" width="9.85546875" style="459" customWidth="1"/>
    <col min="2326" max="2327" width="8.140625" style="459" customWidth="1"/>
    <col min="2328" max="2328" width="9.28515625" style="459" customWidth="1"/>
    <col min="2329" max="2329" width="8.140625" style="459" customWidth="1"/>
    <col min="2330" max="2330" width="7.85546875" style="459" customWidth="1"/>
    <col min="2331" max="2331" width="12.28515625" style="459" customWidth="1"/>
    <col min="2332" max="2333" width="8.42578125" style="459" customWidth="1"/>
    <col min="2334" max="2334" width="6" style="459" customWidth="1"/>
    <col min="2335" max="2560" width="11" style="459"/>
    <col min="2561" max="2561" width="53" style="459" customWidth="1"/>
    <col min="2562" max="2562" width="6" style="459" customWidth="1"/>
    <col min="2563" max="2563" width="10.42578125" style="459" customWidth="1"/>
    <col min="2564" max="2564" width="8.42578125" style="459" customWidth="1"/>
    <col min="2565" max="2565" width="9.85546875" style="459" customWidth="1"/>
    <col min="2566" max="2566" width="9.7109375" style="459" customWidth="1"/>
    <col min="2567" max="2567" width="6" style="459" customWidth="1"/>
    <col min="2568" max="2568" width="10.140625" style="459" customWidth="1"/>
    <col min="2569" max="2569" width="11.42578125" style="459" customWidth="1"/>
    <col min="2570" max="2571" width="12.42578125" style="459" customWidth="1"/>
    <col min="2572" max="2572" width="9.85546875" style="459" customWidth="1"/>
    <col min="2573" max="2573" width="12.140625" style="459" customWidth="1"/>
    <col min="2574" max="2574" width="13.140625" style="459" customWidth="1"/>
    <col min="2575" max="2576" width="11.42578125" style="459" customWidth="1"/>
    <col min="2577" max="2577" width="10.42578125" style="459" customWidth="1"/>
    <col min="2578" max="2578" width="8.28515625" style="459" customWidth="1"/>
    <col min="2579" max="2579" width="16.7109375" style="459" customWidth="1"/>
    <col min="2580" max="2580" width="16.42578125" style="459" customWidth="1"/>
    <col min="2581" max="2581" width="9.85546875" style="459" customWidth="1"/>
    <col min="2582" max="2583" width="8.140625" style="459" customWidth="1"/>
    <col min="2584" max="2584" width="9.28515625" style="459" customWidth="1"/>
    <col min="2585" max="2585" width="8.140625" style="459" customWidth="1"/>
    <col min="2586" max="2586" width="7.85546875" style="459" customWidth="1"/>
    <col min="2587" max="2587" width="12.28515625" style="459" customWidth="1"/>
    <col min="2588" max="2589" width="8.42578125" style="459" customWidth="1"/>
    <col min="2590" max="2590" width="6" style="459" customWidth="1"/>
    <col min="2591" max="2816" width="11" style="459"/>
    <col min="2817" max="2817" width="53" style="459" customWidth="1"/>
    <col min="2818" max="2818" width="6" style="459" customWidth="1"/>
    <col min="2819" max="2819" width="10.42578125" style="459" customWidth="1"/>
    <col min="2820" max="2820" width="8.42578125" style="459" customWidth="1"/>
    <col min="2821" max="2821" width="9.85546875" style="459" customWidth="1"/>
    <col min="2822" max="2822" width="9.7109375" style="459" customWidth="1"/>
    <col min="2823" max="2823" width="6" style="459" customWidth="1"/>
    <col min="2824" max="2824" width="10.140625" style="459" customWidth="1"/>
    <col min="2825" max="2825" width="11.42578125" style="459" customWidth="1"/>
    <col min="2826" max="2827" width="12.42578125" style="459" customWidth="1"/>
    <col min="2828" max="2828" width="9.85546875" style="459" customWidth="1"/>
    <col min="2829" max="2829" width="12.140625" style="459" customWidth="1"/>
    <col min="2830" max="2830" width="13.140625" style="459" customWidth="1"/>
    <col min="2831" max="2832" width="11.42578125" style="459" customWidth="1"/>
    <col min="2833" max="2833" width="10.42578125" style="459" customWidth="1"/>
    <col min="2834" max="2834" width="8.28515625" style="459" customWidth="1"/>
    <col min="2835" max="2835" width="16.7109375" style="459" customWidth="1"/>
    <col min="2836" max="2836" width="16.42578125" style="459" customWidth="1"/>
    <col min="2837" max="2837" width="9.85546875" style="459" customWidth="1"/>
    <col min="2838" max="2839" width="8.140625" style="459" customWidth="1"/>
    <col min="2840" max="2840" width="9.28515625" style="459" customWidth="1"/>
    <col min="2841" max="2841" width="8.140625" style="459" customWidth="1"/>
    <col min="2842" max="2842" width="7.85546875" style="459" customWidth="1"/>
    <col min="2843" max="2843" width="12.28515625" style="459" customWidth="1"/>
    <col min="2844" max="2845" width="8.42578125" style="459" customWidth="1"/>
    <col min="2846" max="2846" width="6" style="459" customWidth="1"/>
    <col min="2847" max="3072" width="11" style="459"/>
    <col min="3073" max="3073" width="53" style="459" customWidth="1"/>
    <col min="3074" max="3074" width="6" style="459" customWidth="1"/>
    <col min="3075" max="3075" width="10.42578125" style="459" customWidth="1"/>
    <col min="3076" max="3076" width="8.42578125" style="459" customWidth="1"/>
    <col min="3077" max="3077" width="9.85546875" style="459" customWidth="1"/>
    <col min="3078" max="3078" width="9.7109375" style="459" customWidth="1"/>
    <col min="3079" max="3079" width="6" style="459" customWidth="1"/>
    <col min="3080" max="3080" width="10.140625" style="459" customWidth="1"/>
    <col min="3081" max="3081" width="11.42578125" style="459" customWidth="1"/>
    <col min="3082" max="3083" width="12.42578125" style="459" customWidth="1"/>
    <col min="3084" max="3084" width="9.85546875" style="459" customWidth="1"/>
    <col min="3085" max="3085" width="12.140625" style="459" customWidth="1"/>
    <col min="3086" max="3086" width="13.140625" style="459" customWidth="1"/>
    <col min="3087" max="3088" width="11.42578125" style="459" customWidth="1"/>
    <col min="3089" max="3089" width="10.42578125" style="459" customWidth="1"/>
    <col min="3090" max="3090" width="8.28515625" style="459" customWidth="1"/>
    <col min="3091" max="3091" width="16.7109375" style="459" customWidth="1"/>
    <col min="3092" max="3092" width="16.42578125" style="459" customWidth="1"/>
    <col min="3093" max="3093" width="9.85546875" style="459" customWidth="1"/>
    <col min="3094" max="3095" width="8.140625" style="459" customWidth="1"/>
    <col min="3096" max="3096" width="9.28515625" style="459" customWidth="1"/>
    <col min="3097" max="3097" width="8.140625" style="459" customWidth="1"/>
    <col min="3098" max="3098" width="7.85546875" style="459" customWidth="1"/>
    <col min="3099" max="3099" width="12.28515625" style="459" customWidth="1"/>
    <col min="3100" max="3101" width="8.42578125" style="459" customWidth="1"/>
    <col min="3102" max="3102" width="6" style="459" customWidth="1"/>
    <col min="3103" max="3328" width="11" style="459"/>
    <col min="3329" max="3329" width="53" style="459" customWidth="1"/>
    <col min="3330" max="3330" width="6" style="459" customWidth="1"/>
    <col min="3331" max="3331" width="10.42578125" style="459" customWidth="1"/>
    <col min="3332" max="3332" width="8.42578125" style="459" customWidth="1"/>
    <col min="3333" max="3333" width="9.85546875" style="459" customWidth="1"/>
    <col min="3334" max="3334" width="9.7109375" style="459" customWidth="1"/>
    <col min="3335" max="3335" width="6" style="459" customWidth="1"/>
    <col min="3336" max="3336" width="10.140625" style="459" customWidth="1"/>
    <col min="3337" max="3337" width="11.42578125" style="459" customWidth="1"/>
    <col min="3338" max="3339" width="12.42578125" style="459" customWidth="1"/>
    <col min="3340" max="3340" width="9.85546875" style="459" customWidth="1"/>
    <col min="3341" max="3341" width="12.140625" style="459" customWidth="1"/>
    <col min="3342" max="3342" width="13.140625" style="459" customWidth="1"/>
    <col min="3343" max="3344" width="11.42578125" style="459" customWidth="1"/>
    <col min="3345" max="3345" width="10.42578125" style="459" customWidth="1"/>
    <col min="3346" max="3346" width="8.28515625" style="459" customWidth="1"/>
    <col min="3347" max="3347" width="16.7109375" style="459" customWidth="1"/>
    <col min="3348" max="3348" width="16.42578125" style="459" customWidth="1"/>
    <col min="3349" max="3349" width="9.85546875" style="459" customWidth="1"/>
    <col min="3350" max="3351" width="8.140625" style="459" customWidth="1"/>
    <col min="3352" max="3352" width="9.28515625" style="459" customWidth="1"/>
    <col min="3353" max="3353" width="8.140625" style="459" customWidth="1"/>
    <col min="3354" max="3354" width="7.85546875" style="459" customWidth="1"/>
    <col min="3355" max="3355" width="12.28515625" style="459" customWidth="1"/>
    <col min="3356" max="3357" width="8.42578125" style="459" customWidth="1"/>
    <col min="3358" max="3358" width="6" style="459" customWidth="1"/>
    <col min="3359" max="3584" width="11" style="459"/>
    <col min="3585" max="3585" width="53" style="459" customWidth="1"/>
    <col min="3586" max="3586" width="6" style="459" customWidth="1"/>
    <col min="3587" max="3587" width="10.42578125" style="459" customWidth="1"/>
    <col min="3588" max="3588" width="8.42578125" style="459" customWidth="1"/>
    <col min="3589" max="3589" width="9.85546875" style="459" customWidth="1"/>
    <col min="3590" max="3590" width="9.7109375" style="459" customWidth="1"/>
    <col min="3591" max="3591" width="6" style="459" customWidth="1"/>
    <col min="3592" max="3592" width="10.140625" style="459" customWidth="1"/>
    <col min="3593" max="3593" width="11.42578125" style="459" customWidth="1"/>
    <col min="3594" max="3595" width="12.42578125" style="459" customWidth="1"/>
    <col min="3596" max="3596" width="9.85546875" style="459" customWidth="1"/>
    <col min="3597" max="3597" width="12.140625" style="459" customWidth="1"/>
    <col min="3598" max="3598" width="13.140625" style="459" customWidth="1"/>
    <col min="3599" max="3600" width="11.42578125" style="459" customWidth="1"/>
    <col min="3601" max="3601" width="10.42578125" style="459" customWidth="1"/>
    <col min="3602" max="3602" width="8.28515625" style="459" customWidth="1"/>
    <col min="3603" max="3603" width="16.7109375" style="459" customWidth="1"/>
    <col min="3604" max="3604" width="16.42578125" style="459" customWidth="1"/>
    <col min="3605" max="3605" width="9.85546875" style="459" customWidth="1"/>
    <col min="3606" max="3607" width="8.140625" style="459" customWidth="1"/>
    <col min="3608" max="3608" width="9.28515625" style="459" customWidth="1"/>
    <col min="3609" max="3609" width="8.140625" style="459" customWidth="1"/>
    <col min="3610" max="3610" width="7.85546875" style="459" customWidth="1"/>
    <col min="3611" max="3611" width="12.28515625" style="459" customWidth="1"/>
    <col min="3612" max="3613" width="8.42578125" style="459" customWidth="1"/>
    <col min="3614" max="3614" width="6" style="459" customWidth="1"/>
    <col min="3615" max="3840" width="11" style="459"/>
    <col min="3841" max="3841" width="53" style="459" customWidth="1"/>
    <col min="3842" max="3842" width="6" style="459" customWidth="1"/>
    <col min="3843" max="3843" width="10.42578125" style="459" customWidth="1"/>
    <col min="3844" max="3844" width="8.42578125" style="459" customWidth="1"/>
    <col min="3845" max="3845" width="9.85546875" style="459" customWidth="1"/>
    <col min="3846" max="3846" width="9.7109375" style="459" customWidth="1"/>
    <col min="3847" max="3847" width="6" style="459" customWidth="1"/>
    <col min="3848" max="3848" width="10.140625" style="459" customWidth="1"/>
    <col min="3849" max="3849" width="11.42578125" style="459" customWidth="1"/>
    <col min="3850" max="3851" width="12.42578125" style="459" customWidth="1"/>
    <col min="3852" max="3852" width="9.85546875" style="459" customWidth="1"/>
    <col min="3853" max="3853" width="12.140625" style="459" customWidth="1"/>
    <col min="3854" max="3854" width="13.140625" style="459" customWidth="1"/>
    <col min="3855" max="3856" width="11.42578125" style="459" customWidth="1"/>
    <col min="3857" max="3857" width="10.42578125" style="459" customWidth="1"/>
    <col min="3858" max="3858" width="8.28515625" style="459" customWidth="1"/>
    <col min="3859" max="3859" width="16.7109375" style="459" customWidth="1"/>
    <col min="3860" max="3860" width="16.42578125" style="459" customWidth="1"/>
    <col min="3861" max="3861" width="9.85546875" style="459" customWidth="1"/>
    <col min="3862" max="3863" width="8.140625" style="459" customWidth="1"/>
    <col min="3864" max="3864" width="9.28515625" style="459" customWidth="1"/>
    <col min="3865" max="3865" width="8.140625" style="459" customWidth="1"/>
    <col min="3866" max="3866" width="7.85546875" style="459" customWidth="1"/>
    <col min="3867" max="3867" width="12.28515625" style="459" customWidth="1"/>
    <col min="3868" max="3869" width="8.42578125" style="459" customWidth="1"/>
    <col min="3870" max="3870" width="6" style="459" customWidth="1"/>
    <col min="3871" max="4096" width="11" style="459"/>
    <col min="4097" max="4097" width="53" style="459" customWidth="1"/>
    <col min="4098" max="4098" width="6" style="459" customWidth="1"/>
    <col min="4099" max="4099" width="10.42578125" style="459" customWidth="1"/>
    <col min="4100" max="4100" width="8.42578125" style="459" customWidth="1"/>
    <col min="4101" max="4101" width="9.85546875" style="459" customWidth="1"/>
    <col min="4102" max="4102" width="9.7109375" style="459" customWidth="1"/>
    <col min="4103" max="4103" width="6" style="459" customWidth="1"/>
    <col min="4104" max="4104" width="10.140625" style="459" customWidth="1"/>
    <col min="4105" max="4105" width="11.42578125" style="459" customWidth="1"/>
    <col min="4106" max="4107" width="12.42578125" style="459" customWidth="1"/>
    <col min="4108" max="4108" width="9.85546875" style="459" customWidth="1"/>
    <col min="4109" max="4109" width="12.140625" style="459" customWidth="1"/>
    <col min="4110" max="4110" width="13.140625" style="459" customWidth="1"/>
    <col min="4111" max="4112" width="11.42578125" style="459" customWidth="1"/>
    <col min="4113" max="4113" width="10.42578125" style="459" customWidth="1"/>
    <col min="4114" max="4114" width="8.28515625" style="459" customWidth="1"/>
    <col min="4115" max="4115" width="16.7109375" style="459" customWidth="1"/>
    <col min="4116" max="4116" width="16.42578125" style="459" customWidth="1"/>
    <col min="4117" max="4117" width="9.85546875" style="459" customWidth="1"/>
    <col min="4118" max="4119" width="8.140625" style="459" customWidth="1"/>
    <col min="4120" max="4120" width="9.28515625" style="459" customWidth="1"/>
    <col min="4121" max="4121" width="8.140625" style="459" customWidth="1"/>
    <col min="4122" max="4122" width="7.85546875" style="459" customWidth="1"/>
    <col min="4123" max="4123" width="12.28515625" style="459" customWidth="1"/>
    <col min="4124" max="4125" width="8.42578125" style="459" customWidth="1"/>
    <col min="4126" max="4126" width="6" style="459" customWidth="1"/>
    <col min="4127" max="4352" width="11" style="459"/>
    <col min="4353" max="4353" width="53" style="459" customWidth="1"/>
    <col min="4354" max="4354" width="6" style="459" customWidth="1"/>
    <col min="4355" max="4355" width="10.42578125" style="459" customWidth="1"/>
    <col min="4356" max="4356" width="8.42578125" style="459" customWidth="1"/>
    <col min="4357" max="4357" width="9.85546875" style="459" customWidth="1"/>
    <col min="4358" max="4358" width="9.7109375" style="459" customWidth="1"/>
    <col min="4359" max="4359" width="6" style="459" customWidth="1"/>
    <col min="4360" max="4360" width="10.140625" style="459" customWidth="1"/>
    <col min="4361" max="4361" width="11.42578125" style="459" customWidth="1"/>
    <col min="4362" max="4363" width="12.42578125" style="459" customWidth="1"/>
    <col min="4364" max="4364" width="9.85546875" style="459" customWidth="1"/>
    <col min="4365" max="4365" width="12.140625" style="459" customWidth="1"/>
    <col min="4366" max="4366" width="13.140625" style="459" customWidth="1"/>
    <col min="4367" max="4368" width="11.42578125" style="459" customWidth="1"/>
    <col min="4369" max="4369" width="10.42578125" style="459" customWidth="1"/>
    <col min="4370" max="4370" width="8.28515625" style="459" customWidth="1"/>
    <col min="4371" max="4371" width="16.7109375" style="459" customWidth="1"/>
    <col min="4372" max="4372" width="16.42578125" style="459" customWidth="1"/>
    <col min="4373" max="4373" width="9.85546875" style="459" customWidth="1"/>
    <col min="4374" max="4375" width="8.140625" style="459" customWidth="1"/>
    <col min="4376" max="4376" width="9.28515625" style="459" customWidth="1"/>
    <col min="4377" max="4377" width="8.140625" style="459" customWidth="1"/>
    <col min="4378" max="4378" width="7.85546875" style="459" customWidth="1"/>
    <col min="4379" max="4379" width="12.28515625" style="459" customWidth="1"/>
    <col min="4380" max="4381" width="8.42578125" style="459" customWidth="1"/>
    <col min="4382" max="4382" width="6" style="459" customWidth="1"/>
    <col min="4383" max="4608" width="11" style="459"/>
    <col min="4609" max="4609" width="53" style="459" customWidth="1"/>
    <col min="4610" max="4610" width="6" style="459" customWidth="1"/>
    <col min="4611" max="4611" width="10.42578125" style="459" customWidth="1"/>
    <col min="4612" max="4612" width="8.42578125" style="459" customWidth="1"/>
    <col min="4613" max="4613" width="9.85546875" style="459" customWidth="1"/>
    <col min="4614" max="4614" width="9.7109375" style="459" customWidth="1"/>
    <col min="4615" max="4615" width="6" style="459" customWidth="1"/>
    <col min="4616" max="4616" width="10.140625" style="459" customWidth="1"/>
    <col min="4617" max="4617" width="11.42578125" style="459" customWidth="1"/>
    <col min="4618" max="4619" width="12.42578125" style="459" customWidth="1"/>
    <col min="4620" max="4620" width="9.85546875" style="459" customWidth="1"/>
    <col min="4621" max="4621" width="12.140625" style="459" customWidth="1"/>
    <col min="4622" max="4622" width="13.140625" style="459" customWidth="1"/>
    <col min="4623" max="4624" width="11.42578125" style="459" customWidth="1"/>
    <col min="4625" max="4625" width="10.42578125" style="459" customWidth="1"/>
    <col min="4626" max="4626" width="8.28515625" style="459" customWidth="1"/>
    <col min="4627" max="4627" width="16.7109375" style="459" customWidth="1"/>
    <col min="4628" max="4628" width="16.42578125" style="459" customWidth="1"/>
    <col min="4629" max="4629" width="9.85546875" style="459" customWidth="1"/>
    <col min="4630" max="4631" width="8.140625" style="459" customWidth="1"/>
    <col min="4632" max="4632" width="9.28515625" style="459" customWidth="1"/>
    <col min="4633" max="4633" width="8.140625" style="459" customWidth="1"/>
    <col min="4634" max="4634" width="7.85546875" style="459" customWidth="1"/>
    <col min="4635" max="4635" width="12.28515625" style="459" customWidth="1"/>
    <col min="4636" max="4637" width="8.42578125" style="459" customWidth="1"/>
    <col min="4638" max="4638" width="6" style="459" customWidth="1"/>
    <col min="4639" max="4864" width="11" style="459"/>
    <col min="4865" max="4865" width="53" style="459" customWidth="1"/>
    <col min="4866" max="4866" width="6" style="459" customWidth="1"/>
    <col min="4867" max="4867" width="10.42578125" style="459" customWidth="1"/>
    <col min="4868" max="4868" width="8.42578125" style="459" customWidth="1"/>
    <col min="4869" max="4869" width="9.85546875" style="459" customWidth="1"/>
    <col min="4870" max="4870" width="9.7109375" style="459" customWidth="1"/>
    <col min="4871" max="4871" width="6" style="459" customWidth="1"/>
    <col min="4872" max="4872" width="10.140625" style="459" customWidth="1"/>
    <col min="4873" max="4873" width="11.42578125" style="459" customWidth="1"/>
    <col min="4874" max="4875" width="12.42578125" style="459" customWidth="1"/>
    <col min="4876" max="4876" width="9.85546875" style="459" customWidth="1"/>
    <col min="4877" max="4877" width="12.140625" style="459" customWidth="1"/>
    <col min="4878" max="4878" width="13.140625" style="459" customWidth="1"/>
    <col min="4879" max="4880" width="11.42578125" style="459" customWidth="1"/>
    <col min="4881" max="4881" width="10.42578125" style="459" customWidth="1"/>
    <col min="4882" max="4882" width="8.28515625" style="459" customWidth="1"/>
    <col min="4883" max="4883" width="16.7109375" style="459" customWidth="1"/>
    <col min="4884" max="4884" width="16.42578125" style="459" customWidth="1"/>
    <col min="4885" max="4885" width="9.85546875" style="459" customWidth="1"/>
    <col min="4886" max="4887" width="8.140625" style="459" customWidth="1"/>
    <col min="4888" max="4888" width="9.28515625" style="459" customWidth="1"/>
    <col min="4889" max="4889" width="8.140625" style="459" customWidth="1"/>
    <col min="4890" max="4890" width="7.85546875" style="459" customWidth="1"/>
    <col min="4891" max="4891" width="12.28515625" style="459" customWidth="1"/>
    <col min="4892" max="4893" width="8.42578125" style="459" customWidth="1"/>
    <col min="4894" max="4894" width="6" style="459" customWidth="1"/>
    <col min="4895" max="5120" width="11" style="459"/>
    <col min="5121" max="5121" width="53" style="459" customWidth="1"/>
    <col min="5122" max="5122" width="6" style="459" customWidth="1"/>
    <col min="5123" max="5123" width="10.42578125" style="459" customWidth="1"/>
    <col min="5124" max="5124" width="8.42578125" style="459" customWidth="1"/>
    <col min="5125" max="5125" width="9.85546875" style="459" customWidth="1"/>
    <col min="5126" max="5126" width="9.7109375" style="459" customWidth="1"/>
    <col min="5127" max="5127" width="6" style="459" customWidth="1"/>
    <col min="5128" max="5128" width="10.140625" style="459" customWidth="1"/>
    <col min="5129" max="5129" width="11.42578125" style="459" customWidth="1"/>
    <col min="5130" max="5131" width="12.42578125" style="459" customWidth="1"/>
    <col min="5132" max="5132" width="9.85546875" style="459" customWidth="1"/>
    <col min="5133" max="5133" width="12.140625" style="459" customWidth="1"/>
    <col min="5134" max="5134" width="13.140625" style="459" customWidth="1"/>
    <col min="5135" max="5136" width="11.42578125" style="459" customWidth="1"/>
    <col min="5137" max="5137" width="10.42578125" style="459" customWidth="1"/>
    <col min="5138" max="5138" width="8.28515625" style="459" customWidth="1"/>
    <col min="5139" max="5139" width="16.7109375" style="459" customWidth="1"/>
    <col min="5140" max="5140" width="16.42578125" style="459" customWidth="1"/>
    <col min="5141" max="5141" width="9.85546875" style="459" customWidth="1"/>
    <col min="5142" max="5143" width="8.140625" style="459" customWidth="1"/>
    <col min="5144" max="5144" width="9.28515625" style="459" customWidth="1"/>
    <col min="5145" max="5145" width="8.140625" style="459" customWidth="1"/>
    <col min="5146" max="5146" width="7.85546875" style="459" customWidth="1"/>
    <col min="5147" max="5147" width="12.28515625" style="459" customWidth="1"/>
    <col min="5148" max="5149" width="8.42578125" style="459" customWidth="1"/>
    <col min="5150" max="5150" width="6" style="459" customWidth="1"/>
    <col min="5151" max="5376" width="11" style="459"/>
    <col min="5377" max="5377" width="53" style="459" customWidth="1"/>
    <col min="5378" max="5378" width="6" style="459" customWidth="1"/>
    <col min="5379" max="5379" width="10.42578125" style="459" customWidth="1"/>
    <col min="5380" max="5380" width="8.42578125" style="459" customWidth="1"/>
    <col min="5381" max="5381" width="9.85546875" style="459" customWidth="1"/>
    <col min="5382" max="5382" width="9.7109375" style="459" customWidth="1"/>
    <col min="5383" max="5383" width="6" style="459" customWidth="1"/>
    <col min="5384" max="5384" width="10.140625" style="459" customWidth="1"/>
    <col min="5385" max="5385" width="11.42578125" style="459" customWidth="1"/>
    <col min="5386" max="5387" width="12.42578125" style="459" customWidth="1"/>
    <col min="5388" max="5388" width="9.85546875" style="459" customWidth="1"/>
    <col min="5389" max="5389" width="12.140625" style="459" customWidth="1"/>
    <col min="5390" max="5390" width="13.140625" style="459" customWidth="1"/>
    <col min="5391" max="5392" width="11.42578125" style="459" customWidth="1"/>
    <col min="5393" max="5393" width="10.42578125" style="459" customWidth="1"/>
    <col min="5394" max="5394" width="8.28515625" style="459" customWidth="1"/>
    <col min="5395" max="5395" width="16.7109375" style="459" customWidth="1"/>
    <col min="5396" max="5396" width="16.42578125" style="459" customWidth="1"/>
    <col min="5397" max="5397" width="9.85546875" style="459" customWidth="1"/>
    <col min="5398" max="5399" width="8.140625" style="459" customWidth="1"/>
    <col min="5400" max="5400" width="9.28515625" style="459" customWidth="1"/>
    <col min="5401" max="5401" width="8.140625" style="459" customWidth="1"/>
    <col min="5402" max="5402" width="7.85546875" style="459" customWidth="1"/>
    <col min="5403" max="5403" width="12.28515625" style="459" customWidth="1"/>
    <col min="5404" max="5405" width="8.42578125" style="459" customWidth="1"/>
    <col min="5406" max="5406" width="6" style="459" customWidth="1"/>
    <col min="5407" max="5632" width="11" style="459"/>
    <col min="5633" max="5633" width="53" style="459" customWidth="1"/>
    <col min="5634" max="5634" width="6" style="459" customWidth="1"/>
    <col min="5635" max="5635" width="10.42578125" style="459" customWidth="1"/>
    <col min="5636" max="5636" width="8.42578125" style="459" customWidth="1"/>
    <col min="5637" max="5637" width="9.85546875" style="459" customWidth="1"/>
    <col min="5638" max="5638" width="9.7109375" style="459" customWidth="1"/>
    <col min="5639" max="5639" width="6" style="459" customWidth="1"/>
    <col min="5640" max="5640" width="10.140625" style="459" customWidth="1"/>
    <col min="5641" max="5641" width="11.42578125" style="459" customWidth="1"/>
    <col min="5642" max="5643" width="12.42578125" style="459" customWidth="1"/>
    <col min="5644" max="5644" width="9.85546875" style="459" customWidth="1"/>
    <col min="5645" max="5645" width="12.140625" style="459" customWidth="1"/>
    <col min="5646" max="5646" width="13.140625" style="459" customWidth="1"/>
    <col min="5647" max="5648" width="11.42578125" style="459" customWidth="1"/>
    <col min="5649" max="5649" width="10.42578125" style="459" customWidth="1"/>
    <col min="5650" max="5650" width="8.28515625" style="459" customWidth="1"/>
    <col min="5651" max="5651" width="16.7109375" style="459" customWidth="1"/>
    <col min="5652" max="5652" width="16.42578125" style="459" customWidth="1"/>
    <col min="5653" max="5653" width="9.85546875" style="459" customWidth="1"/>
    <col min="5654" max="5655" width="8.140625" style="459" customWidth="1"/>
    <col min="5656" max="5656" width="9.28515625" style="459" customWidth="1"/>
    <col min="5657" max="5657" width="8.140625" style="459" customWidth="1"/>
    <col min="5658" max="5658" width="7.85546875" style="459" customWidth="1"/>
    <col min="5659" max="5659" width="12.28515625" style="459" customWidth="1"/>
    <col min="5660" max="5661" width="8.42578125" style="459" customWidth="1"/>
    <col min="5662" max="5662" width="6" style="459" customWidth="1"/>
    <col min="5663" max="5888" width="11" style="459"/>
    <col min="5889" max="5889" width="53" style="459" customWidth="1"/>
    <col min="5890" max="5890" width="6" style="459" customWidth="1"/>
    <col min="5891" max="5891" width="10.42578125" style="459" customWidth="1"/>
    <col min="5892" max="5892" width="8.42578125" style="459" customWidth="1"/>
    <col min="5893" max="5893" width="9.85546875" style="459" customWidth="1"/>
    <col min="5894" max="5894" width="9.7109375" style="459" customWidth="1"/>
    <col min="5895" max="5895" width="6" style="459" customWidth="1"/>
    <col min="5896" max="5896" width="10.140625" style="459" customWidth="1"/>
    <col min="5897" max="5897" width="11.42578125" style="459" customWidth="1"/>
    <col min="5898" max="5899" width="12.42578125" style="459" customWidth="1"/>
    <col min="5900" max="5900" width="9.85546875" style="459" customWidth="1"/>
    <col min="5901" max="5901" width="12.140625" style="459" customWidth="1"/>
    <col min="5902" max="5902" width="13.140625" style="459" customWidth="1"/>
    <col min="5903" max="5904" width="11.42578125" style="459" customWidth="1"/>
    <col min="5905" max="5905" width="10.42578125" style="459" customWidth="1"/>
    <col min="5906" max="5906" width="8.28515625" style="459" customWidth="1"/>
    <col min="5907" max="5907" width="16.7109375" style="459" customWidth="1"/>
    <col min="5908" max="5908" width="16.42578125" style="459" customWidth="1"/>
    <col min="5909" max="5909" width="9.85546875" style="459" customWidth="1"/>
    <col min="5910" max="5911" width="8.140625" style="459" customWidth="1"/>
    <col min="5912" max="5912" width="9.28515625" style="459" customWidth="1"/>
    <col min="5913" max="5913" width="8.140625" style="459" customWidth="1"/>
    <col min="5914" max="5914" width="7.85546875" style="459" customWidth="1"/>
    <col min="5915" max="5915" width="12.28515625" style="459" customWidth="1"/>
    <col min="5916" max="5917" width="8.42578125" style="459" customWidth="1"/>
    <col min="5918" max="5918" width="6" style="459" customWidth="1"/>
    <col min="5919" max="6144" width="11" style="459"/>
    <col min="6145" max="6145" width="53" style="459" customWidth="1"/>
    <col min="6146" max="6146" width="6" style="459" customWidth="1"/>
    <col min="6147" max="6147" width="10.42578125" style="459" customWidth="1"/>
    <col min="6148" max="6148" width="8.42578125" style="459" customWidth="1"/>
    <col min="6149" max="6149" width="9.85546875" style="459" customWidth="1"/>
    <col min="6150" max="6150" width="9.7109375" style="459" customWidth="1"/>
    <col min="6151" max="6151" width="6" style="459" customWidth="1"/>
    <col min="6152" max="6152" width="10.140625" style="459" customWidth="1"/>
    <col min="6153" max="6153" width="11.42578125" style="459" customWidth="1"/>
    <col min="6154" max="6155" width="12.42578125" style="459" customWidth="1"/>
    <col min="6156" max="6156" width="9.85546875" style="459" customWidth="1"/>
    <col min="6157" max="6157" width="12.140625" style="459" customWidth="1"/>
    <col min="6158" max="6158" width="13.140625" style="459" customWidth="1"/>
    <col min="6159" max="6160" width="11.42578125" style="459" customWidth="1"/>
    <col min="6161" max="6161" width="10.42578125" style="459" customWidth="1"/>
    <col min="6162" max="6162" width="8.28515625" style="459" customWidth="1"/>
    <col min="6163" max="6163" width="16.7109375" style="459" customWidth="1"/>
    <col min="6164" max="6164" width="16.42578125" style="459" customWidth="1"/>
    <col min="6165" max="6165" width="9.85546875" style="459" customWidth="1"/>
    <col min="6166" max="6167" width="8.140625" style="459" customWidth="1"/>
    <col min="6168" max="6168" width="9.28515625" style="459" customWidth="1"/>
    <col min="6169" max="6169" width="8.140625" style="459" customWidth="1"/>
    <col min="6170" max="6170" width="7.85546875" style="459" customWidth="1"/>
    <col min="6171" max="6171" width="12.28515625" style="459" customWidth="1"/>
    <col min="6172" max="6173" width="8.42578125" style="459" customWidth="1"/>
    <col min="6174" max="6174" width="6" style="459" customWidth="1"/>
    <col min="6175" max="6400" width="11" style="459"/>
    <col min="6401" max="6401" width="53" style="459" customWidth="1"/>
    <col min="6402" max="6402" width="6" style="459" customWidth="1"/>
    <col min="6403" max="6403" width="10.42578125" style="459" customWidth="1"/>
    <col min="6404" max="6404" width="8.42578125" style="459" customWidth="1"/>
    <col min="6405" max="6405" width="9.85546875" style="459" customWidth="1"/>
    <col min="6406" max="6406" width="9.7109375" style="459" customWidth="1"/>
    <col min="6407" max="6407" width="6" style="459" customWidth="1"/>
    <col min="6408" max="6408" width="10.140625" style="459" customWidth="1"/>
    <col min="6409" max="6409" width="11.42578125" style="459" customWidth="1"/>
    <col min="6410" max="6411" width="12.42578125" style="459" customWidth="1"/>
    <col min="6412" max="6412" width="9.85546875" style="459" customWidth="1"/>
    <col min="6413" max="6413" width="12.140625" style="459" customWidth="1"/>
    <col min="6414" max="6414" width="13.140625" style="459" customWidth="1"/>
    <col min="6415" max="6416" width="11.42578125" style="459" customWidth="1"/>
    <col min="6417" max="6417" width="10.42578125" style="459" customWidth="1"/>
    <col min="6418" max="6418" width="8.28515625" style="459" customWidth="1"/>
    <col min="6419" max="6419" width="16.7109375" style="459" customWidth="1"/>
    <col min="6420" max="6420" width="16.42578125" style="459" customWidth="1"/>
    <col min="6421" max="6421" width="9.85546875" style="459" customWidth="1"/>
    <col min="6422" max="6423" width="8.140625" style="459" customWidth="1"/>
    <col min="6424" max="6424" width="9.28515625" style="459" customWidth="1"/>
    <col min="6425" max="6425" width="8.140625" style="459" customWidth="1"/>
    <col min="6426" max="6426" width="7.85546875" style="459" customWidth="1"/>
    <col min="6427" max="6427" width="12.28515625" style="459" customWidth="1"/>
    <col min="6428" max="6429" width="8.42578125" style="459" customWidth="1"/>
    <col min="6430" max="6430" width="6" style="459" customWidth="1"/>
    <col min="6431" max="6656" width="11" style="459"/>
    <col min="6657" max="6657" width="53" style="459" customWidth="1"/>
    <col min="6658" max="6658" width="6" style="459" customWidth="1"/>
    <col min="6659" max="6659" width="10.42578125" style="459" customWidth="1"/>
    <col min="6660" max="6660" width="8.42578125" style="459" customWidth="1"/>
    <col min="6661" max="6661" width="9.85546875" style="459" customWidth="1"/>
    <col min="6662" max="6662" width="9.7109375" style="459" customWidth="1"/>
    <col min="6663" max="6663" width="6" style="459" customWidth="1"/>
    <col min="6664" max="6664" width="10.140625" style="459" customWidth="1"/>
    <col min="6665" max="6665" width="11.42578125" style="459" customWidth="1"/>
    <col min="6666" max="6667" width="12.42578125" style="459" customWidth="1"/>
    <col min="6668" max="6668" width="9.85546875" style="459" customWidth="1"/>
    <col min="6669" max="6669" width="12.140625" style="459" customWidth="1"/>
    <col min="6670" max="6670" width="13.140625" style="459" customWidth="1"/>
    <col min="6671" max="6672" width="11.42578125" style="459" customWidth="1"/>
    <col min="6673" max="6673" width="10.42578125" style="459" customWidth="1"/>
    <col min="6674" max="6674" width="8.28515625" style="459" customWidth="1"/>
    <col min="6675" max="6675" width="16.7109375" style="459" customWidth="1"/>
    <col min="6676" max="6676" width="16.42578125" style="459" customWidth="1"/>
    <col min="6677" max="6677" width="9.85546875" style="459" customWidth="1"/>
    <col min="6678" max="6679" width="8.140625" style="459" customWidth="1"/>
    <col min="6680" max="6680" width="9.28515625" style="459" customWidth="1"/>
    <col min="6681" max="6681" width="8.140625" style="459" customWidth="1"/>
    <col min="6682" max="6682" width="7.85546875" style="459" customWidth="1"/>
    <col min="6683" max="6683" width="12.28515625" style="459" customWidth="1"/>
    <col min="6684" max="6685" width="8.42578125" style="459" customWidth="1"/>
    <col min="6686" max="6686" width="6" style="459" customWidth="1"/>
    <col min="6687" max="6912" width="11" style="459"/>
    <col min="6913" max="6913" width="53" style="459" customWidth="1"/>
    <col min="6914" max="6914" width="6" style="459" customWidth="1"/>
    <col min="6915" max="6915" width="10.42578125" style="459" customWidth="1"/>
    <col min="6916" max="6916" width="8.42578125" style="459" customWidth="1"/>
    <col min="6917" max="6917" width="9.85546875" style="459" customWidth="1"/>
    <col min="6918" max="6918" width="9.7109375" style="459" customWidth="1"/>
    <col min="6919" max="6919" width="6" style="459" customWidth="1"/>
    <col min="6920" max="6920" width="10.140625" style="459" customWidth="1"/>
    <col min="6921" max="6921" width="11.42578125" style="459" customWidth="1"/>
    <col min="6922" max="6923" width="12.42578125" style="459" customWidth="1"/>
    <col min="6924" max="6924" width="9.85546875" style="459" customWidth="1"/>
    <col min="6925" max="6925" width="12.140625" style="459" customWidth="1"/>
    <col min="6926" max="6926" width="13.140625" style="459" customWidth="1"/>
    <col min="6927" max="6928" width="11.42578125" style="459" customWidth="1"/>
    <col min="6929" max="6929" width="10.42578125" style="459" customWidth="1"/>
    <col min="6930" max="6930" width="8.28515625" style="459" customWidth="1"/>
    <col min="6931" max="6931" width="16.7109375" style="459" customWidth="1"/>
    <col min="6932" max="6932" width="16.42578125" style="459" customWidth="1"/>
    <col min="6933" max="6933" width="9.85546875" style="459" customWidth="1"/>
    <col min="6934" max="6935" width="8.140625" style="459" customWidth="1"/>
    <col min="6936" max="6936" width="9.28515625" style="459" customWidth="1"/>
    <col min="6937" max="6937" width="8.140625" style="459" customWidth="1"/>
    <col min="6938" max="6938" width="7.85546875" style="459" customWidth="1"/>
    <col min="6939" max="6939" width="12.28515625" style="459" customWidth="1"/>
    <col min="6940" max="6941" width="8.42578125" style="459" customWidth="1"/>
    <col min="6942" max="6942" width="6" style="459" customWidth="1"/>
    <col min="6943" max="7168" width="11" style="459"/>
    <col min="7169" max="7169" width="53" style="459" customWidth="1"/>
    <col min="7170" max="7170" width="6" style="459" customWidth="1"/>
    <col min="7171" max="7171" width="10.42578125" style="459" customWidth="1"/>
    <col min="7172" max="7172" width="8.42578125" style="459" customWidth="1"/>
    <col min="7173" max="7173" width="9.85546875" style="459" customWidth="1"/>
    <col min="7174" max="7174" width="9.7109375" style="459" customWidth="1"/>
    <col min="7175" max="7175" width="6" style="459" customWidth="1"/>
    <col min="7176" max="7176" width="10.140625" style="459" customWidth="1"/>
    <col min="7177" max="7177" width="11.42578125" style="459" customWidth="1"/>
    <col min="7178" max="7179" width="12.42578125" style="459" customWidth="1"/>
    <col min="7180" max="7180" width="9.85546875" style="459" customWidth="1"/>
    <col min="7181" max="7181" width="12.140625" style="459" customWidth="1"/>
    <col min="7182" max="7182" width="13.140625" style="459" customWidth="1"/>
    <col min="7183" max="7184" width="11.42578125" style="459" customWidth="1"/>
    <col min="7185" max="7185" width="10.42578125" style="459" customWidth="1"/>
    <col min="7186" max="7186" width="8.28515625" style="459" customWidth="1"/>
    <col min="7187" max="7187" width="16.7109375" style="459" customWidth="1"/>
    <col min="7188" max="7188" width="16.42578125" style="459" customWidth="1"/>
    <col min="7189" max="7189" width="9.85546875" style="459" customWidth="1"/>
    <col min="7190" max="7191" width="8.140625" style="459" customWidth="1"/>
    <col min="7192" max="7192" width="9.28515625" style="459" customWidth="1"/>
    <col min="7193" max="7193" width="8.140625" style="459" customWidth="1"/>
    <col min="7194" max="7194" width="7.85546875" style="459" customWidth="1"/>
    <col min="7195" max="7195" width="12.28515625" style="459" customWidth="1"/>
    <col min="7196" max="7197" width="8.42578125" style="459" customWidth="1"/>
    <col min="7198" max="7198" width="6" style="459" customWidth="1"/>
    <col min="7199" max="7424" width="11" style="459"/>
    <col min="7425" max="7425" width="53" style="459" customWidth="1"/>
    <col min="7426" max="7426" width="6" style="459" customWidth="1"/>
    <col min="7427" max="7427" width="10.42578125" style="459" customWidth="1"/>
    <col min="7428" max="7428" width="8.42578125" style="459" customWidth="1"/>
    <col min="7429" max="7429" width="9.85546875" style="459" customWidth="1"/>
    <col min="7430" max="7430" width="9.7109375" style="459" customWidth="1"/>
    <col min="7431" max="7431" width="6" style="459" customWidth="1"/>
    <col min="7432" max="7432" width="10.140625" style="459" customWidth="1"/>
    <col min="7433" max="7433" width="11.42578125" style="459" customWidth="1"/>
    <col min="7434" max="7435" width="12.42578125" style="459" customWidth="1"/>
    <col min="7436" max="7436" width="9.85546875" style="459" customWidth="1"/>
    <col min="7437" max="7437" width="12.140625" style="459" customWidth="1"/>
    <col min="7438" max="7438" width="13.140625" style="459" customWidth="1"/>
    <col min="7439" max="7440" width="11.42578125" style="459" customWidth="1"/>
    <col min="7441" max="7441" width="10.42578125" style="459" customWidth="1"/>
    <col min="7442" max="7442" width="8.28515625" style="459" customWidth="1"/>
    <col min="7443" max="7443" width="16.7109375" style="459" customWidth="1"/>
    <col min="7444" max="7444" width="16.42578125" style="459" customWidth="1"/>
    <col min="7445" max="7445" width="9.85546875" style="459" customWidth="1"/>
    <col min="7446" max="7447" width="8.140625" style="459" customWidth="1"/>
    <col min="7448" max="7448" width="9.28515625" style="459" customWidth="1"/>
    <col min="7449" max="7449" width="8.140625" style="459" customWidth="1"/>
    <col min="7450" max="7450" width="7.85546875" style="459" customWidth="1"/>
    <col min="7451" max="7451" width="12.28515625" style="459" customWidth="1"/>
    <col min="7452" max="7453" width="8.42578125" style="459" customWidth="1"/>
    <col min="7454" max="7454" width="6" style="459" customWidth="1"/>
    <col min="7455" max="7680" width="11" style="459"/>
    <col min="7681" max="7681" width="53" style="459" customWidth="1"/>
    <col min="7682" max="7682" width="6" style="459" customWidth="1"/>
    <col min="7683" max="7683" width="10.42578125" style="459" customWidth="1"/>
    <col min="7684" max="7684" width="8.42578125" style="459" customWidth="1"/>
    <col min="7685" max="7685" width="9.85546875" style="459" customWidth="1"/>
    <col min="7686" max="7686" width="9.7109375" style="459" customWidth="1"/>
    <col min="7687" max="7687" width="6" style="459" customWidth="1"/>
    <col min="7688" max="7688" width="10.140625" style="459" customWidth="1"/>
    <col min="7689" max="7689" width="11.42578125" style="459" customWidth="1"/>
    <col min="7690" max="7691" width="12.42578125" style="459" customWidth="1"/>
    <col min="7692" max="7692" width="9.85546875" style="459" customWidth="1"/>
    <col min="7693" max="7693" width="12.140625" style="459" customWidth="1"/>
    <col min="7694" max="7694" width="13.140625" style="459" customWidth="1"/>
    <col min="7695" max="7696" width="11.42578125" style="459" customWidth="1"/>
    <col min="7697" max="7697" width="10.42578125" style="459" customWidth="1"/>
    <col min="7698" max="7698" width="8.28515625" style="459" customWidth="1"/>
    <col min="7699" max="7699" width="16.7109375" style="459" customWidth="1"/>
    <col min="7700" max="7700" width="16.42578125" style="459" customWidth="1"/>
    <col min="7701" max="7701" width="9.85546875" style="459" customWidth="1"/>
    <col min="7702" max="7703" width="8.140625" style="459" customWidth="1"/>
    <col min="7704" max="7704" width="9.28515625" style="459" customWidth="1"/>
    <col min="7705" max="7705" width="8.140625" style="459" customWidth="1"/>
    <col min="7706" max="7706" width="7.85546875" style="459" customWidth="1"/>
    <col min="7707" max="7707" width="12.28515625" style="459" customWidth="1"/>
    <col min="7708" max="7709" width="8.42578125" style="459" customWidth="1"/>
    <col min="7710" max="7710" width="6" style="459" customWidth="1"/>
    <col min="7711" max="7936" width="11" style="459"/>
    <col min="7937" max="7937" width="53" style="459" customWidth="1"/>
    <col min="7938" max="7938" width="6" style="459" customWidth="1"/>
    <col min="7939" max="7939" width="10.42578125" style="459" customWidth="1"/>
    <col min="7940" max="7940" width="8.42578125" style="459" customWidth="1"/>
    <col min="7941" max="7941" width="9.85546875" style="459" customWidth="1"/>
    <col min="7942" max="7942" width="9.7109375" style="459" customWidth="1"/>
    <col min="7943" max="7943" width="6" style="459" customWidth="1"/>
    <col min="7944" max="7944" width="10.140625" style="459" customWidth="1"/>
    <col min="7945" max="7945" width="11.42578125" style="459" customWidth="1"/>
    <col min="7946" max="7947" width="12.42578125" style="459" customWidth="1"/>
    <col min="7948" max="7948" width="9.85546875" style="459" customWidth="1"/>
    <col min="7949" max="7949" width="12.140625" style="459" customWidth="1"/>
    <col min="7950" max="7950" width="13.140625" style="459" customWidth="1"/>
    <col min="7951" max="7952" width="11.42578125" style="459" customWidth="1"/>
    <col min="7953" max="7953" width="10.42578125" style="459" customWidth="1"/>
    <col min="7954" max="7954" width="8.28515625" style="459" customWidth="1"/>
    <col min="7955" max="7955" width="16.7109375" style="459" customWidth="1"/>
    <col min="7956" max="7956" width="16.42578125" style="459" customWidth="1"/>
    <col min="7957" max="7957" width="9.85546875" style="459" customWidth="1"/>
    <col min="7958" max="7959" width="8.140625" style="459" customWidth="1"/>
    <col min="7960" max="7960" width="9.28515625" style="459" customWidth="1"/>
    <col min="7961" max="7961" width="8.140625" style="459" customWidth="1"/>
    <col min="7962" max="7962" width="7.85546875" style="459" customWidth="1"/>
    <col min="7963" max="7963" width="12.28515625" style="459" customWidth="1"/>
    <col min="7964" max="7965" width="8.42578125" style="459" customWidth="1"/>
    <col min="7966" max="7966" width="6" style="459" customWidth="1"/>
    <col min="7967" max="8192" width="11" style="459"/>
    <col min="8193" max="8193" width="53" style="459" customWidth="1"/>
    <col min="8194" max="8194" width="6" style="459" customWidth="1"/>
    <col min="8195" max="8195" width="10.42578125" style="459" customWidth="1"/>
    <col min="8196" max="8196" width="8.42578125" style="459" customWidth="1"/>
    <col min="8197" max="8197" width="9.85546875" style="459" customWidth="1"/>
    <col min="8198" max="8198" width="9.7109375" style="459" customWidth="1"/>
    <col min="8199" max="8199" width="6" style="459" customWidth="1"/>
    <col min="8200" max="8200" width="10.140625" style="459" customWidth="1"/>
    <col min="8201" max="8201" width="11.42578125" style="459" customWidth="1"/>
    <col min="8202" max="8203" width="12.42578125" style="459" customWidth="1"/>
    <col min="8204" max="8204" width="9.85546875" style="459" customWidth="1"/>
    <col min="8205" max="8205" width="12.140625" style="459" customWidth="1"/>
    <col min="8206" max="8206" width="13.140625" style="459" customWidth="1"/>
    <col min="8207" max="8208" width="11.42578125" style="459" customWidth="1"/>
    <col min="8209" max="8209" width="10.42578125" style="459" customWidth="1"/>
    <col min="8210" max="8210" width="8.28515625" style="459" customWidth="1"/>
    <col min="8211" max="8211" width="16.7109375" style="459" customWidth="1"/>
    <col min="8212" max="8212" width="16.42578125" style="459" customWidth="1"/>
    <col min="8213" max="8213" width="9.85546875" style="459" customWidth="1"/>
    <col min="8214" max="8215" width="8.140625" style="459" customWidth="1"/>
    <col min="8216" max="8216" width="9.28515625" style="459" customWidth="1"/>
    <col min="8217" max="8217" width="8.140625" style="459" customWidth="1"/>
    <col min="8218" max="8218" width="7.85546875" style="459" customWidth="1"/>
    <col min="8219" max="8219" width="12.28515625" style="459" customWidth="1"/>
    <col min="8220" max="8221" width="8.42578125" style="459" customWidth="1"/>
    <col min="8222" max="8222" width="6" style="459" customWidth="1"/>
    <col min="8223" max="8448" width="11" style="459"/>
    <col min="8449" max="8449" width="53" style="459" customWidth="1"/>
    <col min="8450" max="8450" width="6" style="459" customWidth="1"/>
    <col min="8451" max="8451" width="10.42578125" style="459" customWidth="1"/>
    <col min="8452" max="8452" width="8.42578125" style="459" customWidth="1"/>
    <col min="8453" max="8453" width="9.85546875" style="459" customWidth="1"/>
    <col min="8454" max="8454" width="9.7109375" style="459" customWidth="1"/>
    <col min="8455" max="8455" width="6" style="459" customWidth="1"/>
    <col min="8456" max="8456" width="10.140625" style="459" customWidth="1"/>
    <col min="8457" max="8457" width="11.42578125" style="459" customWidth="1"/>
    <col min="8458" max="8459" width="12.42578125" style="459" customWidth="1"/>
    <col min="8460" max="8460" width="9.85546875" style="459" customWidth="1"/>
    <col min="8461" max="8461" width="12.140625" style="459" customWidth="1"/>
    <col min="8462" max="8462" width="13.140625" style="459" customWidth="1"/>
    <col min="8463" max="8464" width="11.42578125" style="459" customWidth="1"/>
    <col min="8465" max="8465" width="10.42578125" style="459" customWidth="1"/>
    <col min="8466" max="8466" width="8.28515625" style="459" customWidth="1"/>
    <col min="8467" max="8467" width="16.7109375" style="459" customWidth="1"/>
    <col min="8468" max="8468" width="16.42578125" style="459" customWidth="1"/>
    <col min="8469" max="8469" width="9.85546875" style="459" customWidth="1"/>
    <col min="8470" max="8471" width="8.140625" style="459" customWidth="1"/>
    <col min="8472" max="8472" width="9.28515625" style="459" customWidth="1"/>
    <col min="8473" max="8473" width="8.140625" style="459" customWidth="1"/>
    <col min="8474" max="8474" width="7.85546875" style="459" customWidth="1"/>
    <col min="8475" max="8475" width="12.28515625" style="459" customWidth="1"/>
    <col min="8476" max="8477" width="8.42578125" style="459" customWidth="1"/>
    <col min="8478" max="8478" width="6" style="459" customWidth="1"/>
    <col min="8479" max="8704" width="11" style="459"/>
    <col min="8705" max="8705" width="53" style="459" customWidth="1"/>
    <col min="8706" max="8706" width="6" style="459" customWidth="1"/>
    <col min="8707" max="8707" width="10.42578125" style="459" customWidth="1"/>
    <col min="8708" max="8708" width="8.42578125" style="459" customWidth="1"/>
    <col min="8709" max="8709" width="9.85546875" style="459" customWidth="1"/>
    <col min="8710" max="8710" width="9.7109375" style="459" customWidth="1"/>
    <col min="8711" max="8711" width="6" style="459" customWidth="1"/>
    <col min="8712" max="8712" width="10.140625" style="459" customWidth="1"/>
    <col min="8713" max="8713" width="11.42578125" style="459" customWidth="1"/>
    <col min="8714" max="8715" width="12.42578125" style="459" customWidth="1"/>
    <col min="8716" max="8716" width="9.85546875" style="459" customWidth="1"/>
    <col min="8717" max="8717" width="12.140625" style="459" customWidth="1"/>
    <col min="8718" max="8718" width="13.140625" style="459" customWidth="1"/>
    <col min="8719" max="8720" width="11.42578125" style="459" customWidth="1"/>
    <col min="8721" max="8721" width="10.42578125" style="459" customWidth="1"/>
    <col min="8722" max="8722" width="8.28515625" style="459" customWidth="1"/>
    <col min="8723" max="8723" width="16.7109375" style="459" customWidth="1"/>
    <col min="8724" max="8724" width="16.42578125" style="459" customWidth="1"/>
    <col min="8725" max="8725" width="9.85546875" style="459" customWidth="1"/>
    <col min="8726" max="8727" width="8.140625" style="459" customWidth="1"/>
    <col min="8728" max="8728" width="9.28515625" style="459" customWidth="1"/>
    <col min="8729" max="8729" width="8.140625" style="459" customWidth="1"/>
    <col min="8730" max="8730" width="7.85546875" style="459" customWidth="1"/>
    <col min="8731" max="8731" width="12.28515625" style="459" customWidth="1"/>
    <col min="8732" max="8733" width="8.42578125" style="459" customWidth="1"/>
    <col min="8734" max="8734" width="6" style="459" customWidth="1"/>
    <col min="8735" max="8960" width="11" style="459"/>
    <col min="8961" max="8961" width="53" style="459" customWidth="1"/>
    <col min="8962" max="8962" width="6" style="459" customWidth="1"/>
    <col min="8963" max="8963" width="10.42578125" style="459" customWidth="1"/>
    <col min="8964" max="8964" width="8.42578125" style="459" customWidth="1"/>
    <col min="8965" max="8965" width="9.85546875" style="459" customWidth="1"/>
    <col min="8966" max="8966" width="9.7109375" style="459" customWidth="1"/>
    <col min="8967" max="8967" width="6" style="459" customWidth="1"/>
    <col min="8968" max="8968" width="10.140625" style="459" customWidth="1"/>
    <col min="8969" max="8969" width="11.42578125" style="459" customWidth="1"/>
    <col min="8970" max="8971" width="12.42578125" style="459" customWidth="1"/>
    <col min="8972" max="8972" width="9.85546875" style="459" customWidth="1"/>
    <col min="8973" max="8973" width="12.140625" style="459" customWidth="1"/>
    <col min="8974" max="8974" width="13.140625" style="459" customWidth="1"/>
    <col min="8975" max="8976" width="11.42578125" style="459" customWidth="1"/>
    <col min="8977" max="8977" width="10.42578125" style="459" customWidth="1"/>
    <col min="8978" max="8978" width="8.28515625" style="459" customWidth="1"/>
    <col min="8979" max="8979" width="16.7109375" style="459" customWidth="1"/>
    <col min="8980" max="8980" width="16.42578125" style="459" customWidth="1"/>
    <col min="8981" max="8981" width="9.85546875" style="459" customWidth="1"/>
    <col min="8982" max="8983" width="8.140625" style="459" customWidth="1"/>
    <col min="8984" max="8984" width="9.28515625" style="459" customWidth="1"/>
    <col min="8985" max="8985" width="8.140625" style="459" customWidth="1"/>
    <col min="8986" max="8986" width="7.85546875" style="459" customWidth="1"/>
    <col min="8987" max="8987" width="12.28515625" style="459" customWidth="1"/>
    <col min="8988" max="8989" width="8.42578125" style="459" customWidth="1"/>
    <col min="8990" max="8990" width="6" style="459" customWidth="1"/>
    <col min="8991" max="9216" width="11" style="459"/>
    <col min="9217" max="9217" width="53" style="459" customWidth="1"/>
    <col min="9218" max="9218" width="6" style="459" customWidth="1"/>
    <col min="9219" max="9219" width="10.42578125" style="459" customWidth="1"/>
    <col min="9220" max="9220" width="8.42578125" style="459" customWidth="1"/>
    <col min="9221" max="9221" width="9.85546875" style="459" customWidth="1"/>
    <col min="9222" max="9222" width="9.7109375" style="459" customWidth="1"/>
    <col min="9223" max="9223" width="6" style="459" customWidth="1"/>
    <col min="9224" max="9224" width="10.140625" style="459" customWidth="1"/>
    <col min="9225" max="9225" width="11.42578125" style="459" customWidth="1"/>
    <col min="9226" max="9227" width="12.42578125" style="459" customWidth="1"/>
    <col min="9228" max="9228" width="9.85546875" style="459" customWidth="1"/>
    <col min="9229" max="9229" width="12.140625" style="459" customWidth="1"/>
    <col min="9230" max="9230" width="13.140625" style="459" customWidth="1"/>
    <col min="9231" max="9232" width="11.42578125" style="459" customWidth="1"/>
    <col min="9233" max="9233" width="10.42578125" style="459" customWidth="1"/>
    <col min="9234" max="9234" width="8.28515625" style="459" customWidth="1"/>
    <col min="9235" max="9235" width="16.7109375" style="459" customWidth="1"/>
    <col min="9236" max="9236" width="16.42578125" style="459" customWidth="1"/>
    <col min="9237" max="9237" width="9.85546875" style="459" customWidth="1"/>
    <col min="9238" max="9239" width="8.140625" style="459" customWidth="1"/>
    <col min="9240" max="9240" width="9.28515625" style="459" customWidth="1"/>
    <col min="9241" max="9241" width="8.140625" style="459" customWidth="1"/>
    <col min="9242" max="9242" width="7.85546875" style="459" customWidth="1"/>
    <col min="9243" max="9243" width="12.28515625" style="459" customWidth="1"/>
    <col min="9244" max="9245" width="8.42578125" style="459" customWidth="1"/>
    <col min="9246" max="9246" width="6" style="459" customWidth="1"/>
    <col min="9247" max="9472" width="11" style="459"/>
    <col min="9473" max="9473" width="53" style="459" customWidth="1"/>
    <col min="9474" max="9474" width="6" style="459" customWidth="1"/>
    <col min="9475" max="9475" width="10.42578125" style="459" customWidth="1"/>
    <col min="9476" max="9476" width="8.42578125" style="459" customWidth="1"/>
    <col min="9477" max="9477" width="9.85546875" style="459" customWidth="1"/>
    <col min="9478" max="9478" width="9.7109375" style="459" customWidth="1"/>
    <col min="9479" max="9479" width="6" style="459" customWidth="1"/>
    <col min="9480" max="9480" width="10.140625" style="459" customWidth="1"/>
    <col min="9481" max="9481" width="11.42578125" style="459" customWidth="1"/>
    <col min="9482" max="9483" width="12.42578125" style="459" customWidth="1"/>
    <col min="9484" max="9484" width="9.85546875" style="459" customWidth="1"/>
    <col min="9485" max="9485" width="12.140625" style="459" customWidth="1"/>
    <col min="9486" max="9486" width="13.140625" style="459" customWidth="1"/>
    <col min="9487" max="9488" width="11.42578125" style="459" customWidth="1"/>
    <col min="9489" max="9489" width="10.42578125" style="459" customWidth="1"/>
    <col min="9490" max="9490" width="8.28515625" style="459" customWidth="1"/>
    <col min="9491" max="9491" width="16.7109375" style="459" customWidth="1"/>
    <col min="9492" max="9492" width="16.42578125" style="459" customWidth="1"/>
    <col min="9493" max="9493" width="9.85546875" style="459" customWidth="1"/>
    <col min="9494" max="9495" width="8.140625" style="459" customWidth="1"/>
    <col min="9496" max="9496" width="9.28515625" style="459" customWidth="1"/>
    <col min="9497" max="9497" width="8.140625" style="459" customWidth="1"/>
    <col min="9498" max="9498" width="7.85546875" style="459" customWidth="1"/>
    <col min="9499" max="9499" width="12.28515625" style="459" customWidth="1"/>
    <col min="9500" max="9501" width="8.42578125" style="459" customWidth="1"/>
    <col min="9502" max="9502" width="6" style="459" customWidth="1"/>
    <col min="9503" max="9728" width="11" style="459"/>
    <col min="9729" max="9729" width="53" style="459" customWidth="1"/>
    <col min="9730" max="9730" width="6" style="459" customWidth="1"/>
    <col min="9731" max="9731" width="10.42578125" style="459" customWidth="1"/>
    <col min="9732" max="9732" width="8.42578125" style="459" customWidth="1"/>
    <col min="9733" max="9733" width="9.85546875" style="459" customWidth="1"/>
    <col min="9734" max="9734" width="9.7109375" style="459" customWidth="1"/>
    <col min="9735" max="9735" width="6" style="459" customWidth="1"/>
    <col min="9736" max="9736" width="10.140625" style="459" customWidth="1"/>
    <col min="9737" max="9737" width="11.42578125" style="459" customWidth="1"/>
    <col min="9738" max="9739" width="12.42578125" style="459" customWidth="1"/>
    <col min="9740" max="9740" width="9.85546875" style="459" customWidth="1"/>
    <col min="9741" max="9741" width="12.140625" style="459" customWidth="1"/>
    <col min="9742" max="9742" width="13.140625" style="459" customWidth="1"/>
    <col min="9743" max="9744" width="11.42578125" style="459" customWidth="1"/>
    <col min="9745" max="9745" width="10.42578125" style="459" customWidth="1"/>
    <col min="9746" max="9746" width="8.28515625" style="459" customWidth="1"/>
    <col min="9747" max="9747" width="16.7109375" style="459" customWidth="1"/>
    <col min="9748" max="9748" width="16.42578125" style="459" customWidth="1"/>
    <col min="9749" max="9749" width="9.85546875" style="459" customWidth="1"/>
    <col min="9750" max="9751" width="8.140625" style="459" customWidth="1"/>
    <col min="9752" max="9752" width="9.28515625" style="459" customWidth="1"/>
    <col min="9753" max="9753" width="8.140625" style="459" customWidth="1"/>
    <col min="9754" max="9754" width="7.85546875" style="459" customWidth="1"/>
    <col min="9755" max="9755" width="12.28515625" style="459" customWidth="1"/>
    <col min="9756" max="9757" width="8.42578125" style="459" customWidth="1"/>
    <col min="9758" max="9758" width="6" style="459" customWidth="1"/>
    <col min="9759" max="9984" width="11" style="459"/>
    <col min="9985" max="9985" width="53" style="459" customWidth="1"/>
    <col min="9986" max="9986" width="6" style="459" customWidth="1"/>
    <col min="9987" max="9987" width="10.42578125" style="459" customWidth="1"/>
    <col min="9988" max="9988" width="8.42578125" style="459" customWidth="1"/>
    <col min="9989" max="9989" width="9.85546875" style="459" customWidth="1"/>
    <col min="9990" max="9990" width="9.7109375" style="459" customWidth="1"/>
    <col min="9991" max="9991" width="6" style="459" customWidth="1"/>
    <col min="9992" max="9992" width="10.140625" style="459" customWidth="1"/>
    <col min="9993" max="9993" width="11.42578125" style="459" customWidth="1"/>
    <col min="9994" max="9995" width="12.42578125" style="459" customWidth="1"/>
    <col min="9996" max="9996" width="9.85546875" style="459" customWidth="1"/>
    <col min="9997" max="9997" width="12.140625" style="459" customWidth="1"/>
    <col min="9998" max="9998" width="13.140625" style="459" customWidth="1"/>
    <col min="9999" max="10000" width="11.42578125" style="459" customWidth="1"/>
    <col min="10001" max="10001" width="10.42578125" style="459" customWidth="1"/>
    <col min="10002" max="10002" width="8.28515625" style="459" customWidth="1"/>
    <col min="10003" max="10003" width="16.7109375" style="459" customWidth="1"/>
    <col min="10004" max="10004" width="16.42578125" style="459" customWidth="1"/>
    <col min="10005" max="10005" width="9.85546875" style="459" customWidth="1"/>
    <col min="10006" max="10007" width="8.140625" style="459" customWidth="1"/>
    <col min="10008" max="10008" width="9.28515625" style="459" customWidth="1"/>
    <col min="10009" max="10009" width="8.140625" style="459" customWidth="1"/>
    <col min="10010" max="10010" width="7.85546875" style="459" customWidth="1"/>
    <col min="10011" max="10011" width="12.28515625" style="459" customWidth="1"/>
    <col min="10012" max="10013" width="8.42578125" style="459" customWidth="1"/>
    <col min="10014" max="10014" width="6" style="459" customWidth="1"/>
    <col min="10015" max="10240" width="11" style="459"/>
    <col min="10241" max="10241" width="53" style="459" customWidth="1"/>
    <col min="10242" max="10242" width="6" style="459" customWidth="1"/>
    <col min="10243" max="10243" width="10.42578125" style="459" customWidth="1"/>
    <col min="10244" max="10244" width="8.42578125" style="459" customWidth="1"/>
    <col min="10245" max="10245" width="9.85546875" style="459" customWidth="1"/>
    <col min="10246" max="10246" width="9.7109375" style="459" customWidth="1"/>
    <col min="10247" max="10247" width="6" style="459" customWidth="1"/>
    <col min="10248" max="10248" width="10.140625" style="459" customWidth="1"/>
    <col min="10249" max="10249" width="11.42578125" style="459" customWidth="1"/>
    <col min="10250" max="10251" width="12.42578125" style="459" customWidth="1"/>
    <col min="10252" max="10252" width="9.85546875" style="459" customWidth="1"/>
    <col min="10253" max="10253" width="12.140625" style="459" customWidth="1"/>
    <col min="10254" max="10254" width="13.140625" style="459" customWidth="1"/>
    <col min="10255" max="10256" width="11.42578125" style="459" customWidth="1"/>
    <col min="10257" max="10257" width="10.42578125" style="459" customWidth="1"/>
    <col min="10258" max="10258" width="8.28515625" style="459" customWidth="1"/>
    <col min="10259" max="10259" width="16.7109375" style="459" customWidth="1"/>
    <col min="10260" max="10260" width="16.42578125" style="459" customWidth="1"/>
    <col min="10261" max="10261" width="9.85546875" style="459" customWidth="1"/>
    <col min="10262" max="10263" width="8.140625" style="459" customWidth="1"/>
    <col min="10264" max="10264" width="9.28515625" style="459" customWidth="1"/>
    <col min="10265" max="10265" width="8.140625" style="459" customWidth="1"/>
    <col min="10266" max="10266" width="7.85546875" style="459" customWidth="1"/>
    <col min="10267" max="10267" width="12.28515625" style="459" customWidth="1"/>
    <col min="10268" max="10269" width="8.42578125" style="459" customWidth="1"/>
    <col min="10270" max="10270" width="6" style="459" customWidth="1"/>
    <col min="10271" max="10496" width="11" style="459"/>
    <col min="10497" max="10497" width="53" style="459" customWidth="1"/>
    <col min="10498" max="10498" width="6" style="459" customWidth="1"/>
    <col min="10499" max="10499" width="10.42578125" style="459" customWidth="1"/>
    <col min="10500" max="10500" width="8.42578125" style="459" customWidth="1"/>
    <col min="10501" max="10501" width="9.85546875" style="459" customWidth="1"/>
    <col min="10502" max="10502" width="9.7109375" style="459" customWidth="1"/>
    <col min="10503" max="10503" width="6" style="459" customWidth="1"/>
    <col min="10504" max="10504" width="10.140625" style="459" customWidth="1"/>
    <col min="10505" max="10505" width="11.42578125" style="459" customWidth="1"/>
    <col min="10506" max="10507" width="12.42578125" style="459" customWidth="1"/>
    <col min="10508" max="10508" width="9.85546875" style="459" customWidth="1"/>
    <col min="10509" max="10509" width="12.140625" style="459" customWidth="1"/>
    <col min="10510" max="10510" width="13.140625" style="459" customWidth="1"/>
    <col min="10511" max="10512" width="11.42578125" style="459" customWidth="1"/>
    <col min="10513" max="10513" width="10.42578125" style="459" customWidth="1"/>
    <col min="10514" max="10514" width="8.28515625" style="459" customWidth="1"/>
    <col min="10515" max="10515" width="16.7109375" style="459" customWidth="1"/>
    <col min="10516" max="10516" width="16.42578125" style="459" customWidth="1"/>
    <col min="10517" max="10517" width="9.85546875" style="459" customWidth="1"/>
    <col min="10518" max="10519" width="8.140625" style="459" customWidth="1"/>
    <col min="10520" max="10520" width="9.28515625" style="459" customWidth="1"/>
    <col min="10521" max="10521" width="8.140625" style="459" customWidth="1"/>
    <col min="10522" max="10522" width="7.85546875" style="459" customWidth="1"/>
    <col min="10523" max="10523" width="12.28515625" style="459" customWidth="1"/>
    <col min="10524" max="10525" width="8.42578125" style="459" customWidth="1"/>
    <col min="10526" max="10526" width="6" style="459" customWidth="1"/>
    <col min="10527" max="10752" width="11" style="459"/>
    <col min="10753" max="10753" width="53" style="459" customWidth="1"/>
    <col min="10754" max="10754" width="6" style="459" customWidth="1"/>
    <col min="10755" max="10755" width="10.42578125" style="459" customWidth="1"/>
    <col min="10756" max="10756" width="8.42578125" style="459" customWidth="1"/>
    <col min="10757" max="10757" width="9.85546875" style="459" customWidth="1"/>
    <col min="10758" max="10758" width="9.7109375" style="459" customWidth="1"/>
    <col min="10759" max="10759" width="6" style="459" customWidth="1"/>
    <col min="10760" max="10760" width="10.140625" style="459" customWidth="1"/>
    <col min="10761" max="10761" width="11.42578125" style="459" customWidth="1"/>
    <col min="10762" max="10763" width="12.42578125" style="459" customWidth="1"/>
    <col min="10764" max="10764" width="9.85546875" style="459" customWidth="1"/>
    <col min="10765" max="10765" width="12.140625" style="459" customWidth="1"/>
    <col min="10766" max="10766" width="13.140625" style="459" customWidth="1"/>
    <col min="10767" max="10768" width="11.42578125" style="459" customWidth="1"/>
    <col min="10769" max="10769" width="10.42578125" style="459" customWidth="1"/>
    <col min="10770" max="10770" width="8.28515625" style="459" customWidth="1"/>
    <col min="10771" max="10771" width="16.7109375" style="459" customWidth="1"/>
    <col min="10772" max="10772" width="16.42578125" style="459" customWidth="1"/>
    <col min="10773" max="10773" width="9.85546875" style="459" customWidth="1"/>
    <col min="10774" max="10775" width="8.140625" style="459" customWidth="1"/>
    <col min="10776" max="10776" width="9.28515625" style="459" customWidth="1"/>
    <col min="10777" max="10777" width="8.140625" style="459" customWidth="1"/>
    <col min="10778" max="10778" width="7.85546875" style="459" customWidth="1"/>
    <col min="10779" max="10779" width="12.28515625" style="459" customWidth="1"/>
    <col min="10780" max="10781" width="8.42578125" style="459" customWidth="1"/>
    <col min="10782" max="10782" width="6" style="459" customWidth="1"/>
    <col min="10783" max="11008" width="11" style="459"/>
    <col min="11009" max="11009" width="53" style="459" customWidth="1"/>
    <col min="11010" max="11010" width="6" style="459" customWidth="1"/>
    <col min="11011" max="11011" width="10.42578125" style="459" customWidth="1"/>
    <col min="11012" max="11012" width="8.42578125" style="459" customWidth="1"/>
    <col min="11013" max="11013" width="9.85546875" style="459" customWidth="1"/>
    <col min="11014" max="11014" width="9.7109375" style="459" customWidth="1"/>
    <col min="11015" max="11015" width="6" style="459" customWidth="1"/>
    <col min="11016" max="11016" width="10.140625" style="459" customWidth="1"/>
    <col min="11017" max="11017" width="11.42578125" style="459" customWidth="1"/>
    <col min="11018" max="11019" width="12.42578125" style="459" customWidth="1"/>
    <col min="11020" max="11020" width="9.85546875" style="459" customWidth="1"/>
    <col min="11021" max="11021" width="12.140625" style="459" customWidth="1"/>
    <col min="11022" max="11022" width="13.140625" style="459" customWidth="1"/>
    <col min="11023" max="11024" width="11.42578125" style="459" customWidth="1"/>
    <col min="11025" max="11025" width="10.42578125" style="459" customWidth="1"/>
    <col min="11026" max="11026" width="8.28515625" style="459" customWidth="1"/>
    <col min="11027" max="11027" width="16.7109375" style="459" customWidth="1"/>
    <col min="11028" max="11028" width="16.42578125" style="459" customWidth="1"/>
    <col min="11029" max="11029" width="9.85546875" style="459" customWidth="1"/>
    <col min="11030" max="11031" width="8.140625" style="459" customWidth="1"/>
    <col min="11032" max="11032" width="9.28515625" style="459" customWidth="1"/>
    <col min="11033" max="11033" width="8.140625" style="459" customWidth="1"/>
    <col min="11034" max="11034" width="7.85546875" style="459" customWidth="1"/>
    <col min="11035" max="11035" width="12.28515625" style="459" customWidth="1"/>
    <col min="11036" max="11037" width="8.42578125" style="459" customWidth="1"/>
    <col min="11038" max="11038" width="6" style="459" customWidth="1"/>
    <col min="11039" max="11264" width="11" style="459"/>
    <col min="11265" max="11265" width="53" style="459" customWidth="1"/>
    <col min="11266" max="11266" width="6" style="459" customWidth="1"/>
    <col min="11267" max="11267" width="10.42578125" style="459" customWidth="1"/>
    <col min="11268" max="11268" width="8.42578125" style="459" customWidth="1"/>
    <col min="11269" max="11269" width="9.85546875" style="459" customWidth="1"/>
    <col min="11270" max="11270" width="9.7109375" style="459" customWidth="1"/>
    <col min="11271" max="11271" width="6" style="459" customWidth="1"/>
    <col min="11272" max="11272" width="10.140625" style="459" customWidth="1"/>
    <col min="11273" max="11273" width="11.42578125" style="459" customWidth="1"/>
    <col min="11274" max="11275" width="12.42578125" style="459" customWidth="1"/>
    <col min="11276" max="11276" width="9.85546875" style="459" customWidth="1"/>
    <col min="11277" max="11277" width="12.140625" style="459" customWidth="1"/>
    <col min="11278" max="11278" width="13.140625" style="459" customWidth="1"/>
    <col min="11279" max="11280" width="11.42578125" style="459" customWidth="1"/>
    <col min="11281" max="11281" width="10.42578125" style="459" customWidth="1"/>
    <col min="11282" max="11282" width="8.28515625" style="459" customWidth="1"/>
    <col min="11283" max="11283" width="16.7109375" style="459" customWidth="1"/>
    <col min="11284" max="11284" width="16.42578125" style="459" customWidth="1"/>
    <col min="11285" max="11285" width="9.85546875" style="459" customWidth="1"/>
    <col min="11286" max="11287" width="8.140625" style="459" customWidth="1"/>
    <col min="11288" max="11288" width="9.28515625" style="459" customWidth="1"/>
    <col min="11289" max="11289" width="8.140625" style="459" customWidth="1"/>
    <col min="11290" max="11290" width="7.85546875" style="459" customWidth="1"/>
    <col min="11291" max="11291" width="12.28515625" style="459" customWidth="1"/>
    <col min="11292" max="11293" width="8.42578125" style="459" customWidth="1"/>
    <col min="11294" max="11294" width="6" style="459" customWidth="1"/>
    <col min="11295" max="11520" width="11" style="459"/>
    <col min="11521" max="11521" width="53" style="459" customWidth="1"/>
    <col min="11522" max="11522" width="6" style="459" customWidth="1"/>
    <col min="11523" max="11523" width="10.42578125" style="459" customWidth="1"/>
    <col min="11524" max="11524" width="8.42578125" style="459" customWidth="1"/>
    <col min="11525" max="11525" width="9.85546875" style="459" customWidth="1"/>
    <col min="11526" max="11526" width="9.7109375" style="459" customWidth="1"/>
    <col min="11527" max="11527" width="6" style="459" customWidth="1"/>
    <col min="11528" max="11528" width="10.140625" style="459" customWidth="1"/>
    <col min="11529" max="11529" width="11.42578125" style="459" customWidth="1"/>
    <col min="11530" max="11531" width="12.42578125" style="459" customWidth="1"/>
    <col min="11532" max="11532" width="9.85546875" style="459" customWidth="1"/>
    <col min="11533" max="11533" width="12.140625" style="459" customWidth="1"/>
    <col min="11534" max="11534" width="13.140625" style="459" customWidth="1"/>
    <col min="11535" max="11536" width="11.42578125" style="459" customWidth="1"/>
    <col min="11537" max="11537" width="10.42578125" style="459" customWidth="1"/>
    <col min="11538" max="11538" width="8.28515625" style="459" customWidth="1"/>
    <col min="11539" max="11539" width="16.7109375" style="459" customWidth="1"/>
    <col min="11540" max="11540" width="16.42578125" style="459" customWidth="1"/>
    <col min="11541" max="11541" width="9.85546875" style="459" customWidth="1"/>
    <col min="11542" max="11543" width="8.140625" style="459" customWidth="1"/>
    <col min="11544" max="11544" width="9.28515625" style="459" customWidth="1"/>
    <col min="11545" max="11545" width="8.140625" style="459" customWidth="1"/>
    <col min="11546" max="11546" width="7.85546875" style="459" customWidth="1"/>
    <col min="11547" max="11547" width="12.28515625" style="459" customWidth="1"/>
    <col min="11548" max="11549" width="8.42578125" style="459" customWidth="1"/>
    <col min="11550" max="11550" width="6" style="459" customWidth="1"/>
    <col min="11551" max="11776" width="11" style="459"/>
    <col min="11777" max="11777" width="53" style="459" customWidth="1"/>
    <col min="11778" max="11778" width="6" style="459" customWidth="1"/>
    <col min="11779" max="11779" width="10.42578125" style="459" customWidth="1"/>
    <col min="11780" max="11780" width="8.42578125" style="459" customWidth="1"/>
    <col min="11781" max="11781" width="9.85546875" style="459" customWidth="1"/>
    <col min="11782" max="11782" width="9.7109375" style="459" customWidth="1"/>
    <col min="11783" max="11783" width="6" style="459" customWidth="1"/>
    <col min="11784" max="11784" width="10.140625" style="459" customWidth="1"/>
    <col min="11785" max="11785" width="11.42578125" style="459" customWidth="1"/>
    <col min="11786" max="11787" width="12.42578125" style="459" customWidth="1"/>
    <col min="11788" max="11788" width="9.85546875" style="459" customWidth="1"/>
    <col min="11789" max="11789" width="12.140625" style="459" customWidth="1"/>
    <col min="11790" max="11790" width="13.140625" style="459" customWidth="1"/>
    <col min="11791" max="11792" width="11.42578125" style="459" customWidth="1"/>
    <col min="11793" max="11793" width="10.42578125" style="459" customWidth="1"/>
    <col min="11794" max="11794" width="8.28515625" style="459" customWidth="1"/>
    <col min="11795" max="11795" width="16.7109375" style="459" customWidth="1"/>
    <col min="11796" max="11796" width="16.42578125" style="459" customWidth="1"/>
    <col min="11797" max="11797" width="9.85546875" style="459" customWidth="1"/>
    <col min="11798" max="11799" width="8.140625" style="459" customWidth="1"/>
    <col min="11800" max="11800" width="9.28515625" style="459" customWidth="1"/>
    <col min="11801" max="11801" width="8.140625" style="459" customWidth="1"/>
    <col min="11802" max="11802" width="7.85546875" style="459" customWidth="1"/>
    <col min="11803" max="11803" width="12.28515625" style="459" customWidth="1"/>
    <col min="11804" max="11805" width="8.42578125" style="459" customWidth="1"/>
    <col min="11806" max="11806" width="6" style="459" customWidth="1"/>
    <col min="11807" max="12032" width="11" style="459"/>
    <col min="12033" max="12033" width="53" style="459" customWidth="1"/>
    <col min="12034" max="12034" width="6" style="459" customWidth="1"/>
    <col min="12035" max="12035" width="10.42578125" style="459" customWidth="1"/>
    <col min="12036" max="12036" width="8.42578125" style="459" customWidth="1"/>
    <col min="12037" max="12037" width="9.85546875" style="459" customWidth="1"/>
    <col min="12038" max="12038" width="9.7109375" style="459" customWidth="1"/>
    <col min="12039" max="12039" width="6" style="459" customWidth="1"/>
    <col min="12040" max="12040" width="10.140625" style="459" customWidth="1"/>
    <col min="12041" max="12041" width="11.42578125" style="459" customWidth="1"/>
    <col min="12042" max="12043" width="12.42578125" style="459" customWidth="1"/>
    <col min="12044" max="12044" width="9.85546875" style="459" customWidth="1"/>
    <col min="12045" max="12045" width="12.140625" style="459" customWidth="1"/>
    <col min="12046" max="12046" width="13.140625" style="459" customWidth="1"/>
    <col min="12047" max="12048" width="11.42578125" style="459" customWidth="1"/>
    <col min="12049" max="12049" width="10.42578125" style="459" customWidth="1"/>
    <col min="12050" max="12050" width="8.28515625" style="459" customWidth="1"/>
    <col min="12051" max="12051" width="16.7109375" style="459" customWidth="1"/>
    <col min="12052" max="12052" width="16.42578125" style="459" customWidth="1"/>
    <col min="12053" max="12053" width="9.85546875" style="459" customWidth="1"/>
    <col min="12054" max="12055" width="8.140625" style="459" customWidth="1"/>
    <col min="12056" max="12056" width="9.28515625" style="459" customWidth="1"/>
    <col min="12057" max="12057" width="8.140625" style="459" customWidth="1"/>
    <col min="12058" max="12058" width="7.85546875" style="459" customWidth="1"/>
    <col min="12059" max="12059" width="12.28515625" style="459" customWidth="1"/>
    <col min="12060" max="12061" width="8.42578125" style="459" customWidth="1"/>
    <col min="12062" max="12062" width="6" style="459" customWidth="1"/>
    <col min="12063" max="12288" width="11" style="459"/>
    <col min="12289" max="12289" width="53" style="459" customWidth="1"/>
    <col min="12290" max="12290" width="6" style="459" customWidth="1"/>
    <col min="12291" max="12291" width="10.42578125" style="459" customWidth="1"/>
    <col min="12292" max="12292" width="8.42578125" style="459" customWidth="1"/>
    <col min="12293" max="12293" width="9.85546875" style="459" customWidth="1"/>
    <col min="12294" max="12294" width="9.7109375" style="459" customWidth="1"/>
    <col min="12295" max="12295" width="6" style="459" customWidth="1"/>
    <col min="12296" max="12296" width="10.140625" style="459" customWidth="1"/>
    <col min="12297" max="12297" width="11.42578125" style="459" customWidth="1"/>
    <col min="12298" max="12299" width="12.42578125" style="459" customWidth="1"/>
    <col min="12300" max="12300" width="9.85546875" style="459" customWidth="1"/>
    <col min="12301" max="12301" width="12.140625" style="459" customWidth="1"/>
    <col min="12302" max="12302" width="13.140625" style="459" customWidth="1"/>
    <col min="12303" max="12304" width="11.42578125" style="459" customWidth="1"/>
    <col min="12305" max="12305" width="10.42578125" style="459" customWidth="1"/>
    <col min="12306" max="12306" width="8.28515625" style="459" customWidth="1"/>
    <col min="12307" max="12307" width="16.7109375" style="459" customWidth="1"/>
    <col min="12308" max="12308" width="16.42578125" style="459" customWidth="1"/>
    <col min="12309" max="12309" width="9.85546875" style="459" customWidth="1"/>
    <col min="12310" max="12311" width="8.140625" style="459" customWidth="1"/>
    <col min="12312" max="12312" width="9.28515625" style="459" customWidth="1"/>
    <col min="12313" max="12313" width="8.140625" style="459" customWidth="1"/>
    <col min="12314" max="12314" width="7.85546875" style="459" customWidth="1"/>
    <col min="12315" max="12315" width="12.28515625" style="459" customWidth="1"/>
    <col min="12316" max="12317" width="8.42578125" style="459" customWidth="1"/>
    <col min="12318" max="12318" width="6" style="459" customWidth="1"/>
    <col min="12319" max="12544" width="11" style="459"/>
    <col min="12545" max="12545" width="53" style="459" customWidth="1"/>
    <col min="12546" max="12546" width="6" style="459" customWidth="1"/>
    <col min="12547" max="12547" width="10.42578125" style="459" customWidth="1"/>
    <col min="12548" max="12548" width="8.42578125" style="459" customWidth="1"/>
    <col min="12549" max="12549" width="9.85546875" style="459" customWidth="1"/>
    <col min="12550" max="12550" width="9.7109375" style="459" customWidth="1"/>
    <col min="12551" max="12551" width="6" style="459" customWidth="1"/>
    <col min="12552" max="12552" width="10.140625" style="459" customWidth="1"/>
    <col min="12553" max="12553" width="11.42578125" style="459" customWidth="1"/>
    <col min="12554" max="12555" width="12.42578125" style="459" customWidth="1"/>
    <col min="12556" max="12556" width="9.85546875" style="459" customWidth="1"/>
    <col min="12557" max="12557" width="12.140625" style="459" customWidth="1"/>
    <col min="12558" max="12558" width="13.140625" style="459" customWidth="1"/>
    <col min="12559" max="12560" width="11.42578125" style="459" customWidth="1"/>
    <col min="12561" max="12561" width="10.42578125" style="459" customWidth="1"/>
    <col min="12562" max="12562" width="8.28515625" style="459" customWidth="1"/>
    <col min="12563" max="12563" width="16.7109375" style="459" customWidth="1"/>
    <col min="12564" max="12564" width="16.42578125" style="459" customWidth="1"/>
    <col min="12565" max="12565" width="9.85546875" style="459" customWidth="1"/>
    <col min="12566" max="12567" width="8.140625" style="459" customWidth="1"/>
    <col min="12568" max="12568" width="9.28515625" style="459" customWidth="1"/>
    <col min="12569" max="12569" width="8.140625" style="459" customWidth="1"/>
    <col min="12570" max="12570" width="7.85546875" style="459" customWidth="1"/>
    <col min="12571" max="12571" width="12.28515625" style="459" customWidth="1"/>
    <col min="12572" max="12573" width="8.42578125" style="459" customWidth="1"/>
    <col min="12574" max="12574" width="6" style="459" customWidth="1"/>
    <col min="12575" max="12800" width="11" style="459"/>
    <col min="12801" max="12801" width="53" style="459" customWidth="1"/>
    <col min="12802" max="12802" width="6" style="459" customWidth="1"/>
    <col min="12803" max="12803" width="10.42578125" style="459" customWidth="1"/>
    <col min="12804" max="12804" width="8.42578125" style="459" customWidth="1"/>
    <col min="12805" max="12805" width="9.85546875" style="459" customWidth="1"/>
    <col min="12806" max="12806" width="9.7109375" style="459" customWidth="1"/>
    <col min="12807" max="12807" width="6" style="459" customWidth="1"/>
    <col min="12808" max="12808" width="10.140625" style="459" customWidth="1"/>
    <col min="12809" max="12809" width="11.42578125" style="459" customWidth="1"/>
    <col min="12810" max="12811" width="12.42578125" style="459" customWidth="1"/>
    <col min="12812" max="12812" width="9.85546875" style="459" customWidth="1"/>
    <col min="12813" max="12813" width="12.140625" style="459" customWidth="1"/>
    <col min="12814" max="12814" width="13.140625" style="459" customWidth="1"/>
    <col min="12815" max="12816" width="11.42578125" style="459" customWidth="1"/>
    <col min="12817" max="12817" width="10.42578125" style="459" customWidth="1"/>
    <col min="12818" max="12818" width="8.28515625" style="459" customWidth="1"/>
    <col min="12819" max="12819" width="16.7109375" style="459" customWidth="1"/>
    <col min="12820" max="12820" width="16.42578125" style="459" customWidth="1"/>
    <col min="12821" max="12821" width="9.85546875" style="459" customWidth="1"/>
    <col min="12822" max="12823" width="8.140625" style="459" customWidth="1"/>
    <col min="12824" max="12824" width="9.28515625" style="459" customWidth="1"/>
    <col min="12825" max="12825" width="8.140625" style="459" customWidth="1"/>
    <col min="12826" max="12826" width="7.85546875" style="459" customWidth="1"/>
    <col min="12827" max="12827" width="12.28515625" style="459" customWidth="1"/>
    <col min="12828" max="12829" width="8.42578125" style="459" customWidth="1"/>
    <col min="12830" max="12830" width="6" style="459" customWidth="1"/>
    <col min="12831" max="13056" width="11" style="459"/>
    <col min="13057" max="13057" width="53" style="459" customWidth="1"/>
    <col min="13058" max="13058" width="6" style="459" customWidth="1"/>
    <col min="13059" max="13059" width="10.42578125" style="459" customWidth="1"/>
    <col min="13060" max="13060" width="8.42578125" style="459" customWidth="1"/>
    <col min="13061" max="13061" width="9.85546875" style="459" customWidth="1"/>
    <col min="13062" max="13062" width="9.7109375" style="459" customWidth="1"/>
    <col min="13063" max="13063" width="6" style="459" customWidth="1"/>
    <col min="13064" max="13064" width="10.140625" style="459" customWidth="1"/>
    <col min="13065" max="13065" width="11.42578125" style="459" customWidth="1"/>
    <col min="13066" max="13067" width="12.42578125" style="459" customWidth="1"/>
    <col min="13068" max="13068" width="9.85546875" style="459" customWidth="1"/>
    <col min="13069" max="13069" width="12.140625" style="459" customWidth="1"/>
    <col min="13070" max="13070" width="13.140625" style="459" customWidth="1"/>
    <col min="13071" max="13072" width="11.42578125" style="459" customWidth="1"/>
    <col min="13073" max="13073" width="10.42578125" style="459" customWidth="1"/>
    <col min="13074" max="13074" width="8.28515625" style="459" customWidth="1"/>
    <col min="13075" max="13075" width="16.7109375" style="459" customWidth="1"/>
    <col min="13076" max="13076" width="16.42578125" style="459" customWidth="1"/>
    <col min="13077" max="13077" width="9.85546875" style="459" customWidth="1"/>
    <col min="13078" max="13079" width="8.140625" style="459" customWidth="1"/>
    <col min="13080" max="13080" width="9.28515625" style="459" customWidth="1"/>
    <col min="13081" max="13081" width="8.140625" style="459" customWidth="1"/>
    <col min="13082" max="13082" width="7.85546875" style="459" customWidth="1"/>
    <col min="13083" max="13083" width="12.28515625" style="459" customWidth="1"/>
    <col min="13084" max="13085" width="8.42578125" style="459" customWidth="1"/>
    <col min="13086" max="13086" width="6" style="459" customWidth="1"/>
    <col min="13087" max="13312" width="11" style="459"/>
    <col min="13313" max="13313" width="53" style="459" customWidth="1"/>
    <col min="13314" max="13314" width="6" style="459" customWidth="1"/>
    <col min="13315" max="13315" width="10.42578125" style="459" customWidth="1"/>
    <col min="13316" max="13316" width="8.42578125" style="459" customWidth="1"/>
    <col min="13317" max="13317" width="9.85546875" style="459" customWidth="1"/>
    <col min="13318" max="13318" width="9.7109375" style="459" customWidth="1"/>
    <col min="13319" max="13319" width="6" style="459" customWidth="1"/>
    <col min="13320" max="13320" width="10.140625" style="459" customWidth="1"/>
    <col min="13321" max="13321" width="11.42578125" style="459" customWidth="1"/>
    <col min="13322" max="13323" width="12.42578125" style="459" customWidth="1"/>
    <col min="13324" max="13324" width="9.85546875" style="459" customWidth="1"/>
    <col min="13325" max="13325" width="12.140625" style="459" customWidth="1"/>
    <col min="13326" max="13326" width="13.140625" style="459" customWidth="1"/>
    <col min="13327" max="13328" width="11.42578125" style="459" customWidth="1"/>
    <col min="13329" max="13329" width="10.42578125" style="459" customWidth="1"/>
    <col min="13330" max="13330" width="8.28515625" style="459" customWidth="1"/>
    <col min="13331" max="13331" width="16.7109375" style="459" customWidth="1"/>
    <col min="13332" max="13332" width="16.42578125" style="459" customWidth="1"/>
    <col min="13333" max="13333" width="9.85546875" style="459" customWidth="1"/>
    <col min="13334" max="13335" width="8.140625" style="459" customWidth="1"/>
    <col min="13336" max="13336" width="9.28515625" style="459" customWidth="1"/>
    <col min="13337" max="13337" width="8.140625" style="459" customWidth="1"/>
    <col min="13338" max="13338" width="7.85546875" style="459" customWidth="1"/>
    <col min="13339" max="13339" width="12.28515625" style="459" customWidth="1"/>
    <col min="13340" max="13341" width="8.42578125" style="459" customWidth="1"/>
    <col min="13342" max="13342" width="6" style="459" customWidth="1"/>
    <col min="13343" max="13568" width="11" style="459"/>
    <col min="13569" max="13569" width="53" style="459" customWidth="1"/>
    <col min="13570" max="13570" width="6" style="459" customWidth="1"/>
    <col min="13571" max="13571" width="10.42578125" style="459" customWidth="1"/>
    <col min="13572" max="13572" width="8.42578125" style="459" customWidth="1"/>
    <col min="13573" max="13573" width="9.85546875" style="459" customWidth="1"/>
    <col min="13574" max="13574" width="9.7109375" style="459" customWidth="1"/>
    <col min="13575" max="13575" width="6" style="459" customWidth="1"/>
    <col min="13576" max="13576" width="10.140625" style="459" customWidth="1"/>
    <col min="13577" max="13577" width="11.42578125" style="459" customWidth="1"/>
    <col min="13578" max="13579" width="12.42578125" style="459" customWidth="1"/>
    <col min="13580" max="13580" width="9.85546875" style="459" customWidth="1"/>
    <col min="13581" max="13581" width="12.140625" style="459" customWidth="1"/>
    <col min="13582" max="13582" width="13.140625" style="459" customWidth="1"/>
    <col min="13583" max="13584" width="11.42578125" style="459" customWidth="1"/>
    <col min="13585" max="13585" width="10.42578125" style="459" customWidth="1"/>
    <col min="13586" max="13586" width="8.28515625" style="459" customWidth="1"/>
    <col min="13587" max="13587" width="16.7109375" style="459" customWidth="1"/>
    <col min="13588" max="13588" width="16.42578125" style="459" customWidth="1"/>
    <col min="13589" max="13589" width="9.85546875" style="459" customWidth="1"/>
    <col min="13590" max="13591" width="8.140625" style="459" customWidth="1"/>
    <col min="13592" max="13592" width="9.28515625" style="459" customWidth="1"/>
    <col min="13593" max="13593" width="8.140625" style="459" customWidth="1"/>
    <col min="13594" max="13594" width="7.85546875" style="459" customWidth="1"/>
    <col min="13595" max="13595" width="12.28515625" style="459" customWidth="1"/>
    <col min="13596" max="13597" width="8.42578125" style="459" customWidth="1"/>
    <col min="13598" max="13598" width="6" style="459" customWidth="1"/>
    <col min="13599" max="13824" width="11" style="459"/>
    <col min="13825" max="13825" width="53" style="459" customWidth="1"/>
    <col min="13826" max="13826" width="6" style="459" customWidth="1"/>
    <col min="13827" max="13827" width="10.42578125" style="459" customWidth="1"/>
    <col min="13828" max="13828" width="8.42578125" style="459" customWidth="1"/>
    <col min="13829" max="13829" width="9.85546875" style="459" customWidth="1"/>
    <col min="13830" max="13830" width="9.7109375" style="459" customWidth="1"/>
    <col min="13831" max="13831" width="6" style="459" customWidth="1"/>
    <col min="13832" max="13832" width="10.140625" style="459" customWidth="1"/>
    <col min="13833" max="13833" width="11.42578125" style="459" customWidth="1"/>
    <col min="13834" max="13835" width="12.42578125" style="459" customWidth="1"/>
    <col min="13836" max="13836" width="9.85546875" style="459" customWidth="1"/>
    <col min="13837" max="13837" width="12.140625" style="459" customWidth="1"/>
    <col min="13838" max="13838" width="13.140625" style="459" customWidth="1"/>
    <col min="13839" max="13840" width="11.42578125" style="459" customWidth="1"/>
    <col min="13841" max="13841" width="10.42578125" style="459" customWidth="1"/>
    <col min="13842" max="13842" width="8.28515625" style="459" customWidth="1"/>
    <col min="13843" max="13843" width="16.7109375" style="459" customWidth="1"/>
    <col min="13844" max="13844" width="16.42578125" style="459" customWidth="1"/>
    <col min="13845" max="13845" width="9.85546875" style="459" customWidth="1"/>
    <col min="13846" max="13847" width="8.140625" style="459" customWidth="1"/>
    <col min="13848" max="13848" width="9.28515625" style="459" customWidth="1"/>
    <col min="13849" max="13849" width="8.140625" style="459" customWidth="1"/>
    <col min="13850" max="13850" width="7.85546875" style="459" customWidth="1"/>
    <col min="13851" max="13851" width="12.28515625" style="459" customWidth="1"/>
    <col min="13852" max="13853" width="8.42578125" style="459" customWidth="1"/>
    <col min="13854" max="13854" width="6" style="459" customWidth="1"/>
    <col min="13855" max="14080" width="11" style="459"/>
    <col min="14081" max="14081" width="53" style="459" customWidth="1"/>
    <col min="14082" max="14082" width="6" style="459" customWidth="1"/>
    <col min="14083" max="14083" width="10.42578125" style="459" customWidth="1"/>
    <col min="14084" max="14084" width="8.42578125" style="459" customWidth="1"/>
    <col min="14085" max="14085" width="9.85546875" style="459" customWidth="1"/>
    <col min="14086" max="14086" width="9.7109375" style="459" customWidth="1"/>
    <col min="14087" max="14087" width="6" style="459" customWidth="1"/>
    <col min="14088" max="14088" width="10.140625" style="459" customWidth="1"/>
    <col min="14089" max="14089" width="11.42578125" style="459" customWidth="1"/>
    <col min="14090" max="14091" width="12.42578125" style="459" customWidth="1"/>
    <col min="14092" max="14092" width="9.85546875" style="459" customWidth="1"/>
    <col min="14093" max="14093" width="12.140625" style="459" customWidth="1"/>
    <col min="14094" max="14094" width="13.140625" style="459" customWidth="1"/>
    <col min="14095" max="14096" width="11.42578125" style="459" customWidth="1"/>
    <col min="14097" max="14097" width="10.42578125" style="459" customWidth="1"/>
    <col min="14098" max="14098" width="8.28515625" style="459" customWidth="1"/>
    <col min="14099" max="14099" width="16.7109375" style="459" customWidth="1"/>
    <col min="14100" max="14100" width="16.42578125" style="459" customWidth="1"/>
    <col min="14101" max="14101" width="9.85546875" style="459" customWidth="1"/>
    <col min="14102" max="14103" width="8.140625" style="459" customWidth="1"/>
    <col min="14104" max="14104" width="9.28515625" style="459" customWidth="1"/>
    <col min="14105" max="14105" width="8.140625" style="459" customWidth="1"/>
    <col min="14106" max="14106" width="7.85546875" style="459" customWidth="1"/>
    <col min="14107" max="14107" width="12.28515625" style="459" customWidth="1"/>
    <col min="14108" max="14109" width="8.42578125" style="459" customWidth="1"/>
    <col min="14110" max="14110" width="6" style="459" customWidth="1"/>
    <col min="14111" max="14336" width="11" style="459"/>
    <col min="14337" max="14337" width="53" style="459" customWidth="1"/>
    <col min="14338" max="14338" width="6" style="459" customWidth="1"/>
    <col min="14339" max="14339" width="10.42578125" style="459" customWidth="1"/>
    <col min="14340" max="14340" width="8.42578125" style="459" customWidth="1"/>
    <col min="14341" max="14341" width="9.85546875" style="459" customWidth="1"/>
    <col min="14342" max="14342" width="9.7109375" style="459" customWidth="1"/>
    <col min="14343" max="14343" width="6" style="459" customWidth="1"/>
    <col min="14344" max="14344" width="10.140625" style="459" customWidth="1"/>
    <col min="14345" max="14345" width="11.42578125" style="459" customWidth="1"/>
    <col min="14346" max="14347" width="12.42578125" style="459" customWidth="1"/>
    <col min="14348" max="14348" width="9.85546875" style="459" customWidth="1"/>
    <col min="14349" max="14349" width="12.140625" style="459" customWidth="1"/>
    <col min="14350" max="14350" width="13.140625" style="459" customWidth="1"/>
    <col min="14351" max="14352" width="11.42578125" style="459" customWidth="1"/>
    <col min="14353" max="14353" width="10.42578125" style="459" customWidth="1"/>
    <col min="14354" max="14354" width="8.28515625" style="459" customWidth="1"/>
    <col min="14355" max="14355" width="16.7109375" style="459" customWidth="1"/>
    <col min="14356" max="14356" width="16.42578125" style="459" customWidth="1"/>
    <col min="14357" max="14357" width="9.85546875" style="459" customWidth="1"/>
    <col min="14358" max="14359" width="8.140625" style="459" customWidth="1"/>
    <col min="14360" max="14360" width="9.28515625" style="459" customWidth="1"/>
    <col min="14361" max="14361" width="8.140625" style="459" customWidth="1"/>
    <col min="14362" max="14362" width="7.85546875" style="459" customWidth="1"/>
    <col min="14363" max="14363" width="12.28515625" style="459" customWidth="1"/>
    <col min="14364" max="14365" width="8.42578125" style="459" customWidth="1"/>
    <col min="14366" max="14366" width="6" style="459" customWidth="1"/>
    <col min="14367" max="14592" width="11" style="459"/>
    <col min="14593" max="14593" width="53" style="459" customWidth="1"/>
    <col min="14594" max="14594" width="6" style="459" customWidth="1"/>
    <col min="14595" max="14595" width="10.42578125" style="459" customWidth="1"/>
    <col min="14596" max="14596" width="8.42578125" style="459" customWidth="1"/>
    <col min="14597" max="14597" width="9.85546875" style="459" customWidth="1"/>
    <col min="14598" max="14598" width="9.7109375" style="459" customWidth="1"/>
    <col min="14599" max="14599" width="6" style="459" customWidth="1"/>
    <col min="14600" max="14600" width="10.140625" style="459" customWidth="1"/>
    <col min="14601" max="14601" width="11.42578125" style="459" customWidth="1"/>
    <col min="14602" max="14603" width="12.42578125" style="459" customWidth="1"/>
    <col min="14604" max="14604" width="9.85546875" style="459" customWidth="1"/>
    <col min="14605" max="14605" width="12.140625" style="459" customWidth="1"/>
    <col min="14606" max="14606" width="13.140625" style="459" customWidth="1"/>
    <col min="14607" max="14608" width="11.42578125" style="459" customWidth="1"/>
    <col min="14609" max="14609" width="10.42578125" style="459" customWidth="1"/>
    <col min="14610" max="14610" width="8.28515625" style="459" customWidth="1"/>
    <col min="14611" max="14611" width="16.7109375" style="459" customWidth="1"/>
    <col min="14612" max="14612" width="16.42578125" style="459" customWidth="1"/>
    <col min="14613" max="14613" width="9.85546875" style="459" customWidth="1"/>
    <col min="14614" max="14615" width="8.140625" style="459" customWidth="1"/>
    <col min="14616" max="14616" width="9.28515625" style="459" customWidth="1"/>
    <col min="14617" max="14617" width="8.140625" style="459" customWidth="1"/>
    <col min="14618" max="14618" width="7.85546875" style="459" customWidth="1"/>
    <col min="14619" max="14619" width="12.28515625" style="459" customWidth="1"/>
    <col min="14620" max="14621" width="8.42578125" style="459" customWidth="1"/>
    <col min="14622" max="14622" width="6" style="459" customWidth="1"/>
    <col min="14623" max="14848" width="11" style="459"/>
    <col min="14849" max="14849" width="53" style="459" customWidth="1"/>
    <col min="14850" max="14850" width="6" style="459" customWidth="1"/>
    <col min="14851" max="14851" width="10.42578125" style="459" customWidth="1"/>
    <col min="14852" max="14852" width="8.42578125" style="459" customWidth="1"/>
    <col min="14853" max="14853" width="9.85546875" style="459" customWidth="1"/>
    <col min="14854" max="14854" width="9.7109375" style="459" customWidth="1"/>
    <col min="14855" max="14855" width="6" style="459" customWidth="1"/>
    <col min="14856" max="14856" width="10.140625" style="459" customWidth="1"/>
    <col min="14857" max="14857" width="11.42578125" style="459" customWidth="1"/>
    <col min="14858" max="14859" width="12.42578125" style="459" customWidth="1"/>
    <col min="14860" max="14860" width="9.85546875" style="459" customWidth="1"/>
    <col min="14861" max="14861" width="12.140625" style="459" customWidth="1"/>
    <col min="14862" max="14862" width="13.140625" style="459" customWidth="1"/>
    <col min="14863" max="14864" width="11.42578125" style="459" customWidth="1"/>
    <col min="14865" max="14865" width="10.42578125" style="459" customWidth="1"/>
    <col min="14866" max="14866" width="8.28515625" style="459" customWidth="1"/>
    <col min="14867" max="14867" width="16.7109375" style="459" customWidth="1"/>
    <col min="14868" max="14868" width="16.42578125" style="459" customWidth="1"/>
    <col min="14869" max="14869" width="9.85546875" style="459" customWidth="1"/>
    <col min="14870" max="14871" width="8.140625" style="459" customWidth="1"/>
    <col min="14872" max="14872" width="9.28515625" style="459" customWidth="1"/>
    <col min="14873" max="14873" width="8.140625" style="459" customWidth="1"/>
    <col min="14874" max="14874" width="7.85546875" style="459" customWidth="1"/>
    <col min="14875" max="14875" width="12.28515625" style="459" customWidth="1"/>
    <col min="14876" max="14877" width="8.42578125" style="459" customWidth="1"/>
    <col min="14878" max="14878" width="6" style="459" customWidth="1"/>
    <col min="14879" max="15104" width="11" style="459"/>
    <col min="15105" max="15105" width="53" style="459" customWidth="1"/>
    <col min="15106" max="15106" width="6" style="459" customWidth="1"/>
    <col min="15107" max="15107" width="10.42578125" style="459" customWidth="1"/>
    <col min="15108" max="15108" width="8.42578125" style="459" customWidth="1"/>
    <col min="15109" max="15109" width="9.85546875" style="459" customWidth="1"/>
    <col min="15110" max="15110" width="9.7109375" style="459" customWidth="1"/>
    <col min="15111" max="15111" width="6" style="459" customWidth="1"/>
    <col min="15112" max="15112" width="10.140625" style="459" customWidth="1"/>
    <col min="15113" max="15113" width="11.42578125" style="459" customWidth="1"/>
    <col min="15114" max="15115" width="12.42578125" style="459" customWidth="1"/>
    <col min="15116" max="15116" width="9.85546875" style="459" customWidth="1"/>
    <col min="15117" max="15117" width="12.140625" style="459" customWidth="1"/>
    <col min="15118" max="15118" width="13.140625" style="459" customWidth="1"/>
    <col min="15119" max="15120" width="11.42578125" style="459" customWidth="1"/>
    <col min="15121" max="15121" width="10.42578125" style="459" customWidth="1"/>
    <col min="15122" max="15122" width="8.28515625" style="459" customWidth="1"/>
    <col min="15123" max="15123" width="16.7109375" style="459" customWidth="1"/>
    <col min="15124" max="15124" width="16.42578125" style="459" customWidth="1"/>
    <col min="15125" max="15125" width="9.85546875" style="459" customWidth="1"/>
    <col min="15126" max="15127" width="8.140625" style="459" customWidth="1"/>
    <col min="15128" max="15128" width="9.28515625" style="459" customWidth="1"/>
    <col min="15129" max="15129" width="8.140625" style="459" customWidth="1"/>
    <col min="15130" max="15130" width="7.85546875" style="459" customWidth="1"/>
    <col min="15131" max="15131" width="12.28515625" style="459" customWidth="1"/>
    <col min="15132" max="15133" width="8.42578125" style="459" customWidth="1"/>
    <col min="15134" max="15134" width="6" style="459" customWidth="1"/>
    <col min="15135" max="15360" width="11" style="459"/>
    <col min="15361" max="15361" width="53" style="459" customWidth="1"/>
    <col min="15362" max="15362" width="6" style="459" customWidth="1"/>
    <col min="15363" max="15363" width="10.42578125" style="459" customWidth="1"/>
    <col min="15364" max="15364" width="8.42578125" style="459" customWidth="1"/>
    <col min="15365" max="15365" width="9.85546875" style="459" customWidth="1"/>
    <col min="15366" max="15366" width="9.7109375" style="459" customWidth="1"/>
    <col min="15367" max="15367" width="6" style="459" customWidth="1"/>
    <col min="15368" max="15368" width="10.140625" style="459" customWidth="1"/>
    <col min="15369" max="15369" width="11.42578125" style="459" customWidth="1"/>
    <col min="15370" max="15371" width="12.42578125" style="459" customWidth="1"/>
    <col min="15372" max="15372" width="9.85546875" style="459" customWidth="1"/>
    <col min="15373" max="15373" width="12.140625" style="459" customWidth="1"/>
    <col min="15374" max="15374" width="13.140625" style="459" customWidth="1"/>
    <col min="15375" max="15376" width="11.42578125" style="459" customWidth="1"/>
    <col min="15377" max="15377" width="10.42578125" style="459" customWidth="1"/>
    <col min="15378" max="15378" width="8.28515625" style="459" customWidth="1"/>
    <col min="15379" max="15379" width="16.7109375" style="459" customWidth="1"/>
    <col min="15380" max="15380" width="16.42578125" style="459" customWidth="1"/>
    <col min="15381" max="15381" width="9.85546875" style="459" customWidth="1"/>
    <col min="15382" max="15383" width="8.140625" style="459" customWidth="1"/>
    <col min="15384" max="15384" width="9.28515625" style="459" customWidth="1"/>
    <col min="15385" max="15385" width="8.140625" style="459" customWidth="1"/>
    <col min="15386" max="15386" width="7.85546875" style="459" customWidth="1"/>
    <col min="15387" max="15387" width="12.28515625" style="459" customWidth="1"/>
    <col min="15388" max="15389" width="8.42578125" style="459" customWidth="1"/>
    <col min="15390" max="15390" width="6" style="459" customWidth="1"/>
    <col min="15391" max="15616" width="11" style="459"/>
    <col min="15617" max="15617" width="53" style="459" customWidth="1"/>
    <col min="15618" max="15618" width="6" style="459" customWidth="1"/>
    <col min="15619" max="15619" width="10.42578125" style="459" customWidth="1"/>
    <col min="15620" max="15620" width="8.42578125" style="459" customWidth="1"/>
    <col min="15621" max="15621" width="9.85546875" style="459" customWidth="1"/>
    <col min="15622" max="15622" width="9.7109375" style="459" customWidth="1"/>
    <col min="15623" max="15623" width="6" style="459" customWidth="1"/>
    <col min="15624" max="15624" width="10.140625" style="459" customWidth="1"/>
    <col min="15625" max="15625" width="11.42578125" style="459" customWidth="1"/>
    <col min="15626" max="15627" width="12.42578125" style="459" customWidth="1"/>
    <col min="15628" max="15628" width="9.85546875" style="459" customWidth="1"/>
    <col min="15629" max="15629" width="12.140625" style="459" customWidth="1"/>
    <col min="15630" max="15630" width="13.140625" style="459" customWidth="1"/>
    <col min="15631" max="15632" width="11.42578125" style="459" customWidth="1"/>
    <col min="15633" max="15633" width="10.42578125" style="459" customWidth="1"/>
    <col min="15634" max="15634" width="8.28515625" style="459" customWidth="1"/>
    <col min="15635" max="15635" width="16.7109375" style="459" customWidth="1"/>
    <col min="15636" max="15636" width="16.42578125" style="459" customWidth="1"/>
    <col min="15637" max="15637" width="9.85546875" style="459" customWidth="1"/>
    <col min="15638" max="15639" width="8.140625" style="459" customWidth="1"/>
    <col min="15640" max="15640" width="9.28515625" style="459" customWidth="1"/>
    <col min="15641" max="15641" width="8.140625" style="459" customWidth="1"/>
    <col min="15642" max="15642" width="7.85546875" style="459" customWidth="1"/>
    <col min="15643" max="15643" width="12.28515625" style="459" customWidth="1"/>
    <col min="15644" max="15645" width="8.42578125" style="459" customWidth="1"/>
    <col min="15646" max="15646" width="6" style="459" customWidth="1"/>
    <col min="15647" max="15872" width="11" style="459"/>
    <col min="15873" max="15873" width="53" style="459" customWidth="1"/>
    <col min="15874" max="15874" width="6" style="459" customWidth="1"/>
    <col min="15875" max="15875" width="10.42578125" style="459" customWidth="1"/>
    <col min="15876" max="15876" width="8.42578125" style="459" customWidth="1"/>
    <col min="15877" max="15877" width="9.85546875" style="459" customWidth="1"/>
    <col min="15878" max="15878" width="9.7109375" style="459" customWidth="1"/>
    <col min="15879" max="15879" width="6" style="459" customWidth="1"/>
    <col min="15880" max="15880" width="10.140625" style="459" customWidth="1"/>
    <col min="15881" max="15881" width="11.42578125" style="459" customWidth="1"/>
    <col min="15882" max="15883" width="12.42578125" style="459" customWidth="1"/>
    <col min="15884" max="15884" width="9.85546875" style="459" customWidth="1"/>
    <col min="15885" max="15885" width="12.140625" style="459" customWidth="1"/>
    <col min="15886" max="15886" width="13.140625" style="459" customWidth="1"/>
    <col min="15887" max="15888" width="11.42578125" style="459" customWidth="1"/>
    <col min="15889" max="15889" width="10.42578125" style="459" customWidth="1"/>
    <col min="15890" max="15890" width="8.28515625" style="459" customWidth="1"/>
    <col min="15891" max="15891" width="16.7109375" style="459" customWidth="1"/>
    <col min="15892" max="15892" width="16.42578125" style="459" customWidth="1"/>
    <col min="15893" max="15893" width="9.85546875" style="459" customWidth="1"/>
    <col min="15894" max="15895" width="8.140625" style="459" customWidth="1"/>
    <col min="15896" max="15896" width="9.28515625" style="459" customWidth="1"/>
    <col min="15897" max="15897" width="8.140625" style="459" customWidth="1"/>
    <col min="15898" max="15898" width="7.85546875" style="459" customWidth="1"/>
    <col min="15899" max="15899" width="12.28515625" style="459" customWidth="1"/>
    <col min="15900" max="15901" width="8.42578125" style="459" customWidth="1"/>
    <col min="15902" max="15902" width="6" style="459" customWidth="1"/>
    <col min="15903" max="16128" width="11" style="459"/>
    <col min="16129" max="16129" width="53" style="459" customWidth="1"/>
    <col min="16130" max="16130" width="6" style="459" customWidth="1"/>
    <col min="16131" max="16131" width="10.42578125" style="459" customWidth="1"/>
    <col min="16132" max="16132" width="8.42578125" style="459" customWidth="1"/>
    <col min="16133" max="16133" width="9.85546875" style="459" customWidth="1"/>
    <col min="16134" max="16134" width="9.7109375" style="459" customWidth="1"/>
    <col min="16135" max="16135" width="6" style="459" customWidth="1"/>
    <col min="16136" max="16136" width="10.140625" style="459" customWidth="1"/>
    <col min="16137" max="16137" width="11.42578125" style="459" customWidth="1"/>
    <col min="16138" max="16139" width="12.42578125" style="459" customWidth="1"/>
    <col min="16140" max="16140" width="9.85546875" style="459" customWidth="1"/>
    <col min="16141" max="16141" width="12.140625" style="459" customWidth="1"/>
    <col min="16142" max="16142" width="13.140625" style="459" customWidth="1"/>
    <col min="16143" max="16144" width="11.42578125" style="459" customWidth="1"/>
    <col min="16145" max="16145" width="10.42578125" style="459" customWidth="1"/>
    <col min="16146" max="16146" width="8.28515625" style="459" customWidth="1"/>
    <col min="16147" max="16147" width="16.7109375" style="459" customWidth="1"/>
    <col min="16148" max="16148" width="16.42578125" style="459" customWidth="1"/>
    <col min="16149" max="16149" width="9.85546875" style="459" customWidth="1"/>
    <col min="16150" max="16151" width="8.140625" style="459" customWidth="1"/>
    <col min="16152" max="16152" width="9.28515625" style="459" customWidth="1"/>
    <col min="16153" max="16153" width="8.140625" style="459" customWidth="1"/>
    <col min="16154" max="16154" width="7.85546875" style="459" customWidth="1"/>
    <col min="16155" max="16155" width="12.28515625" style="459" customWidth="1"/>
    <col min="16156" max="16157" width="8.42578125" style="459" customWidth="1"/>
    <col min="16158" max="16158" width="6" style="459" customWidth="1"/>
    <col min="16159" max="16384" width="11" style="459"/>
  </cols>
  <sheetData>
    <row r="1" spans="1:34" s="4" customFormat="1" ht="25.5" customHeight="1" x14ac:dyDescent="0.2">
      <c r="A1" s="1670" t="s">
        <v>370</v>
      </c>
      <c r="B1" s="1670"/>
      <c r="C1" s="1670"/>
      <c r="D1" s="1670"/>
      <c r="E1" s="1670"/>
      <c r="F1" s="1670"/>
      <c r="G1" s="1670"/>
      <c r="H1" s="1670"/>
      <c r="I1" s="1670"/>
      <c r="J1" s="1670"/>
      <c r="K1" s="1670"/>
      <c r="L1" s="1670"/>
      <c r="M1" s="1670"/>
      <c r="N1" s="1670"/>
      <c r="O1" s="1670"/>
      <c r="P1" s="1670"/>
      <c r="Q1" s="1670"/>
      <c r="R1" s="1670"/>
      <c r="S1" s="1670"/>
      <c r="T1" s="1670"/>
      <c r="U1" s="1670"/>
      <c r="V1" s="1670"/>
      <c r="W1" s="1670"/>
      <c r="X1" s="1670"/>
      <c r="Y1" s="1670"/>
      <c r="Z1" s="1670"/>
      <c r="AA1" s="1670"/>
      <c r="AB1" s="1670"/>
      <c r="AC1" s="1670"/>
    </row>
    <row r="2" spans="1:34" ht="24.75" customHeight="1" x14ac:dyDescent="0.2">
      <c r="A2" s="113" t="s">
        <v>336</v>
      </c>
      <c r="B2" s="113"/>
    </row>
    <row r="3" spans="1:34" s="113" customFormat="1" ht="24.75" customHeight="1" x14ac:dyDescent="0.2">
      <c r="A3" s="1774" t="s">
        <v>1205</v>
      </c>
      <c r="B3" s="1774"/>
      <c r="C3" s="1774"/>
      <c r="D3" s="1774"/>
      <c r="E3" s="1774"/>
      <c r="F3" s="1774"/>
      <c r="G3" s="1774"/>
      <c r="H3" s="1774"/>
      <c r="I3" s="1774"/>
      <c r="J3" s="1774"/>
      <c r="K3" s="1774"/>
      <c r="L3" s="1774"/>
      <c r="M3" s="1774"/>
      <c r="N3" s="1774"/>
      <c r="O3" s="1774"/>
      <c r="P3" s="1774"/>
      <c r="Q3" s="1774"/>
      <c r="R3" s="1774"/>
      <c r="S3" s="1774"/>
      <c r="T3" s="1774"/>
      <c r="U3" s="1774"/>
      <c r="V3" s="1774"/>
      <c r="W3" s="1774"/>
      <c r="X3" s="1774"/>
      <c r="Y3" s="1774"/>
      <c r="Z3" s="1774"/>
      <c r="AA3" s="1774"/>
      <c r="AB3" s="1774"/>
      <c r="AC3" s="1774"/>
    </row>
    <row r="4" spans="1:34" s="113" customFormat="1" ht="24.75" customHeight="1" x14ac:dyDescent="0.2">
      <c r="A4" s="1774" t="s">
        <v>373</v>
      </c>
      <c r="B4" s="1774"/>
      <c r="C4" s="1774"/>
      <c r="D4" s="1774"/>
      <c r="E4" s="1774"/>
      <c r="F4" s="1774"/>
      <c r="G4" s="1774"/>
      <c r="H4" s="1774"/>
      <c r="I4" s="1774"/>
      <c r="J4" s="1774"/>
      <c r="K4" s="1774"/>
      <c r="L4" s="1774"/>
      <c r="M4" s="1774"/>
      <c r="N4" s="1774"/>
      <c r="O4" s="1774"/>
      <c r="P4" s="1774"/>
      <c r="Q4" s="1774"/>
      <c r="R4" s="1774"/>
      <c r="S4" s="1774"/>
      <c r="T4" s="1774"/>
      <c r="U4" s="1774"/>
      <c r="V4" s="1774"/>
      <c r="W4" s="1774"/>
      <c r="X4" s="1774"/>
      <c r="Y4" s="1774"/>
      <c r="Z4" s="1774"/>
      <c r="AA4" s="1774"/>
      <c r="AB4" s="1774"/>
      <c r="AC4" s="1774"/>
    </row>
    <row r="5" spans="1:34" s="113" customFormat="1" ht="24.75" customHeight="1" x14ac:dyDescent="0.2">
      <c r="A5" s="1775" t="s">
        <v>911</v>
      </c>
      <c r="B5" s="1775"/>
      <c r="C5" s="1774"/>
      <c r="D5" s="1774"/>
      <c r="E5" s="1774"/>
      <c r="F5" s="1774"/>
      <c r="G5" s="1774"/>
      <c r="H5" s="1774"/>
      <c r="I5" s="1774"/>
      <c r="J5" s="1774"/>
      <c r="K5" s="1774"/>
      <c r="L5" s="1774"/>
      <c r="M5" s="1774"/>
      <c r="N5" s="1774"/>
      <c r="O5" s="1774"/>
      <c r="P5" s="1774"/>
      <c r="Q5" s="1774"/>
      <c r="R5" s="1774"/>
      <c r="S5" s="1774"/>
      <c r="T5" s="1774"/>
      <c r="U5" s="1774"/>
      <c r="V5" s="1774"/>
      <c r="W5" s="1774"/>
      <c r="X5" s="1774"/>
      <c r="Y5" s="1774"/>
      <c r="Z5" s="1774"/>
      <c r="AA5" s="1774"/>
      <c r="AB5" s="1774"/>
      <c r="AC5" s="1774"/>
    </row>
    <row r="6" spans="1:34" s="113" customFormat="1" ht="12.75" customHeight="1" thickBot="1" x14ac:dyDescent="0.25">
      <c r="A6" s="1795"/>
      <c r="B6" s="1776"/>
      <c r="C6" s="1777"/>
      <c r="D6" s="1777"/>
      <c r="E6" s="1777"/>
      <c r="F6" s="1777"/>
      <c r="G6" s="1777"/>
      <c r="H6" s="1777"/>
      <c r="I6" s="1777"/>
      <c r="J6" s="1777"/>
      <c r="K6" s="1777"/>
      <c r="L6" s="1777"/>
      <c r="M6" s="1777"/>
      <c r="N6" s="1777"/>
      <c r="O6" s="1777"/>
      <c r="P6" s="1777"/>
      <c r="Q6" s="1777"/>
      <c r="R6" s="1777"/>
      <c r="S6" s="1777"/>
      <c r="T6" s="1777"/>
      <c r="U6" s="1777"/>
      <c r="V6" s="1777"/>
      <c r="W6" s="1777"/>
      <c r="X6" s="1777"/>
      <c r="Y6" s="1777"/>
      <c r="Z6" s="1777"/>
      <c r="AA6" s="1777"/>
      <c r="AB6" s="1777"/>
      <c r="AC6" s="1777"/>
    </row>
    <row r="7" spans="1:34" ht="30" customHeight="1" thickBot="1" x14ac:dyDescent="0.25">
      <c r="A7" s="1060" t="s">
        <v>596</v>
      </c>
      <c r="B7" s="1244" t="s">
        <v>0</v>
      </c>
      <c r="C7" s="1244" t="s">
        <v>185</v>
      </c>
      <c r="D7" s="1246" t="s">
        <v>186</v>
      </c>
      <c r="E7" s="1247" t="s">
        <v>187</v>
      </c>
      <c r="F7" s="1248"/>
      <c r="G7" s="1249"/>
      <c r="H7" s="1253"/>
      <c r="I7" s="1254"/>
      <c r="J7" s="1782" t="s">
        <v>188</v>
      </c>
      <c r="K7" s="1794"/>
      <c r="L7" s="1792" t="s">
        <v>153</v>
      </c>
      <c r="M7" s="1793"/>
      <c r="N7" s="1255" t="s">
        <v>189</v>
      </c>
      <c r="O7" s="1255" t="s">
        <v>189</v>
      </c>
      <c r="P7" s="1255" t="s">
        <v>189</v>
      </c>
      <c r="Q7" s="1789" t="s">
        <v>190</v>
      </c>
      <c r="R7" s="1790"/>
      <c r="S7" s="1790"/>
      <c r="T7" s="1790"/>
      <c r="U7" s="1790"/>
      <c r="V7" s="1790"/>
      <c r="W7" s="1790"/>
      <c r="X7" s="1790"/>
      <c r="Y7" s="1790"/>
      <c r="Z7" s="1790"/>
      <c r="AA7" s="1790"/>
      <c r="AB7" s="1790"/>
      <c r="AC7" s="1791"/>
    </row>
    <row r="8" spans="1:34" ht="30" customHeight="1" thickBot="1" x14ac:dyDescent="0.25">
      <c r="A8" s="1060" t="s">
        <v>363</v>
      </c>
      <c r="B8" s="1245" t="s">
        <v>293</v>
      </c>
      <c r="C8" s="1245" t="s">
        <v>191</v>
      </c>
      <c r="D8" s="1250" t="s">
        <v>192</v>
      </c>
      <c r="E8" s="1251" t="s">
        <v>193</v>
      </c>
      <c r="F8" s="1251" t="s">
        <v>194</v>
      </c>
      <c r="G8" s="1252" t="s">
        <v>195</v>
      </c>
      <c r="H8" s="1782" t="s">
        <v>196</v>
      </c>
      <c r="I8" s="1783"/>
      <c r="J8" s="1251" t="s">
        <v>197</v>
      </c>
      <c r="K8" s="1252" t="s">
        <v>198</v>
      </c>
      <c r="L8" s="1778" t="s">
        <v>199</v>
      </c>
      <c r="M8" s="1768"/>
      <c r="N8" s="1256" t="s">
        <v>155</v>
      </c>
      <c r="O8" s="1256" t="s">
        <v>200</v>
      </c>
      <c r="P8" s="1256" t="s">
        <v>201</v>
      </c>
      <c r="Q8" s="1769" t="s">
        <v>202</v>
      </c>
      <c r="R8" s="1778" t="s">
        <v>203</v>
      </c>
      <c r="S8" s="1784" t="s">
        <v>204</v>
      </c>
      <c r="T8" s="1785"/>
      <c r="U8" s="1768" t="s">
        <v>205</v>
      </c>
      <c r="V8" s="1257" t="s">
        <v>206</v>
      </c>
      <c r="W8" s="1257" t="s">
        <v>207</v>
      </c>
      <c r="X8" s="1257" t="s">
        <v>208</v>
      </c>
      <c r="Y8" s="1257" t="s">
        <v>209</v>
      </c>
      <c r="Z8" s="1257" t="s">
        <v>156</v>
      </c>
      <c r="AA8" s="1257" t="s">
        <v>210</v>
      </c>
      <c r="AB8" s="1256" t="s">
        <v>211</v>
      </c>
      <c r="AC8" s="1565" t="s">
        <v>37</v>
      </c>
    </row>
    <row r="9" spans="1:34" ht="30" customHeight="1" thickBot="1" x14ac:dyDescent="0.25">
      <c r="A9" s="1060" t="s">
        <v>364</v>
      </c>
      <c r="B9" s="1258"/>
      <c r="C9" s="1258" t="s">
        <v>213</v>
      </c>
      <c r="D9" s="1259" t="s">
        <v>214</v>
      </c>
      <c r="E9" s="1260" t="s">
        <v>157</v>
      </c>
      <c r="F9" s="1260" t="s">
        <v>158</v>
      </c>
      <c r="G9" s="1261" t="s">
        <v>159</v>
      </c>
      <c r="H9" s="1251" t="s">
        <v>215</v>
      </c>
      <c r="I9" s="1251" t="s">
        <v>160</v>
      </c>
      <c r="J9" s="1260" t="s">
        <v>216</v>
      </c>
      <c r="K9" s="1261" t="s">
        <v>217</v>
      </c>
      <c r="L9" s="1778" t="s">
        <v>218</v>
      </c>
      <c r="M9" s="1768"/>
      <c r="N9" s="1256" t="s">
        <v>219</v>
      </c>
      <c r="O9" s="1256" t="s">
        <v>161</v>
      </c>
      <c r="P9" s="1256" t="s">
        <v>220</v>
      </c>
      <c r="Q9" s="1769"/>
      <c r="R9" s="1769"/>
      <c r="S9" s="1260" t="s">
        <v>221</v>
      </c>
      <c r="T9" s="1260" t="s">
        <v>222</v>
      </c>
      <c r="U9" s="1769" t="s">
        <v>223</v>
      </c>
      <c r="V9" s="1257" t="s">
        <v>224</v>
      </c>
      <c r="W9" s="1257" t="s">
        <v>225</v>
      </c>
      <c r="X9" s="1257" t="s">
        <v>226</v>
      </c>
      <c r="Y9" s="1257" t="s">
        <v>227</v>
      </c>
      <c r="Z9" s="1257" t="s">
        <v>228</v>
      </c>
      <c r="AA9" s="1257" t="s">
        <v>229</v>
      </c>
      <c r="AB9" s="1256" t="s">
        <v>230</v>
      </c>
      <c r="AC9" s="1786"/>
    </row>
    <row r="10" spans="1:34" ht="12" customHeight="1" x14ac:dyDescent="0.2">
      <c r="A10" s="1193"/>
      <c r="B10" s="1331"/>
      <c r="C10" s="1332"/>
      <c r="D10" s="1333"/>
      <c r="E10" s="1334"/>
      <c r="F10" s="1334"/>
      <c r="G10" s="1335"/>
      <c r="H10" s="1336"/>
      <c r="I10" s="1337"/>
      <c r="J10" s="1338"/>
      <c r="K10" s="1339"/>
      <c r="L10" s="1339"/>
      <c r="M10" s="1339"/>
      <c r="N10" s="1339"/>
      <c r="O10" s="1339"/>
      <c r="P10" s="1339"/>
      <c r="Q10" s="1339"/>
      <c r="R10" s="1339"/>
      <c r="S10" s="1339"/>
      <c r="T10" s="1339"/>
      <c r="U10" s="1339"/>
      <c r="V10" s="1338"/>
      <c r="W10" s="1338"/>
      <c r="X10" s="1340"/>
      <c r="Y10" s="1340"/>
      <c r="Z10" s="1340"/>
      <c r="AA10" s="1340"/>
      <c r="AB10" s="1340"/>
      <c r="AC10" s="1341"/>
    </row>
    <row r="11" spans="1:34" s="107" customFormat="1" ht="30" customHeight="1" x14ac:dyDescent="0.2">
      <c r="A11" s="1193" t="s">
        <v>883</v>
      </c>
      <c r="B11" s="1275"/>
      <c r="C11" s="1176"/>
      <c r="D11" s="1276"/>
      <c r="E11" s="1277"/>
      <c r="F11" s="1277"/>
      <c r="G11" s="1278"/>
      <c r="H11" s="1277"/>
      <c r="I11" s="1277"/>
      <c r="J11" s="1280"/>
      <c r="K11" s="1280"/>
      <c r="L11" s="1280"/>
      <c r="M11" s="1280"/>
      <c r="N11" s="1280"/>
      <c r="O11" s="1280"/>
      <c r="P11" s="1280"/>
      <c r="Q11" s="1280"/>
      <c r="R11" s="1280"/>
      <c r="S11" s="1280"/>
      <c r="T11" s="1280"/>
      <c r="U11" s="1280"/>
      <c r="V11" s="1280"/>
      <c r="W11" s="1280"/>
      <c r="X11" s="1282"/>
      <c r="Y11" s="1282"/>
      <c r="Z11" s="1282"/>
      <c r="AA11" s="1282"/>
      <c r="AB11" s="1282"/>
      <c r="AC11" s="1283"/>
      <c r="AD11" s="97"/>
      <c r="AE11" s="106"/>
      <c r="AF11" s="106"/>
      <c r="AG11" s="106"/>
      <c r="AH11" s="106"/>
    </row>
    <row r="12" spans="1:34" s="107" customFormat="1" ht="30" customHeight="1" x14ac:dyDescent="0.2">
      <c r="A12" s="1307" t="s">
        <v>118</v>
      </c>
      <c r="B12" s="1275"/>
      <c r="C12" s="1176"/>
      <c r="D12" s="1276"/>
      <c r="E12" s="1277"/>
      <c r="F12" s="1277"/>
      <c r="G12" s="1278"/>
      <c r="H12" s="1277"/>
      <c r="I12" s="1277"/>
      <c r="J12" s="1280"/>
      <c r="K12" s="1280"/>
      <c r="L12" s="1280"/>
      <c r="M12" s="1280"/>
      <c r="N12" s="1280"/>
      <c r="O12" s="1280"/>
      <c r="P12" s="1280"/>
      <c r="Q12" s="1280"/>
      <c r="R12" s="1280"/>
      <c r="S12" s="1280"/>
      <c r="T12" s="1280"/>
      <c r="U12" s="1280"/>
      <c r="V12" s="1280"/>
      <c r="W12" s="1280"/>
      <c r="X12" s="1282"/>
      <c r="Y12" s="1282"/>
      <c r="Z12" s="1282"/>
      <c r="AA12" s="1282"/>
      <c r="AB12" s="1282"/>
      <c r="AC12" s="1283"/>
      <c r="AD12" s="97"/>
      <c r="AE12" s="106"/>
      <c r="AF12" s="106"/>
      <c r="AG12" s="106"/>
      <c r="AH12" s="106"/>
    </row>
    <row r="13" spans="1:34" s="12" customFormat="1" ht="30" customHeight="1" x14ac:dyDescent="0.2">
      <c r="A13" s="1192" t="s">
        <v>884</v>
      </c>
      <c r="B13" s="1269" t="s">
        <v>273</v>
      </c>
      <c r="C13" s="1270" t="s">
        <v>105</v>
      </c>
      <c r="D13" s="1270" t="s">
        <v>232</v>
      </c>
      <c r="E13" s="1271">
        <v>42692</v>
      </c>
      <c r="F13" s="1271">
        <v>43201</v>
      </c>
      <c r="G13" s="1179">
        <f t="shared" ref="G13:G21" si="0">DAYS360(E13,F13)</f>
        <v>503</v>
      </c>
      <c r="H13" s="1178">
        <v>42692</v>
      </c>
      <c r="I13" s="1178">
        <v>43056</v>
      </c>
      <c r="J13" s="1272" t="s">
        <v>80</v>
      </c>
      <c r="K13" s="1272" t="s">
        <v>885</v>
      </c>
      <c r="L13" s="1273" t="s">
        <v>80</v>
      </c>
      <c r="M13" s="1273" t="s">
        <v>80</v>
      </c>
      <c r="N13" s="1273" t="s">
        <v>80</v>
      </c>
      <c r="O13" s="1273" t="s">
        <v>80</v>
      </c>
      <c r="P13" s="1273" t="s">
        <v>80</v>
      </c>
      <c r="Q13" s="1273" t="s">
        <v>80</v>
      </c>
      <c r="R13" s="1273" t="s">
        <v>80</v>
      </c>
      <c r="S13" s="1273" t="s">
        <v>80</v>
      </c>
      <c r="T13" s="1273" t="s">
        <v>80</v>
      </c>
      <c r="U13" s="1273" t="s">
        <v>80</v>
      </c>
      <c r="V13" s="1272" t="s">
        <v>80</v>
      </c>
      <c r="W13" s="1272" t="s">
        <v>886</v>
      </c>
      <c r="X13" s="1274" t="s">
        <v>80</v>
      </c>
      <c r="Y13" s="1274" t="s">
        <v>80</v>
      </c>
      <c r="Z13" s="1274" t="s">
        <v>80</v>
      </c>
      <c r="AA13" s="1274" t="s">
        <v>80</v>
      </c>
      <c r="AB13" s="1274" t="s">
        <v>80</v>
      </c>
      <c r="AC13" s="1213" t="s">
        <v>61</v>
      </c>
      <c r="AD13" s="95"/>
      <c r="AE13" s="98"/>
      <c r="AF13" s="98"/>
      <c r="AG13" s="98"/>
      <c r="AH13" s="98"/>
    </row>
    <row r="14" spans="1:34" s="12" customFormat="1" ht="30" customHeight="1" x14ac:dyDescent="0.2">
      <c r="A14" s="1192" t="s">
        <v>563</v>
      </c>
      <c r="B14" s="1269" t="s">
        <v>265</v>
      </c>
      <c r="C14" s="1270" t="s">
        <v>105</v>
      </c>
      <c r="D14" s="1270" t="s">
        <v>232</v>
      </c>
      <c r="E14" s="1271">
        <v>42685</v>
      </c>
      <c r="F14" s="1271">
        <v>43287</v>
      </c>
      <c r="G14" s="1179">
        <f t="shared" si="0"/>
        <v>595</v>
      </c>
      <c r="H14" s="1178">
        <v>42715</v>
      </c>
      <c r="I14" s="1178">
        <v>43049</v>
      </c>
      <c r="J14" s="1272" t="s">
        <v>80</v>
      </c>
      <c r="K14" s="1273" t="s">
        <v>80</v>
      </c>
      <c r="L14" s="1273" t="s">
        <v>80</v>
      </c>
      <c r="M14" s="1273" t="s">
        <v>80</v>
      </c>
      <c r="N14" s="1273" t="s">
        <v>80</v>
      </c>
      <c r="O14" s="1273">
        <v>2100</v>
      </c>
      <c r="P14" s="1273" t="s">
        <v>80</v>
      </c>
      <c r="Q14" s="1273" t="s">
        <v>80</v>
      </c>
      <c r="R14" s="1273" t="s">
        <v>80</v>
      </c>
      <c r="S14" s="1273" t="s">
        <v>80</v>
      </c>
      <c r="T14" s="1273" t="s">
        <v>80</v>
      </c>
      <c r="U14" s="1273" t="s">
        <v>80</v>
      </c>
      <c r="V14" s="1272" t="s">
        <v>80</v>
      </c>
      <c r="W14" s="1272" t="s">
        <v>80</v>
      </c>
      <c r="X14" s="1274" t="s">
        <v>80</v>
      </c>
      <c r="Y14" s="1274" t="s">
        <v>80</v>
      </c>
      <c r="Z14" s="1274" t="s">
        <v>80</v>
      </c>
      <c r="AA14" s="1274" t="s">
        <v>80</v>
      </c>
      <c r="AB14" s="1274" t="s">
        <v>80</v>
      </c>
      <c r="AC14" s="1213" t="s">
        <v>61</v>
      </c>
      <c r="AD14" s="95"/>
      <c r="AE14" s="98"/>
      <c r="AF14" s="98"/>
      <c r="AG14" s="98"/>
      <c r="AH14" s="98"/>
    </row>
    <row r="15" spans="1:34" s="12" customFormat="1" ht="30" customHeight="1" x14ac:dyDescent="0.2">
      <c r="A15" s="1192" t="s">
        <v>887</v>
      </c>
      <c r="B15" s="1269" t="s">
        <v>273</v>
      </c>
      <c r="C15" s="1270" t="s">
        <v>235</v>
      </c>
      <c r="D15" s="1270" t="s">
        <v>232</v>
      </c>
      <c r="E15" s="1271">
        <v>43059</v>
      </c>
      <c r="F15" s="1271">
        <v>43210</v>
      </c>
      <c r="G15" s="1179">
        <f t="shared" si="0"/>
        <v>150</v>
      </c>
      <c r="H15" s="1178">
        <v>43101</v>
      </c>
      <c r="I15" s="1178">
        <v>43465</v>
      </c>
      <c r="J15" s="1272">
        <v>165</v>
      </c>
      <c r="K15" s="1273">
        <v>5.5</v>
      </c>
      <c r="L15" s="1273" t="s">
        <v>80</v>
      </c>
      <c r="M15" s="1273" t="s">
        <v>80</v>
      </c>
      <c r="N15" s="1273" t="s">
        <v>80</v>
      </c>
      <c r="O15" s="1273" t="s">
        <v>80</v>
      </c>
      <c r="P15" s="1273" t="s">
        <v>80</v>
      </c>
      <c r="Q15" s="1273" t="s">
        <v>80</v>
      </c>
      <c r="R15" s="1273" t="s">
        <v>80</v>
      </c>
      <c r="S15" s="1273">
        <v>3800</v>
      </c>
      <c r="T15" s="1273">
        <v>2500</v>
      </c>
      <c r="U15" s="1273">
        <v>380</v>
      </c>
      <c r="V15" s="1272" t="s">
        <v>80</v>
      </c>
      <c r="W15" s="1272" t="s">
        <v>80</v>
      </c>
      <c r="X15" s="1274" t="s">
        <v>80</v>
      </c>
      <c r="Y15" s="1274" t="s">
        <v>80</v>
      </c>
      <c r="Z15" s="1274" t="s">
        <v>80</v>
      </c>
      <c r="AA15" s="1274" t="s">
        <v>80</v>
      </c>
      <c r="AB15" s="1274" t="s">
        <v>80</v>
      </c>
      <c r="AC15" s="1213" t="s">
        <v>61</v>
      </c>
      <c r="AD15" s="95"/>
      <c r="AE15" s="98"/>
      <c r="AF15" s="98"/>
      <c r="AG15" s="98"/>
      <c r="AH15" s="98"/>
    </row>
    <row r="16" spans="1:34" s="12" customFormat="1" ht="30" customHeight="1" x14ac:dyDescent="0.2">
      <c r="A16" s="1192" t="s">
        <v>888</v>
      </c>
      <c r="B16" s="1269" t="s">
        <v>280</v>
      </c>
      <c r="C16" s="1270" t="s">
        <v>105</v>
      </c>
      <c r="D16" s="1270" t="s">
        <v>232</v>
      </c>
      <c r="E16" s="1271">
        <v>43210</v>
      </c>
      <c r="F16" s="1271">
        <v>43313</v>
      </c>
      <c r="G16" s="1179">
        <f t="shared" si="0"/>
        <v>101</v>
      </c>
      <c r="H16" s="1178">
        <v>43266</v>
      </c>
      <c r="I16" s="1178">
        <v>43630</v>
      </c>
      <c r="J16" s="1272" t="s">
        <v>80</v>
      </c>
      <c r="K16" s="1273">
        <v>6.5</v>
      </c>
      <c r="L16" s="1273" t="s">
        <v>80</v>
      </c>
      <c r="M16" s="1273" t="s">
        <v>80</v>
      </c>
      <c r="N16" s="1273" t="s">
        <v>80</v>
      </c>
      <c r="O16" s="1273" t="s">
        <v>80</v>
      </c>
      <c r="P16" s="1273" t="s">
        <v>80</v>
      </c>
      <c r="Q16" s="1273" t="s">
        <v>80</v>
      </c>
      <c r="R16" s="1273" t="s">
        <v>234</v>
      </c>
      <c r="S16" s="1273" t="s">
        <v>80</v>
      </c>
      <c r="T16" s="1273" t="s">
        <v>80</v>
      </c>
      <c r="U16" s="1273" t="s">
        <v>80</v>
      </c>
      <c r="V16" s="1272" t="s">
        <v>80</v>
      </c>
      <c r="W16" s="1272" t="s">
        <v>80</v>
      </c>
      <c r="X16" s="1274" t="s">
        <v>80</v>
      </c>
      <c r="Y16" s="1274" t="s">
        <v>234</v>
      </c>
      <c r="Z16" s="1274" t="s">
        <v>80</v>
      </c>
      <c r="AA16" s="1274" t="s">
        <v>234</v>
      </c>
      <c r="AB16" s="1274" t="s">
        <v>80</v>
      </c>
      <c r="AC16" s="1213" t="s">
        <v>61</v>
      </c>
      <c r="AD16" s="95"/>
      <c r="AE16" s="98"/>
      <c r="AF16" s="98"/>
      <c r="AG16" s="98"/>
      <c r="AH16" s="98"/>
    </row>
    <row r="17" spans="1:34" s="12" customFormat="1" ht="30" customHeight="1" x14ac:dyDescent="0.2">
      <c r="A17" s="1192" t="s">
        <v>889</v>
      </c>
      <c r="B17" s="1269" t="s">
        <v>288</v>
      </c>
      <c r="C17" s="1270" t="s">
        <v>235</v>
      </c>
      <c r="D17" s="1270" t="s">
        <v>232</v>
      </c>
      <c r="E17" s="1271">
        <v>40787</v>
      </c>
      <c r="F17" s="1271">
        <v>43327</v>
      </c>
      <c r="G17" s="1179">
        <f t="shared" si="0"/>
        <v>2504</v>
      </c>
      <c r="H17" s="1178">
        <v>42736</v>
      </c>
      <c r="I17" s="1178">
        <v>43373</v>
      </c>
      <c r="J17" s="1272" t="s">
        <v>890</v>
      </c>
      <c r="K17" s="1273" t="s">
        <v>891</v>
      </c>
      <c r="L17" s="1273" t="s">
        <v>80</v>
      </c>
      <c r="M17" s="1273" t="s">
        <v>80</v>
      </c>
      <c r="N17" s="1273" t="s">
        <v>80</v>
      </c>
      <c r="O17" s="1273" t="s">
        <v>80</v>
      </c>
      <c r="P17" s="1273" t="s">
        <v>80</v>
      </c>
      <c r="Q17" s="1273" t="s">
        <v>80</v>
      </c>
      <c r="R17" s="1273" t="s">
        <v>248</v>
      </c>
      <c r="S17" s="1273">
        <v>100</v>
      </c>
      <c r="T17" s="1273">
        <v>100</v>
      </c>
      <c r="U17" s="1273">
        <v>150</v>
      </c>
      <c r="V17" s="1272" t="s">
        <v>892</v>
      </c>
      <c r="W17" s="1272" t="s">
        <v>429</v>
      </c>
      <c r="X17" s="1274" t="s">
        <v>80</v>
      </c>
      <c r="Y17" s="1274" t="s">
        <v>234</v>
      </c>
      <c r="Z17" s="1274" t="s">
        <v>80</v>
      </c>
      <c r="AA17" s="1274" t="s">
        <v>80</v>
      </c>
      <c r="AB17" s="1274" t="s">
        <v>80</v>
      </c>
      <c r="AC17" s="1213" t="s">
        <v>61</v>
      </c>
      <c r="AD17" s="95"/>
      <c r="AE17" s="98"/>
      <c r="AF17" s="98"/>
      <c r="AG17" s="98"/>
      <c r="AH17" s="98"/>
    </row>
    <row r="18" spans="1:34" s="12" customFormat="1" ht="30" customHeight="1" x14ac:dyDescent="0.2">
      <c r="A18" s="1192" t="s">
        <v>893</v>
      </c>
      <c r="B18" s="1269" t="s">
        <v>275</v>
      </c>
      <c r="C18" s="1270" t="s">
        <v>235</v>
      </c>
      <c r="D18" s="1270" t="s">
        <v>232</v>
      </c>
      <c r="E18" s="1271">
        <v>43069</v>
      </c>
      <c r="F18" s="1271">
        <v>43402</v>
      </c>
      <c r="G18" s="1179">
        <f t="shared" si="0"/>
        <v>329</v>
      </c>
      <c r="H18" s="1178">
        <v>43101</v>
      </c>
      <c r="I18" s="1178">
        <v>43465</v>
      </c>
      <c r="J18" s="1272" t="s">
        <v>894</v>
      </c>
      <c r="K18" s="1273" t="s">
        <v>895</v>
      </c>
      <c r="L18" s="1273" t="s">
        <v>80</v>
      </c>
      <c r="M18" s="1273" t="s">
        <v>80</v>
      </c>
      <c r="N18" s="1273" t="s">
        <v>80</v>
      </c>
      <c r="O18" s="1273" t="s">
        <v>80</v>
      </c>
      <c r="P18" s="1273" t="s">
        <v>80</v>
      </c>
      <c r="Q18" s="1273" t="s">
        <v>80</v>
      </c>
      <c r="R18" s="1273" t="s">
        <v>80</v>
      </c>
      <c r="S18" s="1273" t="s">
        <v>80</v>
      </c>
      <c r="T18" s="1273" t="s">
        <v>80</v>
      </c>
      <c r="U18" s="1273" t="s">
        <v>80</v>
      </c>
      <c r="V18" s="1272" t="s">
        <v>80</v>
      </c>
      <c r="W18" s="1272" t="s">
        <v>234</v>
      </c>
      <c r="X18" s="1274" t="s">
        <v>80</v>
      </c>
      <c r="Y18" s="1274" t="s">
        <v>80</v>
      </c>
      <c r="Z18" s="1274" t="s">
        <v>80</v>
      </c>
      <c r="AA18" s="1274" t="s">
        <v>80</v>
      </c>
      <c r="AB18" s="1274" t="s">
        <v>80</v>
      </c>
      <c r="AC18" s="1213" t="s">
        <v>432</v>
      </c>
      <c r="AD18" s="95"/>
      <c r="AE18" s="98"/>
      <c r="AF18" s="98"/>
      <c r="AG18" s="98"/>
      <c r="AH18" s="98"/>
    </row>
    <row r="19" spans="1:34" s="12" customFormat="1" ht="30" customHeight="1" x14ac:dyDescent="0.2">
      <c r="A19" s="1192" t="s">
        <v>896</v>
      </c>
      <c r="B19" s="1269" t="s">
        <v>272</v>
      </c>
      <c r="C19" s="1270" t="s">
        <v>105</v>
      </c>
      <c r="D19" s="1270" t="s">
        <v>241</v>
      </c>
      <c r="E19" s="1271">
        <v>43209</v>
      </c>
      <c r="F19" s="1271">
        <v>43374</v>
      </c>
      <c r="G19" s="1179">
        <f>DAYS360(E19,F19)</f>
        <v>162</v>
      </c>
      <c r="H19" s="1178">
        <v>43244</v>
      </c>
      <c r="I19" s="1178">
        <v>43608</v>
      </c>
      <c r="J19" s="1272" t="s">
        <v>80</v>
      </c>
      <c r="K19" s="1273" t="s">
        <v>897</v>
      </c>
      <c r="L19" s="1273" t="s">
        <v>80</v>
      </c>
      <c r="M19" s="1273" t="s">
        <v>80</v>
      </c>
      <c r="N19" s="1273" t="s">
        <v>80</v>
      </c>
      <c r="O19" s="1273" t="s">
        <v>80</v>
      </c>
      <c r="P19" s="1273" t="s">
        <v>80</v>
      </c>
      <c r="Q19" s="1273">
        <v>1.28</v>
      </c>
      <c r="R19" s="1273">
        <v>0.63</v>
      </c>
      <c r="S19" s="1273" t="s">
        <v>80</v>
      </c>
      <c r="T19" s="1273" t="s">
        <v>80</v>
      </c>
      <c r="U19" s="1273">
        <v>571.76</v>
      </c>
      <c r="V19" s="1272" t="s">
        <v>80</v>
      </c>
      <c r="W19" s="1272" t="s">
        <v>234</v>
      </c>
      <c r="X19" s="1274" t="s">
        <v>80</v>
      </c>
      <c r="Y19" s="1274" t="s">
        <v>80</v>
      </c>
      <c r="Z19" s="1274" t="s">
        <v>80</v>
      </c>
      <c r="AA19" s="1274" t="s">
        <v>80</v>
      </c>
      <c r="AB19" s="1274" t="s">
        <v>234</v>
      </c>
      <c r="AC19" s="1213" t="s">
        <v>61</v>
      </c>
      <c r="AD19" s="95"/>
      <c r="AE19" s="98"/>
      <c r="AF19" s="98"/>
      <c r="AG19" s="98"/>
      <c r="AH19" s="98"/>
    </row>
    <row r="20" spans="1:34" s="12" customFormat="1" ht="30" customHeight="1" x14ac:dyDescent="0.2">
      <c r="A20" s="1192" t="s">
        <v>898</v>
      </c>
      <c r="B20" s="1269" t="s">
        <v>272</v>
      </c>
      <c r="C20" s="1270" t="s">
        <v>275</v>
      </c>
      <c r="D20" s="1270" t="s">
        <v>232</v>
      </c>
      <c r="E20" s="1271">
        <v>43241</v>
      </c>
      <c r="F20" s="1271">
        <v>43417</v>
      </c>
      <c r="G20" s="1179">
        <f>DAYS360(E20,F20)</f>
        <v>172</v>
      </c>
      <c r="H20" s="1178">
        <v>43275</v>
      </c>
      <c r="I20" s="1178">
        <v>43639</v>
      </c>
      <c r="J20" s="1272" t="s">
        <v>899</v>
      </c>
      <c r="K20" s="1272" t="s">
        <v>80</v>
      </c>
      <c r="L20" s="1273" t="s">
        <v>80</v>
      </c>
      <c r="M20" s="1273" t="s">
        <v>80</v>
      </c>
      <c r="N20" s="1273" t="s">
        <v>80</v>
      </c>
      <c r="O20" s="1273" t="s">
        <v>80</v>
      </c>
      <c r="P20" s="1273" t="s">
        <v>80</v>
      </c>
      <c r="Q20" s="1273">
        <v>1.28</v>
      </c>
      <c r="R20" s="1273">
        <v>0.63</v>
      </c>
      <c r="S20" s="1273">
        <v>2350.63</v>
      </c>
      <c r="T20" s="1273">
        <v>1187.02</v>
      </c>
      <c r="U20" s="1273">
        <v>576</v>
      </c>
      <c r="V20" s="1272" t="s">
        <v>80</v>
      </c>
      <c r="W20" s="1272" t="s">
        <v>234</v>
      </c>
      <c r="X20" s="1274" t="s">
        <v>80</v>
      </c>
      <c r="Y20" s="1274" t="s">
        <v>80</v>
      </c>
      <c r="Z20" s="1274" t="s">
        <v>80</v>
      </c>
      <c r="AA20" s="1274" t="s">
        <v>234</v>
      </c>
      <c r="AB20" s="1274" t="s">
        <v>80</v>
      </c>
      <c r="AC20" s="1213" t="s">
        <v>61</v>
      </c>
      <c r="AD20" s="95"/>
      <c r="AE20" s="98"/>
      <c r="AF20" s="98"/>
      <c r="AG20" s="98"/>
      <c r="AH20" s="98"/>
    </row>
    <row r="21" spans="1:34" s="12" customFormat="1" ht="30" customHeight="1" x14ac:dyDescent="0.2">
      <c r="A21" s="1192" t="s">
        <v>900</v>
      </c>
      <c r="B21" s="1269" t="s">
        <v>280</v>
      </c>
      <c r="C21" s="1270" t="s">
        <v>235</v>
      </c>
      <c r="D21" s="1270" t="s">
        <v>232</v>
      </c>
      <c r="E21" s="1271">
        <v>43182</v>
      </c>
      <c r="F21" s="1271">
        <v>43421</v>
      </c>
      <c r="G21" s="1179">
        <f t="shared" si="0"/>
        <v>234</v>
      </c>
      <c r="H21" s="1178">
        <v>43255</v>
      </c>
      <c r="I21" s="1178">
        <v>43619</v>
      </c>
      <c r="J21" s="1272" t="s">
        <v>80</v>
      </c>
      <c r="K21" s="1273" t="s">
        <v>80</v>
      </c>
      <c r="L21" s="1273" t="s">
        <v>80</v>
      </c>
      <c r="M21" s="1273" t="s">
        <v>80</v>
      </c>
      <c r="N21" s="1273" t="s">
        <v>80</v>
      </c>
      <c r="O21" s="1273" t="s">
        <v>80</v>
      </c>
      <c r="P21" s="1273" t="s">
        <v>80</v>
      </c>
      <c r="Q21" s="1273" t="s">
        <v>80</v>
      </c>
      <c r="R21" s="1273" t="s">
        <v>80</v>
      </c>
      <c r="S21" s="1273" t="s">
        <v>80</v>
      </c>
      <c r="T21" s="1273" t="s">
        <v>80</v>
      </c>
      <c r="U21" s="1273" t="s">
        <v>80</v>
      </c>
      <c r="V21" s="1272" t="s">
        <v>234</v>
      </c>
      <c r="W21" s="1272" t="s">
        <v>234</v>
      </c>
      <c r="X21" s="1274" t="s">
        <v>80</v>
      </c>
      <c r="Y21" s="1274" t="s">
        <v>80</v>
      </c>
      <c r="Z21" s="1274" t="s">
        <v>80</v>
      </c>
      <c r="AA21" s="1274" t="s">
        <v>80</v>
      </c>
      <c r="AB21" s="1274" t="s">
        <v>80</v>
      </c>
      <c r="AC21" s="1213" t="s">
        <v>432</v>
      </c>
      <c r="AD21" s="95"/>
      <c r="AE21" s="98"/>
      <c r="AF21" s="98"/>
      <c r="AG21" s="98"/>
      <c r="AH21" s="98"/>
    </row>
    <row r="22" spans="1:34" s="12" customFormat="1" ht="30" customHeight="1" x14ac:dyDescent="0.2">
      <c r="A22" s="1193" t="s">
        <v>1250</v>
      </c>
      <c r="B22" s="1269"/>
      <c r="C22" s="1270"/>
      <c r="D22" s="1270"/>
      <c r="E22" s="1271"/>
      <c r="F22" s="1271"/>
      <c r="G22" s="1179"/>
      <c r="H22" s="1178"/>
      <c r="I22" s="1178"/>
      <c r="J22" s="1272"/>
      <c r="K22" s="1273"/>
      <c r="L22" s="1273"/>
      <c r="M22" s="1273"/>
      <c r="N22" s="1273"/>
      <c r="O22" s="1273"/>
      <c r="P22" s="1273"/>
      <c r="Q22" s="1273"/>
      <c r="R22" s="1273"/>
      <c r="S22" s="1273"/>
      <c r="T22" s="1273"/>
      <c r="U22" s="1273"/>
      <c r="V22" s="1272"/>
      <c r="W22" s="1272"/>
      <c r="X22" s="1274"/>
      <c r="Y22" s="1274"/>
      <c r="Z22" s="1274"/>
      <c r="AA22" s="1274"/>
      <c r="AB22" s="1274"/>
      <c r="AC22" s="1213"/>
      <c r="AD22" s="95"/>
      <c r="AE22" s="98"/>
      <c r="AF22" s="98"/>
      <c r="AG22" s="98"/>
      <c r="AH22" s="98"/>
    </row>
    <row r="23" spans="1:34" s="12" customFormat="1" ht="30" customHeight="1" x14ac:dyDescent="0.2">
      <c r="A23" s="1307" t="s">
        <v>165</v>
      </c>
      <c r="B23" s="1269"/>
      <c r="C23" s="1270"/>
      <c r="D23" s="1270"/>
      <c r="E23" s="1271"/>
      <c r="F23" s="1271"/>
      <c r="G23" s="1179"/>
      <c r="H23" s="1178"/>
      <c r="I23" s="1178"/>
      <c r="J23" s="1272"/>
      <c r="K23" s="1273"/>
      <c r="L23" s="1273"/>
      <c r="M23" s="1273"/>
      <c r="N23" s="1273"/>
      <c r="O23" s="1273"/>
      <c r="P23" s="1273"/>
      <c r="Q23" s="1273"/>
      <c r="R23" s="1273"/>
      <c r="S23" s="1273"/>
      <c r="T23" s="1273"/>
      <c r="U23" s="1273"/>
      <c r="V23" s="1272"/>
      <c r="W23" s="1272"/>
      <c r="X23" s="1274"/>
      <c r="Y23" s="1274"/>
      <c r="Z23" s="1274"/>
      <c r="AA23" s="1274"/>
      <c r="AB23" s="1274"/>
      <c r="AC23" s="1213"/>
      <c r="AD23" s="95"/>
      <c r="AE23" s="98"/>
      <c r="AF23" s="98"/>
      <c r="AG23" s="98"/>
      <c r="AH23" s="98"/>
    </row>
    <row r="24" spans="1:34" s="12" customFormat="1" ht="30" customHeight="1" x14ac:dyDescent="0.2">
      <c r="A24" s="1192" t="s">
        <v>1251</v>
      </c>
      <c r="B24" s="1269" t="s">
        <v>272</v>
      </c>
      <c r="C24" s="1270" t="s">
        <v>275</v>
      </c>
      <c r="D24" s="1270" t="s">
        <v>232</v>
      </c>
      <c r="E24" s="1271">
        <v>43536</v>
      </c>
      <c r="F24" s="1271">
        <v>43599</v>
      </c>
      <c r="G24" s="1179">
        <f t="shared" ref="G24" si="1">DAYS360(E24,F24)</f>
        <v>62</v>
      </c>
      <c r="H24" s="1178">
        <v>43556</v>
      </c>
      <c r="I24" s="1178">
        <v>43921</v>
      </c>
      <c r="J24" s="1272">
        <v>135</v>
      </c>
      <c r="K24" s="1273" t="s">
        <v>80</v>
      </c>
      <c r="L24" s="1273" t="s">
        <v>80</v>
      </c>
      <c r="M24" s="1273" t="s">
        <v>80</v>
      </c>
      <c r="N24" s="1273" t="s">
        <v>80</v>
      </c>
      <c r="O24" s="1273">
        <v>3500</v>
      </c>
      <c r="P24" s="1273">
        <v>1000</v>
      </c>
      <c r="Q24" s="1273" t="s">
        <v>80</v>
      </c>
      <c r="R24" s="1273" t="s">
        <v>257</v>
      </c>
      <c r="S24" s="1273">
        <v>2300</v>
      </c>
      <c r="T24" s="1273">
        <v>1800</v>
      </c>
      <c r="U24" s="1273">
        <v>235</v>
      </c>
      <c r="V24" s="1272" t="s">
        <v>234</v>
      </c>
      <c r="W24" s="1272" t="s">
        <v>80</v>
      </c>
      <c r="X24" s="1272" t="s">
        <v>80</v>
      </c>
      <c r="Y24" s="1274" t="s">
        <v>80</v>
      </c>
      <c r="Z24" s="1274" t="s">
        <v>234</v>
      </c>
      <c r="AA24" s="1274" t="s">
        <v>1252</v>
      </c>
      <c r="AB24" s="1274" t="s">
        <v>80</v>
      </c>
      <c r="AC24" s="1213" t="s">
        <v>61</v>
      </c>
      <c r="AD24" s="95"/>
      <c r="AE24" s="98"/>
      <c r="AF24" s="98"/>
      <c r="AG24" s="98"/>
      <c r="AH24" s="98"/>
    </row>
    <row r="25" spans="1:34" s="107" customFormat="1" ht="30" customHeight="1" x14ac:dyDescent="0.2">
      <c r="A25" s="1193" t="s">
        <v>35</v>
      </c>
      <c r="B25" s="1275"/>
      <c r="C25" s="1176"/>
      <c r="D25" s="1276"/>
      <c r="E25" s="1277"/>
      <c r="F25" s="1277"/>
      <c r="G25" s="1278"/>
      <c r="H25" s="1277"/>
      <c r="I25" s="1277"/>
      <c r="J25" s="1280"/>
      <c r="K25" s="1280"/>
      <c r="L25" s="1280"/>
      <c r="M25" s="1280"/>
      <c r="N25" s="1280"/>
      <c r="O25" s="1280"/>
      <c r="P25" s="1280"/>
      <c r="Q25" s="1280"/>
      <c r="R25" s="1280"/>
      <c r="S25" s="1280"/>
      <c r="T25" s="1280"/>
      <c r="U25" s="1280"/>
      <c r="V25" s="1280"/>
      <c r="W25" s="1280"/>
      <c r="X25" s="1282"/>
      <c r="Y25" s="1282"/>
      <c r="Z25" s="1282"/>
      <c r="AA25" s="1282"/>
      <c r="AB25" s="1282"/>
      <c r="AC25" s="1283"/>
      <c r="AD25" s="97"/>
      <c r="AE25" s="106"/>
      <c r="AF25" s="106"/>
      <c r="AG25" s="106"/>
      <c r="AH25" s="106"/>
    </row>
    <row r="26" spans="1:34" s="107" customFormat="1" ht="30" customHeight="1" x14ac:dyDescent="0.2">
      <c r="A26" s="1307" t="s">
        <v>35</v>
      </c>
      <c r="B26" s="1275"/>
      <c r="C26" s="1176"/>
      <c r="D26" s="1276"/>
      <c r="E26" s="1277"/>
      <c r="F26" s="1277"/>
      <c r="G26" s="1278"/>
      <c r="H26" s="1277"/>
      <c r="I26" s="1277"/>
      <c r="J26" s="1280"/>
      <c r="K26" s="1280"/>
      <c r="L26" s="1280"/>
      <c r="M26" s="1280"/>
      <c r="N26" s="1280"/>
      <c r="O26" s="1280"/>
      <c r="P26" s="1280"/>
      <c r="Q26" s="1280"/>
      <c r="R26" s="1280"/>
      <c r="S26" s="1280"/>
      <c r="T26" s="1280"/>
      <c r="U26" s="1280"/>
      <c r="V26" s="1280"/>
      <c r="W26" s="1280"/>
      <c r="X26" s="1282"/>
      <c r="Y26" s="1282"/>
      <c r="Z26" s="1282"/>
      <c r="AA26" s="1282"/>
      <c r="AB26" s="1282"/>
      <c r="AC26" s="1283"/>
      <c r="AD26" s="97"/>
      <c r="AE26" s="106"/>
      <c r="AF26" s="106"/>
      <c r="AG26" s="106"/>
      <c r="AH26" s="106"/>
    </row>
    <row r="27" spans="1:34" s="12" customFormat="1" ht="30" customHeight="1" x14ac:dyDescent="0.2">
      <c r="A27" s="1192" t="s">
        <v>901</v>
      </c>
      <c r="B27" s="1269" t="s">
        <v>272</v>
      </c>
      <c r="C27" s="1270" t="s">
        <v>275</v>
      </c>
      <c r="D27" s="1270" t="s">
        <v>232</v>
      </c>
      <c r="E27" s="1271">
        <v>43131</v>
      </c>
      <c r="F27" s="1271">
        <v>43171</v>
      </c>
      <c r="G27" s="1179">
        <f t="shared" ref="G27:G44" si="2">DAYS360(E27,F27)</f>
        <v>42</v>
      </c>
      <c r="H27" s="1178">
        <v>43160</v>
      </c>
      <c r="I27" s="1178">
        <v>43524</v>
      </c>
      <c r="J27" s="1272" t="s">
        <v>902</v>
      </c>
      <c r="K27" s="1273" t="s">
        <v>80</v>
      </c>
      <c r="L27" s="1273" t="s">
        <v>80</v>
      </c>
      <c r="M27" s="1273" t="s">
        <v>80</v>
      </c>
      <c r="N27" s="1273" t="s">
        <v>166</v>
      </c>
      <c r="O27" s="1273" t="s">
        <v>80</v>
      </c>
      <c r="P27" s="1273">
        <v>3300</v>
      </c>
      <c r="Q27" s="1273" t="s">
        <v>80</v>
      </c>
      <c r="R27" s="1273" t="s">
        <v>234</v>
      </c>
      <c r="S27" s="1273">
        <v>4450</v>
      </c>
      <c r="T27" s="1273">
        <v>4450</v>
      </c>
      <c r="U27" s="1273">
        <v>510</v>
      </c>
      <c r="V27" s="1272" t="s">
        <v>80</v>
      </c>
      <c r="W27" s="1272" t="s">
        <v>903</v>
      </c>
      <c r="X27" s="1274" t="s">
        <v>234</v>
      </c>
      <c r="Y27" s="1274" t="s">
        <v>234</v>
      </c>
      <c r="Z27" s="1274" t="s">
        <v>80</v>
      </c>
      <c r="AA27" s="1274" t="s">
        <v>904</v>
      </c>
      <c r="AB27" s="1274" t="s">
        <v>234</v>
      </c>
      <c r="AC27" s="1213" t="s">
        <v>61</v>
      </c>
      <c r="AD27" s="95"/>
      <c r="AE27" s="98"/>
      <c r="AF27" s="98"/>
      <c r="AG27" s="98"/>
      <c r="AH27" s="98"/>
    </row>
    <row r="28" spans="1:34" s="12" customFormat="1" ht="30" customHeight="1" x14ac:dyDescent="0.2">
      <c r="A28" s="1192" t="s">
        <v>905</v>
      </c>
      <c r="B28" s="1269" t="s">
        <v>275</v>
      </c>
      <c r="C28" s="1270" t="s">
        <v>275</v>
      </c>
      <c r="D28" s="1270" t="s">
        <v>232</v>
      </c>
      <c r="E28" s="1271">
        <v>43181</v>
      </c>
      <c r="F28" s="1271">
        <v>43218</v>
      </c>
      <c r="G28" s="1179">
        <f t="shared" si="2"/>
        <v>36</v>
      </c>
      <c r="H28" s="1178">
        <v>43101</v>
      </c>
      <c r="I28" s="1178">
        <v>43465</v>
      </c>
      <c r="J28" s="1272" t="s">
        <v>80</v>
      </c>
      <c r="K28" s="1273" t="s">
        <v>80</v>
      </c>
      <c r="L28" s="1273" t="s">
        <v>80</v>
      </c>
      <c r="M28" s="1273" t="s">
        <v>80</v>
      </c>
      <c r="N28" s="1273" t="s">
        <v>80</v>
      </c>
      <c r="O28" s="1273" t="s">
        <v>80</v>
      </c>
      <c r="P28" s="1273" t="s">
        <v>80</v>
      </c>
      <c r="Q28" s="1273" t="s">
        <v>80</v>
      </c>
      <c r="R28" s="1273" t="s">
        <v>80</v>
      </c>
      <c r="S28" s="1273" t="s">
        <v>80</v>
      </c>
      <c r="T28" s="1273" t="s">
        <v>80</v>
      </c>
      <c r="U28" s="1273" t="s">
        <v>80</v>
      </c>
      <c r="V28" s="1272" t="s">
        <v>80</v>
      </c>
      <c r="W28" s="1272" t="s">
        <v>80</v>
      </c>
      <c r="X28" s="1274" t="s">
        <v>80</v>
      </c>
      <c r="Y28" s="1274" t="s">
        <v>234</v>
      </c>
      <c r="Z28" s="1274" t="s">
        <v>80</v>
      </c>
      <c r="AA28" s="1274" t="s">
        <v>80</v>
      </c>
      <c r="AB28" s="1274" t="s">
        <v>80</v>
      </c>
      <c r="AC28" s="1213" t="s">
        <v>432</v>
      </c>
      <c r="AD28" s="95"/>
      <c r="AE28" s="98"/>
      <c r="AF28" s="98"/>
      <c r="AG28" s="98"/>
      <c r="AH28" s="98"/>
    </row>
    <row r="29" spans="1:34" s="12" customFormat="1" ht="30" customHeight="1" x14ac:dyDescent="0.2">
      <c r="A29" s="1192" t="s">
        <v>906</v>
      </c>
      <c r="B29" s="1269" t="s">
        <v>272</v>
      </c>
      <c r="C29" s="1270" t="s">
        <v>235</v>
      </c>
      <c r="D29" s="1270" t="s">
        <v>232</v>
      </c>
      <c r="E29" s="1271">
        <v>43140</v>
      </c>
      <c r="F29" s="1271">
        <v>43230</v>
      </c>
      <c r="G29" s="1179">
        <f t="shared" si="2"/>
        <v>91</v>
      </c>
      <c r="H29" s="1178">
        <v>43191</v>
      </c>
      <c r="I29" s="1178">
        <v>43555</v>
      </c>
      <c r="J29" s="1272" t="s">
        <v>907</v>
      </c>
      <c r="K29" s="1273" t="s">
        <v>908</v>
      </c>
      <c r="L29" s="1273" t="s">
        <v>80</v>
      </c>
      <c r="M29" s="1273" t="s">
        <v>80</v>
      </c>
      <c r="N29" s="1273" t="s">
        <v>80</v>
      </c>
      <c r="O29" s="1273" t="s">
        <v>80</v>
      </c>
      <c r="P29" s="1273">
        <v>450</v>
      </c>
      <c r="Q29" s="1273" t="s">
        <v>80</v>
      </c>
      <c r="R29" s="1273" t="s">
        <v>500</v>
      </c>
      <c r="S29" s="1273">
        <v>1750</v>
      </c>
      <c r="T29" s="1273">
        <v>1400</v>
      </c>
      <c r="U29" s="1273">
        <v>252.5</v>
      </c>
      <c r="V29" s="1272" t="s">
        <v>234</v>
      </c>
      <c r="W29" s="1272" t="s">
        <v>909</v>
      </c>
      <c r="X29" s="1274" t="s">
        <v>234</v>
      </c>
      <c r="Y29" s="1274" t="s">
        <v>234</v>
      </c>
      <c r="Z29" s="1274" t="s">
        <v>234</v>
      </c>
      <c r="AA29" s="1274" t="s">
        <v>234</v>
      </c>
      <c r="AB29" s="1274" t="s">
        <v>234</v>
      </c>
      <c r="AC29" s="1213" t="s">
        <v>432</v>
      </c>
      <c r="AD29" s="95"/>
      <c r="AE29" s="98"/>
      <c r="AF29" s="98"/>
      <c r="AG29" s="98"/>
      <c r="AH29" s="98"/>
    </row>
    <row r="30" spans="1:34" s="12" customFormat="1" ht="30" customHeight="1" x14ac:dyDescent="0.2">
      <c r="A30" s="1192" t="s">
        <v>910</v>
      </c>
      <c r="B30" s="1269" t="s">
        <v>286</v>
      </c>
      <c r="C30" s="1270" t="s">
        <v>105</v>
      </c>
      <c r="D30" s="1270" t="s">
        <v>232</v>
      </c>
      <c r="E30" s="1271" t="s">
        <v>233</v>
      </c>
      <c r="F30" s="1271">
        <v>43264</v>
      </c>
      <c r="G30" s="1184" t="s">
        <v>80</v>
      </c>
      <c r="H30" s="1342" t="s">
        <v>911</v>
      </c>
      <c r="I30" s="1342" t="s">
        <v>912</v>
      </c>
      <c r="J30" s="1272" t="s">
        <v>80</v>
      </c>
      <c r="K30" s="1273" t="s">
        <v>80</v>
      </c>
      <c r="L30" s="1273" t="s">
        <v>80</v>
      </c>
      <c r="M30" s="1273" t="s">
        <v>80</v>
      </c>
      <c r="N30" s="1273" t="s">
        <v>80</v>
      </c>
      <c r="O30" s="1273" t="s">
        <v>80</v>
      </c>
      <c r="P30" s="1273" t="s">
        <v>80</v>
      </c>
      <c r="Q30" s="1273" t="s">
        <v>80</v>
      </c>
      <c r="R30" s="1273" t="s">
        <v>80</v>
      </c>
      <c r="S30" s="1273" t="s">
        <v>80</v>
      </c>
      <c r="T30" s="1273" t="s">
        <v>80</v>
      </c>
      <c r="U30" s="1273" t="s">
        <v>234</v>
      </c>
      <c r="V30" s="1272" t="s">
        <v>80</v>
      </c>
      <c r="W30" s="1272" t="s">
        <v>80</v>
      </c>
      <c r="X30" s="1274" t="s">
        <v>80</v>
      </c>
      <c r="Y30" s="1274" t="s">
        <v>80</v>
      </c>
      <c r="Z30" s="1274" t="s">
        <v>80</v>
      </c>
      <c r="AA30" s="1274" t="s">
        <v>80</v>
      </c>
      <c r="AB30" s="1274" t="s">
        <v>80</v>
      </c>
      <c r="AC30" s="1213" t="s">
        <v>61</v>
      </c>
      <c r="AD30" s="95"/>
      <c r="AE30" s="98"/>
      <c r="AF30" s="98"/>
      <c r="AG30" s="98"/>
      <c r="AH30" s="98"/>
    </row>
    <row r="31" spans="1:34" s="12" customFormat="1" ht="30" customHeight="1" x14ac:dyDescent="0.2">
      <c r="A31" s="1192" t="s">
        <v>913</v>
      </c>
      <c r="B31" s="1269" t="s">
        <v>272</v>
      </c>
      <c r="C31" s="1270" t="s">
        <v>105</v>
      </c>
      <c r="D31" s="1270" t="s">
        <v>232</v>
      </c>
      <c r="E31" s="1271">
        <v>43091</v>
      </c>
      <c r="F31" s="1271">
        <v>43290</v>
      </c>
      <c r="G31" s="1179">
        <f t="shared" si="2"/>
        <v>197</v>
      </c>
      <c r="H31" s="1178">
        <v>43101</v>
      </c>
      <c r="I31" s="1178">
        <v>43465</v>
      </c>
      <c r="J31" s="1272" t="s">
        <v>80</v>
      </c>
      <c r="K31" s="1273" t="s">
        <v>914</v>
      </c>
      <c r="L31" s="1273" t="s">
        <v>80</v>
      </c>
      <c r="M31" s="1273" t="s">
        <v>80</v>
      </c>
      <c r="N31" s="1273" t="s">
        <v>80</v>
      </c>
      <c r="O31" s="1273" t="s">
        <v>80</v>
      </c>
      <c r="P31" s="1273">
        <v>1800</v>
      </c>
      <c r="Q31" s="1273" t="s">
        <v>80</v>
      </c>
      <c r="R31" s="1273" t="s">
        <v>80</v>
      </c>
      <c r="S31" s="1273" t="s">
        <v>80</v>
      </c>
      <c r="T31" s="1273">
        <v>2200</v>
      </c>
      <c r="U31" s="1273" t="s">
        <v>234</v>
      </c>
      <c r="V31" s="1272" t="s">
        <v>234</v>
      </c>
      <c r="W31" s="1272" t="s">
        <v>234</v>
      </c>
      <c r="X31" s="1274" t="s">
        <v>80</v>
      </c>
      <c r="Y31" s="1274" t="s">
        <v>234</v>
      </c>
      <c r="Z31" s="1274" t="s">
        <v>80</v>
      </c>
      <c r="AA31" s="1274" t="s">
        <v>80</v>
      </c>
      <c r="AB31" s="1274" t="s">
        <v>80</v>
      </c>
      <c r="AC31" s="1213" t="s">
        <v>432</v>
      </c>
      <c r="AD31" s="95"/>
      <c r="AE31" s="98"/>
      <c r="AF31" s="98"/>
      <c r="AG31" s="98"/>
      <c r="AH31" s="98"/>
    </row>
    <row r="32" spans="1:34" s="12" customFormat="1" ht="30" customHeight="1" x14ac:dyDescent="0.2">
      <c r="A32" s="1192" t="s">
        <v>915</v>
      </c>
      <c r="B32" s="1269" t="s">
        <v>272</v>
      </c>
      <c r="C32" s="1270" t="s">
        <v>275</v>
      </c>
      <c r="D32" s="1270" t="s">
        <v>232</v>
      </c>
      <c r="E32" s="1271" t="s">
        <v>233</v>
      </c>
      <c r="F32" s="1271">
        <v>43315</v>
      </c>
      <c r="G32" s="1184" t="s">
        <v>80</v>
      </c>
      <c r="H32" s="1178">
        <v>43344</v>
      </c>
      <c r="I32" s="1178">
        <v>44439</v>
      </c>
      <c r="J32" s="1272" t="s">
        <v>916</v>
      </c>
      <c r="K32" s="1273" t="s">
        <v>80</v>
      </c>
      <c r="L32" s="1273" t="s">
        <v>80</v>
      </c>
      <c r="M32" s="1273" t="s">
        <v>80</v>
      </c>
      <c r="N32" s="1273" t="s">
        <v>917</v>
      </c>
      <c r="O32" s="1273" t="s">
        <v>80</v>
      </c>
      <c r="P32" s="1273">
        <v>40000</v>
      </c>
      <c r="Q32" s="1273" t="s">
        <v>80</v>
      </c>
      <c r="R32" s="1273" t="s">
        <v>500</v>
      </c>
      <c r="S32" s="1272" t="s">
        <v>918</v>
      </c>
      <c r="T32" s="1273" t="s">
        <v>80</v>
      </c>
      <c r="U32" s="1273">
        <v>800</v>
      </c>
      <c r="V32" s="1272" t="s">
        <v>80</v>
      </c>
      <c r="W32" s="1272" t="s">
        <v>80</v>
      </c>
      <c r="X32" s="1274" t="s">
        <v>234</v>
      </c>
      <c r="Y32" s="1274" t="s">
        <v>234</v>
      </c>
      <c r="Z32" s="1274" t="s">
        <v>234</v>
      </c>
      <c r="AA32" s="1274" t="s">
        <v>234</v>
      </c>
      <c r="AB32" s="1274" t="s">
        <v>234</v>
      </c>
      <c r="AC32" s="1213" t="s">
        <v>61</v>
      </c>
      <c r="AD32" s="95"/>
      <c r="AE32" s="98"/>
      <c r="AF32" s="98"/>
      <c r="AG32" s="98"/>
      <c r="AH32" s="98"/>
    </row>
    <row r="33" spans="1:34" s="12" customFormat="1" ht="30" customHeight="1" x14ac:dyDescent="0.2">
      <c r="A33" s="1192" t="s">
        <v>919</v>
      </c>
      <c r="B33" s="1269" t="s">
        <v>9</v>
      </c>
      <c r="C33" s="1270" t="s">
        <v>235</v>
      </c>
      <c r="D33" s="1270" t="s">
        <v>232</v>
      </c>
      <c r="E33" s="1271">
        <v>43126</v>
      </c>
      <c r="F33" s="1271">
        <v>43326</v>
      </c>
      <c r="G33" s="1179">
        <f t="shared" si="2"/>
        <v>198</v>
      </c>
      <c r="H33" s="1178">
        <v>43101</v>
      </c>
      <c r="I33" s="1178">
        <v>43465</v>
      </c>
      <c r="J33" s="1272" t="s">
        <v>80</v>
      </c>
      <c r="K33" s="1273" t="s">
        <v>80</v>
      </c>
      <c r="L33" s="1273" t="s">
        <v>80</v>
      </c>
      <c r="M33" s="1273" t="s">
        <v>80</v>
      </c>
      <c r="N33" s="1273" t="s">
        <v>80</v>
      </c>
      <c r="O33" s="1273" t="s">
        <v>80</v>
      </c>
      <c r="P33" s="1273" t="s">
        <v>80</v>
      </c>
      <c r="Q33" s="1273" t="s">
        <v>80</v>
      </c>
      <c r="R33" s="1273" t="s">
        <v>80</v>
      </c>
      <c r="S33" s="1273" t="s">
        <v>80</v>
      </c>
      <c r="T33" s="1273" t="s">
        <v>80</v>
      </c>
      <c r="U33" s="1273" t="s">
        <v>80</v>
      </c>
      <c r="V33" s="1272" t="s">
        <v>80</v>
      </c>
      <c r="W33" s="1272" t="s">
        <v>80</v>
      </c>
      <c r="X33" s="1274" t="s">
        <v>80</v>
      </c>
      <c r="Y33" s="1274" t="s">
        <v>80</v>
      </c>
      <c r="Z33" s="1274" t="s">
        <v>80</v>
      </c>
      <c r="AA33" s="1274" t="s">
        <v>80</v>
      </c>
      <c r="AB33" s="1274" t="s">
        <v>80</v>
      </c>
      <c r="AC33" s="1213" t="s">
        <v>61</v>
      </c>
      <c r="AD33" s="95"/>
      <c r="AE33" s="98"/>
      <c r="AF33" s="98"/>
      <c r="AG33" s="98"/>
      <c r="AH33" s="98"/>
    </row>
    <row r="34" spans="1:34" s="12" customFormat="1" ht="30" customHeight="1" x14ac:dyDescent="0.2">
      <c r="A34" s="1192" t="s">
        <v>920</v>
      </c>
      <c r="B34" s="1269" t="s">
        <v>273</v>
      </c>
      <c r="C34" s="1270" t="s">
        <v>105</v>
      </c>
      <c r="D34" s="1270" t="s">
        <v>232</v>
      </c>
      <c r="E34" s="1271">
        <v>43124</v>
      </c>
      <c r="F34" s="1271">
        <v>43333</v>
      </c>
      <c r="G34" s="1179">
        <f t="shared" si="2"/>
        <v>207</v>
      </c>
      <c r="H34" s="1178">
        <v>43160</v>
      </c>
      <c r="I34" s="1178">
        <v>43524</v>
      </c>
      <c r="J34" s="1272" t="s">
        <v>80</v>
      </c>
      <c r="K34" s="1273" t="s">
        <v>921</v>
      </c>
      <c r="L34" s="1273" t="s">
        <v>80</v>
      </c>
      <c r="M34" s="1273" t="s">
        <v>80</v>
      </c>
      <c r="N34" s="1273" t="s">
        <v>80</v>
      </c>
      <c r="O34" s="1273" t="s">
        <v>80</v>
      </c>
      <c r="P34" s="1273">
        <v>580</v>
      </c>
      <c r="Q34" s="1273" t="s">
        <v>80</v>
      </c>
      <c r="R34" s="1272" t="s">
        <v>922</v>
      </c>
      <c r="S34" s="1273">
        <v>7000</v>
      </c>
      <c r="T34" s="1273">
        <v>5300</v>
      </c>
      <c r="U34" s="1273">
        <v>1000</v>
      </c>
      <c r="V34" s="1272" t="s">
        <v>453</v>
      </c>
      <c r="W34" s="1272" t="s">
        <v>923</v>
      </c>
      <c r="X34" s="1274" t="s">
        <v>234</v>
      </c>
      <c r="Y34" s="1274" t="s">
        <v>234</v>
      </c>
      <c r="Z34" s="1274" t="s">
        <v>234</v>
      </c>
      <c r="AA34" s="1274" t="s">
        <v>234</v>
      </c>
      <c r="AB34" s="1274" t="s">
        <v>80</v>
      </c>
      <c r="AC34" s="1213" t="s">
        <v>61</v>
      </c>
      <c r="AD34" s="95"/>
      <c r="AE34" s="98"/>
      <c r="AF34" s="98"/>
      <c r="AG34" s="98"/>
      <c r="AH34" s="98"/>
    </row>
    <row r="35" spans="1:34" s="12" customFormat="1" ht="30" customHeight="1" x14ac:dyDescent="0.2">
      <c r="A35" s="1192" t="s">
        <v>924</v>
      </c>
      <c r="B35" s="1269" t="s">
        <v>288</v>
      </c>
      <c r="C35" s="1270" t="s">
        <v>235</v>
      </c>
      <c r="D35" s="1270" t="s">
        <v>232</v>
      </c>
      <c r="E35" s="1271">
        <v>43103</v>
      </c>
      <c r="F35" s="1271">
        <v>43341</v>
      </c>
      <c r="G35" s="1179">
        <f t="shared" si="2"/>
        <v>236</v>
      </c>
      <c r="H35" s="1178">
        <v>43101</v>
      </c>
      <c r="I35" s="1178">
        <v>43465</v>
      </c>
      <c r="J35" s="1272" t="s">
        <v>925</v>
      </c>
      <c r="K35" s="1272" t="s">
        <v>925</v>
      </c>
      <c r="L35" s="1273" t="s">
        <v>80</v>
      </c>
      <c r="M35" s="1273" t="s">
        <v>80</v>
      </c>
      <c r="N35" s="1273" t="s">
        <v>80</v>
      </c>
      <c r="O35" s="1273" t="s">
        <v>80</v>
      </c>
      <c r="P35" s="1273" t="s">
        <v>80</v>
      </c>
      <c r="Q35" s="1273" t="s">
        <v>80</v>
      </c>
      <c r="R35" s="1273" t="s">
        <v>80</v>
      </c>
      <c r="S35" s="1273" t="s">
        <v>80</v>
      </c>
      <c r="T35" s="1273" t="s">
        <v>479</v>
      </c>
      <c r="U35" s="1273" t="s">
        <v>80</v>
      </c>
      <c r="V35" s="1272" t="s">
        <v>234</v>
      </c>
      <c r="W35" s="1272" t="s">
        <v>234</v>
      </c>
      <c r="X35" s="1274" t="s">
        <v>234</v>
      </c>
      <c r="Y35" s="1274" t="s">
        <v>234</v>
      </c>
      <c r="Z35" s="1274" t="s">
        <v>80</v>
      </c>
      <c r="AA35" s="1274" t="s">
        <v>80</v>
      </c>
      <c r="AB35" s="1274" t="s">
        <v>80</v>
      </c>
      <c r="AC35" s="1213" t="s">
        <v>61</v>
      </c>
      <c r="AD35" s="95"/>
      <c r="AE35" s="98"/>
      <c r="AF35" s="98"/>
      <c r="AG35" s="98"/>
      <c r="AH35" s="98"/>
    </row>
    <row r="36" spans="1:34" s="12" customFormat="1" ht="30" customHeight="1" x14ac:dyDescent="0.2">
      <c r="A36" s="1192" t="s">
        <v>926</v>
      </c>
      <c r="B36" s="1269" t="s">
        <v>273</v>
      </c>
      <c r="C36" s="1270" t="s">
        <v>105</v>
      </c>
      <c r="D36" s="1270" t="s">
        <v>232</v>
      </c>
      <c r="E36" s="1271">
        <v>43228</v>
      </c>
      <c r="F36" s="1271">
        <v>43349</v>
      </c>
      <c r="G36" s="1179">
        <f t="shared" si="2"/>
        <v>118</v>
      </c>
      <c r="H36" s="1178">
        <v>43282</v>
      </c>
      <c r="I36" s="1178">
        <v>43646</v>
      </c>
      <c r="J36" s="1272" t="s">
        <v>80</v>
      </c>
      <c r="K36" s="1273">
        <v>3.7</v>
      </c>
      <c r="L36" s="1273" t="s">
        <v>80</v>
      </c>
      <c r="M36" s="1273" t="s">
        <v>80</v>
      </c>
      <c r="N36" s="1273" t="s">
        <v>80</v>
      </c>
      <c r="O36" s="1273" t="s">
        <v>80</v>
      </c>
      <c r="P36" s="1273" t="s">
        <v>80</v>
      </c>
      <c r="Q36" s="1273">
        <v>103</v>
      </c>
      <c r="R36" s="1273">
        <v>13</v>
      </c>
      <c r="S36" s="1273">
        <v>13700</v>
      </c>
      <c r="T36" s="1273">
        <v>4000</v>
      </c>
      <c r="U36" s="1273">
        <v>370</v>
      </c>
      <c r="V36" s="1272" t="s">
        <v>234</v>
      </c>
      <c r="W36" s="1272" t="s">
        <v>80</v>
      </c>
      <c r="X36" s="1274" t="s">
        <v>234</v>
      </c>
      <c r="Y36" s="1274" t="s">
        <v>234</v>
      </c>
      <c r="Z36" s="1274" t="s">
        <v>234</v>
      </c>
      <c r="AA36" s="1274" t="s">
        <v>234</v>
      </c>
      <c r="AB36" s="1274" t="s">
        <v>234</v>
      </c>
      <c r="AC36" s="1213" t="s">
        <v>61</v>
      </c>
      <c r="AD36" s="95"/>
      <c r="AE36" s="98"/>
      <c r="AF36" s="98"/>
      <c r="AG36" s="98"/>
      <c r="AH36" s="98"/>
    </row>
    <row r="37" spans="1:34" s="12" customFormat="1" ht="30" customHeight="1" x14ac:dyDescent="0.2">
      <c r="A37" s="1192" t="s">
        <v>927</v>
      </c>
      <c r="B37" s="1269" t="s">
        <v>273</v>
      </c>
      <c r="C37" s="1270" t="s">
        <v>105</v>
      </c>
      <c r="D37" s="1270" t="s">
        <v>232</v>
      </c>
      <c r="E37" s="1271">
        <v>43228</v>
      </c>
      <c r="F37" s="1271">
        <v>43349</v>
      </c>
      <c r="G37" s="1179">
        <f t="shared" si="2"/>
        <v>118</v>
      </c>
      <c r="H37" s="1178">
        <v>43282</v>
      </c>
      <c r="I37" s="1178">
        <v>43646</v>
      </c>
      <c r="J37" s="1272" t="s">
        <v>80</v>
      </c>
      <c r="K37" s="1273">
        <v>3.7</v>
      </c>
      <c r="L37" s="1273" t="s">
        <v>80</v>
      </c>
      <c r="M37" s="1273" t="s">
        <v>80</v>
      </c>
      <c r="N37" s="1273" t="s">
        <v>80</v>
      </c>
      <c r="O37" s="1273" t="s">
        <v>80</v>
      </c>
      <c r="P37" s="1273" t="s">
        <v>80</v>
      </c>
      <c r="Q37" s="1273">
        <v>103</v>
      </c>
      <c r="R37" s="1273">
        <v>13</v>
      </c>
      <c r="S37" s="1273">
        <v>13700</v>
      </c>
      <c r="T37" s="1273">
        <v>4000</v>
      </c>
      <c r="U37" s="1273">
        <v>370</v>
      </c>
      <c r="V37" s="1272" t="s">
        <v>234</v>
      </c>
      <c r="W37" s="1272" t="s">
        <v>80</v>
      </c>
      <c r="X37" s="1274" t="s">
        <v>234</v>
      </c>
      <c r="Y37" s="1274" t="s">
        <v>234</v>
      </c>
      <c r="Z37" s="1274" t="s">
        <v>234</v>
      </c>
      <c r="AA37" s="1274" t="s">
        <v>234</v>
      </c>
      <c r="AB37" s="1274" t="s">
        <v>234</v>
      </c>
      <c r="AC37" s="1213" t="s">
        <v>61</v>
      </c>
      <c r="AD37" s="95"/>
      <c r="AE37" s="98"/>
      <c r="AF37" s="98"/>
      <c r="AG37" s="98"/>
      <c r="AH37" s="98"/>
    </row>
    <row r="38" spans="1:34" s="12" customFormat="1" ht="30" customHeight="1" x14ac:dyDescent="0.2">
      <c r="A38" s="1192" t="s">
        <v>928</v>
      </c>
      <c r="B38" s="1269" t="s">
        <v>273</v>
      </c>
      <c r="C38" s="1270" t="s">
        <v>235</v>
      </c>
      <c r="D38" s="1270" t="s">
        <v>232</v>
      </c>
      <c r="E38" s="1271">
        <v>43131</v>
      </c>
      <c r="F38" s="1271">
        <v>43350</v>
      </c>
      <c r="G38" s="1179">
        <f t="shared" si="2"/>
        <v>217</v>
      </c>
      <c r="H38" s="1178">
        <v>43132</v>
      </c>
      <c r="I38" s="1178">
        <v>43496</v>
      </c>
      <c r="J38" s="1272">
        <v>96</v>
      </c>
      <c r="K38" s="1273">
        <v>3.2</v>
      </c>
      <c r="L38" s="1273" t="s">
        <v>80</v>
      </c>
      <c r="M38" s="1273" t="s">
        <v>80</v>
      </c>
      <c r="N38" s="1273" t="s">
        <v>80</v>
      </c>
      <c r="O38" s="1273" t="s">
        <v>80</v>
      </c>
      <c r="P38" s="1273">
        <v>500</v>
      </c>
      <c r="Q38" s="1273" t="s">
        <v>80</v>
      </c>
      <c r="R38" s="1273">
        <v>116</v>
      </c>
      <c r="S38" s="1273">
        <v>5000</v>
      </c>
      <c r="T38" s="1273">
        <v>1700</v>
      </c>
      <c r="U38" s="1273">
        <v>450</v>
      </c>
      <c r="V38" s="1272" t="s">
        <v>478</v>
      </c>
      <c r="W38" s="1272" t="s">
        <v>80</v>
      </c>
      <c r="X38" s="1274" t="s">
        <v>234</v>
      </c>
      <c r="Y38" s="1274" t="s">
        <v>80</v>
      </c>
      <c r="Z38" s="1274" t="s">
        <v>80</v>
      </c>
      <c r="AA38" s="1274" t="s">
        <v>234</v>
      </c>
      <c r="AB38" s="1274" t="s">
        <v>80</v>
      </c>
      <c r="AC38" s="1213" t="s">
        <v>61</v>
      </c>
      <c r="AD38" s="95"/>
      <c r="AE38" s="98"/>
      <c r="AF38" s="98"/>
      <c r="AG38" s="98"/>
      <c r="AH38" s="98"/>
    </row>
    <row r="39" spans="1:34" s="12" customFormat="1" ht="30" customHeight="1" x14ac:dyDescent="0.2">
      <c r="A39" s="1192" t="s">
        <v>929</v>
      </c>
      <c r="B39" s="1269" t="s">
        <v>272</v>
      </c>
      <c r="C39" s="1270" t="s">
        <v>105</v>
      </c>
      <c r="D39" s="1270" t="s">
        <v>232</v>
      </c>
      <c r="E39" s="1271">
        <v>43252</v>
      </c>
      <c r="F39" s="1271">
        <v>43357</v>
      </c>
      <c r="G39" s="1179">
        <f t="shared" si="2"/>
        <v>103</v>
      </c>
      <c r="H39" s="1178">
        <v>43282</v>
      </c>
      <c r="I39" s="1178">
        <v>43646</v>
      </c>
      <c r="J39" s="1272" t="s">
        <v>80</v>
      </c>
      <c r="K39" s="1273">
        <v>4.2</v>
      </c>
      <c r="L39" s="1273" t="s">
        <v>80</v>
      </c>
      <c r="M39" s="1273" t="s">
        <v>80</v>
      </c>
      <c r="N39" s="1273" t="s">
        <v>80</v>
      </c>
      <c r="O39" s="1273" t="s">
        <v>80</v>
      </c>
      <c r="P39" s="1273">
        <v>2300</v>
      </c>
      <c r="Q39" s="1273" t="s">
        <v>80</v>
      </c>
      <c r="R39" s="1273" t="s">
        <v>500</v>
      </c>
      <c r="S39" s="1273" t="s">
        <v>80</v>
      </c>
      <c r="T39" s="1273" t="s">
        <v>80</v>
      </c>
      <c r="U39" s="1273">
        <v>190</v>
      </c>
      <c r="V39" s="1272" t="s">
        <v>80</v>
      </c>
      <c r="W39" s="1272" t="s">
        <v>80</v>
      </c>
      <c r="X39" s="1274" t="s">
        <v>80</v>
      </c>
      <c r="Y39" s="1274" t="s">
        <v>234</v>
      </c>
      <c r="Z39" s="1274" t="s">
        <v>80</v>
      </c>
      <c r="AA39" s="1274" t="s">
        <v>234</v>
      </c>
      <c r="AB39" s="1274" t="s">
        <v>80</v>
      </c>
      <c r="AC39" s="1213" t="s">
        <v>61</v>
      </c>
      <c r="AD39" s="95"/>
      <c r="AE39" s="98"/>
      <c r="AF39" s="98"/>
      <c r="AG39" s="98"/>
      <c r="AH39" s="98"/>
    </row>
    <row r="40" spans="1:34" s="12" customFormat="1" ht="30" customHeight="1" x14ac:dyDescent="0.2">
      <c r="A40" s="1192" t="s">
        <v>930</v>
      </c>
      <c r="B40" s="1269" t="s">
        <v>105</v>
      </c>
      <c r="C40" s="1270" t="s">
        <v>275</v>
      </c>
      <c r="D40" s="1270" t="s">
        <v>272</v>
      </c>
      <c r="E40" s="1271">
        <v>43236</v>
      </c>
      <c r="F40" s="1271">
        <v>43363</v>
      </c>
      <c r="G40" s="1179">
        <f t="shared" si="2"/>
        <v>124</v>
      </c>
      <c r="H40" s="1178">
        <v>43282</v>
      </c>
      <c r="I40" s="1178">
        <v>43646</v>
      </c>
      <c r="J40" s="1272" t="s">
        <v>518</v>
      </c>
      <c r="K40" s="1273" t="s">
        <v>80</v>
      </c>
      <c r="L40" s="1273" t="s">
        <v>80</v>
      </c>
      <c r="M40" s="1273" t="s">
        <v>80</v>
      </c>
      <c r="N40" s="1273" t="s">
        <v>80</v>
      </c>
      <c r="O40" s="1273" t="s">
        <v>80</v>
      </c>
      <c r="P40" s="1273" t="s">
        <v>80</v>
      </c>
      <c r="Q40" s="1273" t="s">
        <v>80</v>
      </c>
      <c r="R40" s="1273" t="s">
        <v>500</v>
      </c>
      <c r="S40" s="1273">
        <v>950</v>
      </c>
      <c r="T40" s="1273">
        <v>700</v>
      </c>
      <c r="U40" s="1273">
        <v>500</v>
      </c>
      <c r="V40" s="1272" t="s">
        <v>80</v>
      </c>
      <c r="W40" s="1272" t="s">
        <v>600</v>
      </c>
      <c r="X40" s="1274" t="s">
        <v>234</v>
      </c>
      <c r="Y40" s="1274" t="s">
        <v>234</v>
      </c>
      <c r="Z40" s="1274" t="s">
        <v>234</v>
      </c>
      <c r="AA40" s="1274" t="s">
        <v>80</v>
      </c>
      <c r="AB40" s="1274" t="s">
        <v>80</v>
      </c>
      <c r="AC40" s="1213" t="s">
        <v>61</v>
      </c>
      <c r="AD40" s="95"/>
      <c r="AE40" s="98"/>
      <c r="AF40" s="98"/>
      <c r="AG40" s="98"/>
      <c r="AH40" s="98"/>
    </row>
    <row r="41" spans="1:34" s="12" customFormat="1" ht="30" customHeight="1" x14ac:dyDescent="0.2">
      <c r="A41" s="1192" t="s">
        <v>931</v>
      </c>
      <c r="B41" s="1269" t="s">
        <v>273</v>
      </c>
      <c r="C41" s="1270" t="s">
        <v>105</v>
      </c>
      <c r="D41" s="1270" t="s">
        <v>232</v>
      </c>
      <c r="E41" s="1271">
        <v>43243</v>
      </c>
      <c r="F41" s="1271">
        <v>43376</v>
      </c>
      <c r="G41" s="1179">
        <f t="shared" si="2"/>
        <v>130</v>
      </c>
      <c r="H41" s="1178">
        <v>43282</v>
      </c>
      <c r="I41" s="1178">
        <v>43646</v>
      </c>
      <c r="J41" s="1272" t="s">
        <v>80</v>
      </c>
      <c r="K41" s="1273">
        <v>3.7</v>
      </c>
      <c r="L41" s="1273" t="s">
        <v>80</v>
      </c>
      <c r="M41" s="1273" t="s">
        <v>80</v>
      </c>
      <c r="N41" s="1273" t="s">
        <v>80</v>
      </c>
      <c r="O41" s="1273" t="s">
        <v>80</v>
      </c>
      <c r="P41" s="1273" t="s">
        <v>80</v>
      </c>
      <c r="Q41" s="1273">
        <v>103</v>
      </c>
      <c r="R41" s="1273">
        <v>13</v>
      </c>
      <c r="S41" s="1273">
        <v>13700</v>
      </c>
      <c r="T41" s="1273">
        <v>4000</v>
      </c>
      <c r="U41" s="1273">
        <v>370</v>
      </c>
      <c r="V41" s="1272" t="s">
        <v>234</v>
      </c>
      <c r="W41" s="1272" t="s">
        <v>80</v>
      </c>
      <c r="X41" s="1274" t="s">
        <v>234</v>
      </c>
      <c r="Y41" s="1274" t="s">
        <v>234</v>
      </c>
      <c r="Z41" s="1274" t="s">
        <v>234</v>
      </c>
      <c r="AA41" s="1274" t="s">
        <v>234</v>
      </c>
      <c r="AB41" s="1274" t="s">
        <v>234</v>
      </c>
      <c r="AC41" s="1213" t="s">
        <v>61</v>
      </c>
      <c r="AD41" s="95"/>
      <c r="AE41" s="98"/>
      <c r="AF41" s="98"/>
      <c r="AG41" s="98"/>
      <c r="AH41" s="98"/>
    </row>
    <row r="42" spans="1:34" s="12" customFormat="1" ht="45.75" customHeight="1" x14ac:dyDescent="0.2">
      <c r="A42" s="1192" t="s">
        <v>932</v>
      </c>
      <c r="B42" s="1269" t="s">
        <v>273</v>
      </c>
      <c r="C42" s="1270" t="s">
        <v>235</v>
      </c>
      <c r="D42" s="1270" t="s">
        <v>232</v>
      </c>
      <c r="E42" s="1271">
        <v>43252</v>
      </c>
      <c r="F42" s="1271">
        <v>43382</v>
      </c>
      <c r="G42" s="1179">
        <f t="shared" si="2"/>
        <v>128</v>
      </c>
      <c r="H42" s="1178">
        <v>43282</v>
      </c>
      <c r="I42" s="1178">
        <v>43646</v>
      </c>
      <c r="J42" s="1272" t="s">
        <v>933</v>
      </c>
      <c r="K42" s="1272" t="s">
        <v>934</v>
      </c>
      <c r="L42" s="1273" t="s">
        <v>80</v>
      </c>
      <c r="M42" s="1273" t="s">
        <v>80</v>
      </c>
      <c r="N42" s="1273" t="s">
        <v>80</v>
      </c>
      <c r="O42" s="1273" t="s">
        <v>80</v>
      </c>
      <c r="P42" s="1273" t="s">
        <v>80</v>
      </c>
      <c r="Q42" s="1273">
        <v>80</v>
      </c>
      <c r="R42" s="1273">
        <v>21</v>
      </c>
      <c r="S42" s="1273">
        <v>12500</v>
      </c>
      <c r="T42" s="1273">
        <v>1200</v>
      </c>
      <c r="U42" s="1273">
        <v>340</v>
      </c>
      <c r="V42" s="1272" t="s">
        <v>935</v>
      </c>
      <c r="W42" s="1272" t="s">
        <v>80</v>
      </c>
      <c r="X42" s="1274" t="s">
        <v>234</v>
      </c>
      <c r="Y42" s="1274" t="s">
        <v>234</v>
      </c>
      <c r="Z42" s="1274" t="s">
        <v>234</v>
      </c>
      <c r="AA42" s="1274" t="s">
        <v>234</v>
      </c>
      <c r="AB42" s="1274" t="s">
        <v>80</v>
      </c>
      <c r="AC42" s="1213" t="s">
        <v>61</v>
      </c>
      <c r="AD42" s="95"/>
      <c r="AE42" s="98"/>
      <c r="AF42" s="98"/>
      <c r="AG42" s="98"/>
      <c r="AH42" s="98"/>
    </row>
    <row r="43" spans="1:34" s="12" customFormat="1" ht="45.75" customHeight="1" x14ac:dyDescent="0.2">
      <c r="A43" s="1192" t="s">
        <v>936</v>
      </c>
      <c r="B43" s="1269" t="s">
        <v>273</v>
      </c>
      <c r="C43" s="1270" t="s">
        <v>105</v>
      </c>
      <c r="D43" s="1270" t="s">
        <v>232</v>
      </c>
      <c r="E43" s="1271">
        <v>43223</v>
      </c>
      <c r="F43" s="1271">
        <v>43378</v>
      </c>
      <c r="G43" s="1179">
        <f t="shared" si="2"/>
        <v>152</v>
      </c>
      <c r="H43" s="1178">
        <v>43282</v>
      </c>
      <c r="I43" s="1178">
        <v>43646</v>
      </c>
      <c r="J43" s="1272" t="s">
        <v>933</v>
      </c>
      <c r="K43" s="1272" t="s">
        <v>934</v>
      </c>
      <c r="L43" s="1273" t="s">
        <v>80</v>
      </c>
      <c r="M43" s="1273" t="s">
        <v>80</v>
      </c>
      <c r="N43" s="1273" t="s">
        <v>80</v>
      </c>
      <c r="O43" s="1273" t="s">
        <v>80</v>
      </c>
      <c r="P43" s="1273" t="s">
        <v>80</v>
      </c>
      <c r="Q43" s="1273">
        <v>80</v>
      </c>
      <c r="R43" s="1273">
        <v>21</v>
      </c>
      <c r="S43" s="1273">
        <v>12500</v>
      </c>
      <c r="T43" s="1273">
        <v>1200</v>
      </c>
      <c r="U43" s="1273">
        <v>340</v>
      </c>
      <c r="V43" s="1272" t="s">
        <v>935</v>
      </c>
      <c r="W43" s="1272" t="s">
        <v>80</v>
      </c>
      <c r="X43" s="1274" t="s">
        <v>234</v>
      </c>
      <c r="Y43" s="1274" t="s">
        <v>234</v>
      </c>
      <c r="Z43" s="1274" t="s">
        <v>234</v>
      </c>
      <c r="AA43" s="1274" t="s">
        <v>234</v>
      </c>
      <c r="AB43" s="1274" t="s">
        <v>80</v>
      </c>
      <c r="AC43" s="1213" t="s">
        <v>61</v>
      </c>
      <c r="AD43" s="95"/>
      <c r="AE43" s="98"/>
      <c r="AF43" s="98"/>
      <c r="AG43" s="98"/>
      <c r="AH43" s="98"/>
    </row>
    <row r="44" spans="1:34" s="12" customFormat="1" ht="30" customHeight="1" x14ac:dyDescent="0.2">
      <c r="A44" s="1192" t="s">
        <v>937</v>
      </c>
      <c r="B44" s="1269" t="s">
        <v>105</v>
      </c>
      <c r="C44" s="1270" t="s">
        <v>275</v>
      </c>
      <c r="D44" s="1270" t="s">
        <v>232</v>
      </c>
      <c r="E44" s="1271">
        <v>43227</v>
      </c>
      <c r="F44" s="1271">
        <v>43404</v>
      </c>
      <c r="G44" s="1179">
        <f t="shared" si="2"/>
        <v>174</v>
      </c>
      <c r="H44" s="1178">
        <v>43221</v>
      </c>
      <c r="I44" s="1178">
        <v>43585</v>
      </c>
      <c r="J44" s="1272" t="s">
        <v>518</v>
      </c>
      <c r="K44" s="1273" t="s">
        <v>80</v>
      </c>
      <c r="L44" s="1273" t="s">
        <v>80</v>
      </c>
      <c r="M44" s="1273" t="s">
        <v>80</v>
      </c>
      <c r="N44" s="1273" t="s">
        <v>80</v>
      </c>
      <c r="O44" s="1273" t="s">
        <v>80</v>
      </c>
      <c r="P44" s="1273" t="s">
        <v>80</v>
      </c>
      <c r="Q44" s="1273" t="s">
        <v>80</v>
      </c>
      <c r="R44" s="1273" t="s">
        <v>80</v>
      </c>
      <c r="S44" s="1273">
        <v>950</v>
      </c>
      <c r="T44" s="1273">
        <v>700</v>
      </c>
      <c r="U44" s="1273" t="s">
        <v>80</v>
      </c>
      <c r="V44" s="1272" t="s">
        <v>938</v>
      </c>
      <c r="W44" s="1272" t="s">
        <v>600</v>
      </c>
      <c r="X44" s="1274" t="s">
        <v>234</v>
      </c>
      <c r="Y44" s="1274" t="s">
        <v>234</v>
      </c>
      <c r="Z44" s="1274" t="s">
        <v>234</v>
      </c>
      <c r="AA44" s="1274" t="s">
        <v>80</v>
      </c>
      <c r="AB44" s="1274" t="s">
        <v>80</v>
      </c>
      <c r="AC44" s="1213" t="s">
        <v>61</v>
      </c>
      <c r="AD44" s="95"/>
      <c r="AE44" s="98"/>
      <c r="AF44" s="98"/>
      <c r="AG44" s="98"/>
      <c r="AH44" s="98"/>
    </row>
    <row r="45" spans="1:34" s="12" customFormat="1" ht="12" customHeight="1" thickBot="1" x14ac:dyDescent="0.25">
      <c r="A45" s="1192"/>
      <c r="B45" s="1343"/>
      <c r="C45" s="1218"/>
      <c r="D45" s="1233"/>
      <c r="E45" s="1219"/>
      <c r="F45" s="1219"/>
      <c r="G45" s="1220"/>
      <c r="H45" s="1219"/>
      <c r="I45" s="1219"/>
      <c r="J45" s="1344"/>
      <c r="K45" s="1345"/>
      <c r="L45" s="1345"/>
      <c r="M45" s="1345"/>
      <c r="N45" s="1345"/>
      <c r="O45" s="1345"/>
      <c r="P45" s="1345"/>
      <c r="Q45" s="1345"/>
      <c r="R45" s="1345"/>
      <c r="S45" s="1345"/>
      <c r="T45" s="1345"/>
      <c r="U45" s="1345"/>
      <c r="V45" s="1344"/>
      <c r="W45" s="1344"/>
      <c r="X45" s="1346"/>
      <c r="Y45" s="1346"/>
      <c r="Z45" s="1346"/>
      <c r="AA45" s="1346"/>
      <c r="AB45" s="1346"/>
      <c r="AC45" s="1224"/>
      <c r="AD45" s="95"/>
      <c r="AE45" s="98"/>
      <c r="AF45" s="98"/>
      <c r="AG45" s="98"/>
      <c r="AH45" s="98"/>
    </row>
    <row r="46" spans="1:34" s="107" customFormat="1" ht="33.75" customHeight="1" x14ac:dyDescent="0.2">
      <c r="C46" s="109"/>
      <c r="D46" s="96"/>
      <c r="E46" s="372"/>
      <c r="F46" s="372"/>
      <c r="G46" s="105"/>
      <c r="H46" s="372"/>
      <c r="I46" s="372"/>
      <c r="J46" s="373"/>
      <c r="K46" s="374"/>
      <c r="L46" s="375"/>
      <c r="M46" s="374"/>
      <c r="N46" s="374"/>
      <c r="O46" s="374"/>
      <c r="P46" s="374"/>
      <c r="Q46" s="375"/>
      <c r="R46" s="375"/>
      <c r="S46" s="374"/>
      <c r="T46" s="374"/>
      <c r="U46" s="374"/>
      <c r="V46" s="373"/>
      <c r="W46" s="373"/>
      <c r="X46" s="133"/>
      <c r="Y46" s="132"/>
      <c r="Z46" s="133"/>
      <c r="AA46" s="133"/>
      <c r="AB46" s="1772" t="s">
        <v>240</v>
      </c>
      <c r="AC46" s="1772"/>
      <c r="AD46" s="97"/>
      <c r="AE46" s="106"/>
      <c r="AF46" s="106"/>
      <c r="AG46" s="106"/>
      <c r="AH46" s="106"/>
    </row>
    <row r="47" spans="1:34" s="4" customFormat="1" ht="20.25" x14ac:dyDescent="0.2">
      <c r="A47" s="1670" t="s">
        <v>370</v>
      </c>
      <c r="B47" s="1670"/>
      <c r="C47" s="1670"/>
      <c r="D47" s="1670"/>
      <c r="E47" s="1670"/>
      <c r="F47" s="1670"/>
      <c r="G47" s="1670"/>
      <c r="H47" s="1670"/>
      <c r="I47" s="1670"/>
      <c r="J47" s="1670"/>
      <c r="K47" s="1670"/>
      <c r="L47" s="1670"/>
      <c r="M47" s="1670"/>
      <c r="N47" s="1670"/>
      <c r="O47" s="1670"/>
      <c r="P47" s="1670"/>
      <c r="Q47" s="1670"/>
      <c r="R47" s="1670"/>
      <c r="S47" s="1670"/>
      <c r="T47" s="1670"/>
      <c r="U47" s="1670"/>
      <c r="V47" s="1670"/>
      <c r="W47" s="1670"/>
      <c r="X47" s="1670"/>
      <c r="Y47" s="1670"/>
      <c r="Z47" s="1670"/>
      <c r="AA47" s="1670"/>
      <c r="AB47" s="1670"/>
      <c r="AC47" s="1670"/>
    </row>
    <row r="48" spans="1:34" s="107" customFormat="1" ht="18" x14ac:dyDescent="0.2">
      <c r="A48" s="113" t="s">
        <v>336</v>
      </c>
      <c r="B48" s="113"/>
      <c r="C48" s="109"/>
      <c r="D48" s="103"/>
      <c r="E48" s="368"/>
      <c r="F48" s="368"/>
      <c r="G48" s="459"/>
      <c r="H48" s="368"/>
      <c r="I48" s="369"/>
      <c r="J48" s="371"/>
      <c r="K48" s="370"/>
      <c r="L48" s="370"/>
      <c r="M48" s="370"/>
      <c r="N48" s="370"/>
      <c r="O48" s="370"/>
      <c r="P48" s="370"/>
      <c r="Q48" s="370"/>
      <c r="R48" s="370"/>
      <c r="S48" s="370"/>
      <c r="T48" s="370"/>
      <c r="U48" s="370"/>
      <c r="V48" s="371"/>
      <c r="W48" s="371"/>
      <c r="X48" s="459"/>
      <c r="Y48" s="459"/>
      <c r="Z48" s="459"/>
      <c r="AA48" s="459"/>
      <c r="AB48" s="459"/>
      <c r="AC48" s="103"/>
      <c r="AD48" s="97"/>
      <c r="AE48" s="106"/>
      <c r="AF48" s="106"/>
      <c r="AG48" s="106"/>
      <c r="AH48" s="106"/>
    </row>
    <row r="49" spans="1:34" s="107" customFormat="1" ht="18" x14ac:dyDescent="0.2">
      <c r="A49" s="1774" t="s">
        <v>1205</v>
      </c>
      <c r="B49" s="1774"/>
      <c r="C49" s="1774"/>
      <c r="D49" s="1774"/>
      <c r="E49" s="1774"/>
      <c r="F49" s="1774"/>
      <c r="G49" s="1774"/>
      <c r="H49" s="1774"/>
      <c r="I49" s="1774"/>
      <c r="J49" s="1774"/>
      <c r="K49" s="1774"/>
      <c r="L49" s="1774"/>
      <c r="M49" s="1774"/>
      <c r="N49" s="1774"/>
      <c r="O49" s="1774"/>
      <c r="P49" s="1774"/>
      <c r="Q49" s="1774"/>
      <c r="R49" s="1774"/>
      <c r="S49" s="1774"/>
      <c r="T49" s="1774"/>
      <c r="U49" s="1774"/>
      <c r="V49" s="1774"/>
      <c r="W49" s="1774"/>
      <c r="X49" s="1774"/>
      <c r="Y49" s="1774"/>
      <c r="Z49" s="1774"/>
      <c r="AA49" s="1774"/>
      <c r="AB49" s="1774"/>
      <c r="AC49" s="1774"/>
      <c r="AD49" s="97"/>
      <c r="AE49" s="106"/>
      <c r="AF49" s="106"/>
      <c r="AG49" s="106"/>
      <c r="AH49" s="106"/>
    </row>
    <row r="50" spans="1:34" s="107" customFormat="1" ht="18" x14ac:dyDescent="0.2">
      <c r="A50" s="1774" t="s">
        <v>373</v>
      </c>
      <c r="B50" s="1774"/>
      <c r="C50" s="1774"/>
      <c r="D50" s="1774"/>
      <c r="E50" s="1774"/>
      <c r="F50" s="1774"/>
      <c r="G50" s="1774"/>
      <c r="H50" s="1774"/>
      <c r="I50" s="1774"/>
      <c r="J50" s="1774"/>
      <c r="K50" s="1774"/>
      <c r="L50" s="1774"/>
      <c r="M50" s="1774"/>
      <c r="N50" s="1774"/>
      <c r="O50" s="1774"/>
      <c r="P50" s="1774"/>
      <c r="Q50" s="1774"/>
      <c r="R50" s="1774"/>
      <c r="S50" s="1774"/>
      <c r="T50" s="1774"/>
      <c r="U50" s="1774"/>
      <c r="V50" s="1774"/>
      <c r="W50" s="1774"/>
      <c r="X50" s="1774"/>
      <c r="Y50" s="1774"/>
      <c r="Z50" s="1774"/>
      <c r="AA50" s="1774"/>
      <c r="AB50" s="1774"/>
      <c r="AC50" s="1774"/>
      <c r="AD50" s="97"/>
      <c r="AE50" s="106"/>
      <c r="AF50" s="106"/>
      <c r="AG50" s="106"/>
      <c r="AH50" s="106"/>
    </row>
    <row r="51" spans="1:34" s="107" customFormat="1" ht="18" x14ac:dyDescent="0.2">
      <c r="A51" s="1775" t="s">
        <v>634</v>
      </c>
      <c r="B51" s="1775"/>
      <c r="C51" s="1774"/>
      <c r="D51" s="1774"/>
      <c r="E51" s="1774"/>
      <c r="F51" s="1774"/>
      <c r="G51" s="1774"/>
      <c r="H51" s="1774"/>
      <c r="I51" s="1774"/>
      <c r="J51" s="1774"/>
      <c r="K51" s="1774"/>
      <c r="L51" s="1774"/>
      <c r="M51" s="1774"/>
      <c r="N51" s="1774"/>
      <c r="O51" s="1774"/>
      <c r="P51" s="1774"/>
      <c r="Q51" s="1774"/>
      <c r="R51" s="1774"/>
      <c r="S51" s="1774"/>
      <c r="T51" s="1774"/>
      <c r="U51" s="1774"/>
      <c r="V51" s="1774"/>
      <c r="W51" s="1774"/>
      <c r="X51" s="1774"/>
      <c r="Y51" s="1774"/>
      <c r="Z51" s="1774"/>
      <c r="AA51" s="1774"/>
      <c r="AB51" s="1774"/>
      <c r="AC51" s="1774"/>
      <c r="AD51" s="97"/>
      <c r="AE51" s="106"/>
      <c r="AF51" s="106"/>
      <c r="AG51" s="106"/>
      <c r="AH51" s="106"/>
    </row>
    <row r="52" spans="1:34" s="107" customFormat="1" ht="18" customHeight="1" thickBot="1" x14ac:dyDescent="0.25">
      <c r="A52" s="1776" t="s">
        <v>246</v>
      </c>
      <c r="B52" s="1776"/>
      <c r="C52" s="1777"/>
      <c r="D52" s="1777"/>
      <c r="E52" s="1777"/>
      <c r="F52" s="1777"/>
      <c r="G52" s="1777"/>
      <c r="H52" s="1777"/>
      <c r="I52" s="1777"/>
      <c r="J52" s="1777"/>
      <c r="K52" s="1777"/>
      <c r="L52" s="1777"/>
      <c r="M52" s="1777"/>
      <c r="N52" s="1777"/>
      <c r="O52" s="1777"/>
      <c r="P52" s="1777"/>
      <c r="Q52" s="1777"/>
      <c r="R52" s="1777"/>
      <c r="S52" s="1777"/>
      <c r="T52" s="1777"/>
      <c r="U52" s="1777"/>
      <c r="V52" s="1777"/>
      <c r="W52" s="1777"/>
      <c r="X52" s="1777"/>
      <c r="Y52" s="1777"/>
      <c r="Z52" s="1777"/>
      <c r="AA52" s="1777"/>
      <c r="AB52" s="1777"/>
      <c r="AC52" s="1777"/>
      <c r="AD52" s="97"/>
      <c r="AE52" s="106"/>
      <c r="AF52" s="106"/>
      <c r="AG52" s="106"/>
      <c r="AH52" s="106"/>
    </row>
    <row r="53" spans="1:34" ht="24.75" customHeight="1" thickBot="1" x14ac:dyDescent="0.25">
      <c r="A53" s="1060" t="s">
        <v>596</v>
      </c>
      <c r="B53" s="1244" t="s">
        <v>0</v>
      </c>
      <c r="C53" s="1244" t="s">
        <v>185</v>
      </c>
      <c r="D53" s="1246" t="s">
        <v>186</v>
      </c>
      <c r="E53" s="1247" t="s">
        <v>187</v>
      </c>
      <c r="F53" s="1248"/>
      <c r="G53" s="1249"/>
      <c r="H53" s="1253"/>
      <c r="I53" s="1254"/>
      <c r="J53" s="1782" t="s">
        <v>188</v>
      </c>
      <c r="K53" s="1794"/>
      <c r="L53" s="1792" t="s">
        <v>153</v>
      </c>
      <c r="M53" s="1793"/>
      <c r="N53" s="1255" t="s">
        <v>189</v>
      </c>
      <c r="O53" s="1255" t="s">
        <v>189</v>
      </c>
      <c r="P53" s="1255" t="s">
        <v>189</v>
      </c>
      <c r="Q53" s="1789" t="s">
        <v>190</v>
      </c>
      <c r="R53" s="1790"/>
      <c r="S53" s="1790"/>
      <c r="T53" s="1790"/>
      <c r="U53" s="1790"/>
      <c r="V53" s="1790"/>
      <c r="W53" s="1790"/>
      <c r="X53" s="1790"/>
      <c r="Y53" s="1790"/>
      <c r="Z53" s="1790"/>
      <c r="AA53" s="1790"/>
      <c r="AB53" s="1790"/>
      <c r="AC53" s="1791"/>
    </row>
    <row r="54" spans="1:34" ht="13.5" customHeight="1" thickBot="1" x14ac:dyDescent="0.25">
      <c r="A54" s="1060" t="s">
        <v>363</v>
      </c>
      <c r="B54" s="1245" t="s">
        <v>293</v>
      </c>
      <c r="C54" s="1245" t="s">
        <v>191</v>
      </c>
      <c r="D54" s="1250" t="s">
        <v>192</v>
      </c>
      <c r="E54" s="1251" t="s">
        <v>193</v>
      </c>
      <c r="F54" s="1251" t="s">
        <v>194</v>
      </c>
      <c r="G54" s="1252" t="s">
        <v>195</v>
      </c>
      <c r="H54" s="1782" t="s">
        <v>196</v>
      </c>
      <c r="I54" s="1783"/>
      <c r="J54" s="1251" t="s">
        <v>197</v>
      </c>
      <c r="K54" s="1252" t="s">
        <v>198</v>
      </c>
      <c r="L54" s="1778" t="s">
        <v>199</v>
      </c>
      <c r="M54" s="1768"/>
      <c r="N54" s="1256" t="s">
        <v>155</v>
      </c>
      <c r="O54" s="1256" t="s">
        <v>200</v>
      </c>
      <c r="P54" s="1256" t="s">
        <v>201</v>
      </c>
      <c r="Q54" s="1769" t="s">
        <v>202</v>
      </c>
      <c r="R54" s="1778" t="s">
        <v>203</v>
      </c>
      <c r="S54" s="1784" t="s">
        <v>204</v>
      </c>
      <c r="T54" s="1785"/>
      <c r="U54" s="1768" t="s">
        <v>205</v>
      </c>
      <c r="V54" s="1257" t="s">
        <v>206</v>
      </c>
      <c r="W54" s="1257" t="s">
        <v>207</v>
      </c>
      <c r="X54" s="1257" t="s">
        <v>208</v>
      </c>
      <c r="Y54" s="1257" t="s">
        <v>209</v>
      </c>
      <c r="Z54" s="1257" t="s">
        <v>156</v>
      </c>
      <c r="AA54" s="1257" t="s">
        <v>210</v>
      </c>
      <c r="AB54" s="1256" t="s">
        <v>211</v>
      </c>
      <c r="AC54" s="1565" t="s">
        <v>37</v>
      </c>
    </row>
    <row r="55" spans="1:34" ht="20.25" customHeight="1" thickBot="1" x14ac:dyDescent="0.25">
      <c r="A55" s="1060" t="s">
        <v>364</v>
      </c>
      <c r="B55" s="1258"/>
      <c r="C55" s="1258" t="s">
        <v>213</v>
      </c>
      <c r="D55" s="1259" t="s">
        <v>214</v>
      </c>
      <c r="E55" s="1260" t="s">
        <v>157</v>
      </c>
      <c r="F55" s="1260" t="s">
        <v>158</v>
      </c>
      <c r="G55" s="1261" t="s">
        <v>159</v>
      </c>
      <c r="H55" s="1251" t="s">
        <v>215</v>
      </c>
      <c r="I55" s="1251" t="s">
        <v>160</v>
      </c>
      <c r="J55" s="1260" t="s">
        <v>216</v>
      </c>
      <c r="K55" s="1261" t="s">
        <v>217</v>
      </c>
      <c r="L55" s="1778" t="s">
        <v>218</v>
      </c>
      <c r="M55" s="1768"/>
      <c r="N55" s="1256" t="s">
        <v>219</v>
      </c>
      <c r="O55" s="1256" t="s">
        <v>161</v>
      </c>
      <c r="P55" s="1256" t="s">
        <v>220</v>
      </c>
      <c r="Q55" s="1769"/>
      <c r="R55" s="1769"/>
      <c r="S55" s="1260" t="s">
        <v>221</v>
      </c>
      <c r="T55" s="1260" t="s">
        <v>222</v>
      </c>
      <c r="U55" s="1769" t="s">
        <v>223</v>
      </c>
      <c r="V55" s="1257" t="s">
        <v>224</v>
      </c>
      <c r="W55" s="1257" t="s">
        <v>225</v>
      </c>
      <c r="X55" s="1257" t="s">
        <v>226</v>
      </c>
      <c r="Y55" s="1257" t="s">
        <v>227</v>
      </c>
      <c r="Z55" s="1257" t="s">
        <v>228</v>
      </c>
      <c r="AA55" s="1257" t="s">
        <v>229</v>
      </c>
      <c r="AB55" s="1256" t="s">
        <v>230</v>
      </c>
      <c r="AC55" s="1786"/>
    </row>
    <row r="56" spans="1:34" s="107" customFormat="1" ht="12" customHeight="1" x14ac:dyDescent="0.2">
      <c r="A56" s="1191"/>
      <c r="B56" s="1262"/>
      <c r="C56" s="1263"/>
      <c r="D56" s="1263"/>
      <c r="E56" s="1264"/>
      <c r="F56" s="1264"/>
      <c r="G56" s="1263"/>
      <c r="H56" s="1264"/>
      <c r="I56" s="1265"/>
      <c r="J56" s="1266"/>
      <c r="K56" s="1266"/>
      <c r="L56" s="1266"/>
      <c r="M56" s="1266"/>
      <c r="N56" s="1266"/>
      <c r="O56" s="1266"/>
      <c r="P56" s="1266"/>
      <c r="Q56" s="1267"/>
      <c r="R56" s="1267"/>
      <c r="S56" s="1266"/>
      <c r="T56" s="1266"/>
      <c r="U56" s="1266"/>
      <c r="V56" s="1266"/>
      <c r="W56" s="1266"/>
      <c r="X56" s="1263"/>
      <c r="Y56" s="1263"/>
      <c r="Z56" s="1263"/>
      <c r="AA56" s="1263"/>
      <c r="AB56" s="1263"/>
      <c r="AC56" s="1268"/>
      <c r="AD56" s="97"/>
      <c r="AE56" s="106"/>
      <c r="AF56" s="106"/>
      <c r="AG56" s="106"/>
      <c r="AH56" s="106"/>
    </row>
    <row r="57" spans="1:34" s="12" customFormat="1" ht="33.75" x14ac:dyDescent="0.2">
      <c r="A57" s="1192" t="s">
        <v>939</v>
      </c>
      <c r="B57" s="1269" t="s">
        <v>273</v>
      </c>
      <c r="C57" s="1270" t="s">
        <v>235</v>
      </c>
      <c r="D57" s="1270" t="s">
        <v>232</v>
      </c>
      <c r="E57" s="1271">
        <v>43311</v>
      </c>
      <c r="F57" s="1271">
        <v>43414</v>
      </c>
      <c r="G57" s="1179">
        <f>DAYS360(E57,F57)</f>
        <v>100</v>
      </c>
      <c r="H57" s="1178">
        <v>43344</v>
      </c>
      <c r="I57" s="1178">
        <v>43708</v>
      </c>
      <c r="J57" s="1272" t="s">
        <v>940</v>
      </c>
      <c r="K57" s="1273" t="s">
        <v>941</v>
      </c>
      <c r="L57" s="1273" t="s">
        <v>80</v>
      </c>
      <c r="M57" s="1273" t="s">
        <v>80</v>
      </c>
      <c r="N57" s="1273" t="s">
        <v>80</v>
      </c>
      <c r="O57" s="1273" t="s">
        <v>80</v>
      </c>
      <c r="P57" s="1273" t="s">
        <v>80</v>
      </c>
      <c r="Q57" s="1273" t="s">
        <v>80</v>
      </c>
      <c r="R57" s="1273" t="s">
        <v>500</v>
      </c>
      <c r="S57" s="1273">
        <v>1200</v>
      </c>
      <c r="T57" s="1273" t="s">
        <v>80</v>
      </c>
      <c r="U57" s="1272" t="s">
        <v>942</v>
      </c>
      <c r="V57" s="1272" t="s">
        <v>80</v>
      </c>
      <c r="W57" s="1272" t="s">
        <v>80</v>
      </c>
      <c r="X57" s="1274" t="s">
        <v>234</v>
      </c>
      <c r="Y57" s="1274" t="s">
        <v>80</v>
      </c>
      <c r="Z57" s="1274" t="s">
        <v>80</v>
      </c>
      <c r="AA57" s="1274" t="s">
        <v>234</v>
      </c>
      <c r="AB57" s="1274" t="s">
        <v>234</v>
      </c>
      <c r="AC57" s="1213" t="s">
        <v>61</v>
      </c>
      <c r="AD57" s="95"/>
      <c r="AE57" s="98"/>
      <c r="AF57" s="98"/>
      <c r="AG57" s="98"/>
      <c r="AH57" s="98"/>
    </row>
    <row r="58" spans="1:34" s="12" customFormat="1" ht="17.25" customHeight="1" x14ac:dyDescent="0.2">
      <c r="A58" s="1192" t="s">
        <v>943</v>
      </c>
      <c r="B58" s="1269" t="s">
        <v>273</v>
      </c>
      <c r="C58" s="1270" t="s">
        <v>105</v>
      </c>
      <c r="D58" s="1270" t="s">
        <v>232</v>
      </c>
      <c r="E58" s="1271">
        <v>43259</v>
      </c>
      <c r="F58" s="1271">
        <v>43439</v>
      </c>
      <c r="G58" s="1179">
        <f>DAYS360(E58,F58)</f>
        <v>177</v>
      </c>
      <c r="H58" s="1178">
        <v>43291</v>
      </c>
      <c r="I58" s="1178">
        <v>43655</v>
      </c>
      <c r="J58" s="1272" t="s">
        <v>80</v>
      </c>
      <c r="K58" s="1273">
        <v>3.9</v>
      </c>
      <c r="L58" s="1273" t="s">
        <v>80</v>
      </c>
      <c r="M58" s="1273" t="s">
        <v>80</v>
      </c>
      <c r="N58" s="1273" t="s">
        <v>80</v>
      </c>
      <c r="O58" s="1273" t="s">
        <v>80</v>
      </c>
      <c r="P58" s="1273" t="s">
        <v>80</v>
      </c>
      <c r="Q58" s="1273" t="s">
        <v>80</v>
      </c>
      <c r="R58" s="1273">
        <v>40</v>
      </c>
      <c r="S58" s="1273">
        <v>22000</v>
      </c>
      <c r="T58" s="1273">
        <v>2000</v>
      </c>
      <c r="U58" s="1273">
        <v>550</v>
      </c>
      <c r="V58" s="1272" t="s">
        <v>450</v>
      </c>
      <c r="W58" s="1272" t="s">
        <v>234</v>
      </c>
      <c r="X58" s="1274" t="s">
        <v>234</v>
      </c>
      <c r="Y58" s="1274" t="s">
        <v>234</v>
      </c>
      <c r="Z58" s="1274" t="s">
        <v>234</v>
      </c>
      <c r="AA58" s="1274" t="s">
        <v>234</v>
      </c>
      <c r="AB58" s="1274" t="s">
        <v>80</v>
      </c>
      <c r="AC58" s="1213" t="s">
        <v>61</v>
      </c>
      <c r="AD58" s="95"/>
      <c r="AE58" s="98"/>
      <c r="AF58" s="98"/>
      <c r="AG58" s="98"/>
      <c r="AH58" s="98"/>
    </row>
    <row r="59" spans="1:34" s="12" customFormat="1" ht="19.5" customHeight="1" x14ac:dyDescent="0.2">
      <c r="A59" s="1192" t="s">
        <v>944</v>
      </c>
      <c r="B59" s="1269" t="s">
        <v>273</v>
      </c>
      <c r="C59" s="1270" t="s">
        <v>105</v>
      </c>
      <c r="D59" s="1270" t="s">
        <v>272</v>
      </c>
      <c r="E59" s="1271">
        <v>43257</v>
      </c>
      <c r="F59" s="1271">
        <v>43444</v>
      </c>
      <c r="G59" s="1179">
        <f>DAYS360(E59,F59)</f>
        <v>184</v>
      </c>
      <c r="H59" s="1178">
        <v>43282</v>
      </c>
      <c r="I59" s="1178">
        <v>43646</v>
      </c>
      <c r="J59" s="1272" t="s">
        <v>80</v>
      </c>
      <c r="K59" s="1273" t="s">
        <v>945</v>
      </c>
      <c r="L59" s="1273" t="s">
        <v>80</v>
      </c>
      <c r="M59" s="1273" t="s">
        <v>80</v>
      </c>
      <c r="N59" s="1273" t="s">
        <v>80</v>
      </c>
      <c r="O59" s="1273" t="s">
        <v>80</v>
      </c>
      <c r="P59" s="1273" t="s">
        <v>80</v>
      </c>
      <c r="Q59" s="1273" t="s">
        <v>80</v>
      </c>
      <c r="R59" s="1273" t="s">
        <v>80</v>
      </c>
      <c r="S59" s="1273" t="s">
        <v>80</v>
      </c>
      <c r="T59" s="1273" t="s">
        <v>80</v>
      </c>
      <c r="U59" s="1273">
        <v>562</v>
      </c>
      <c r="V59" s="1272" t="s">
        <v>946</v>
      </c>
      <c r="W59" s="1272" t="s">
        <v>947</v>
      </c>
      <c r="X59" s="1274" t="s">
        <v>80</v>
      </c>
      <c r="Y59" s="1274" t="s">
        <v>80</v>
      </c>
      <c r="Z59" s="1274" t="s">
        <v>80</v>
      </c>
      <c r="AA59" s="1274" t="s">
        <v>80</v>
      </c>
      <c r="AB59" s="1274" t="s">
        <v>80</v>
      </c>
      <c r="AC59" s="1213" t="s">
        <v>61</v>
      </c>
      <c r="AD59" s="95"/>
      <c r="AE59" s="98"/>
      <c r="AF59" s="98"/>
      <c r="AG59" s="98"/>
      <c r="AH59" s="98"/>
    </row>
    <row r="60" spans="1:34" s="12" customFormat="1" ht="12" x14ac:dyDescent="0.2">
      <c r="A60" s="1192" t="s">
        <v>948</v>
      </c>
      <c r="B60" s="1269" t="s">
        <v>286</v>
      </c>
      <c r="C60" s="1270" t="s">
        <v>105</v>
      </c>
      <c r="D60" s="1270" t="s">
        <v>232</v>
      </c>
      <c r="E60" s="1271">
        <v>43166</v>
      </c>
      <c r="F60" s="1271">
        <v>43446</v>
      </c>
      <c r="G60" s="1179">
        <f>DAYS360(E60,F60)</f>
        <v>275</v>
      </c>
      <c r="H60" s="1178">
        <v>43466</v>
      </c>
      <c r="I60" s="1178">
        <v>44196</v>
      </c>
      <c r="J60" s="1272" t="s">
        <v>80</v>
      </c>
      <c r="K60" s="1273" t="s">
        <v>80</v>
      </c>
      <c r="L60" s="1273" t="s">
        <v>80</v>
      </c>
      <c r="M60" s="1273" t="s">
        <v>80</v>
      </c>
      <c r="N60" s="1273" t="s">
        <v>80</v>
      </c>
      <c r="O60" s="1273" t="s">
        <v>80</v>
      </c>
      <c r="P60" s="1273" t="s">
        <v>80</v>
      </c>
      <c r="Q60" s="1273" t="s">
        <v>80</v>
      </c>
      <c r="R60" s="1273" t="s">
        <v>80</v>
      </c>
      <c r="S60" s="1273" t="s">
        <v>80</v>
      </c>
      <c r="T60" s="1273" t="s">
        <v>80</v>
      </c>
      <c r="U60" s="1273" t="s">
        <v>234</v>
      </c>
      <c r="V60" s="1272" t="s">
        <v>80</v>
      </c>
      <c r="W60" s="1272" t="s">
        <v>80</v>
      </c>
      <c r="X60" s="1274" t="s">
        <v>80</v>
      </c>
      <c r="Y60" s="1274" t="s">
        <v>234</v>
      </c>
      <c r="Z60" s="1274" t="s">
        <v>80</v>
      </c>
      <c r="AA60" s="1274" t="s">
        <v>80</v>
      </c>
      <c r="AB60" s="1274" t="s">
        <v>80</v>
      </c>
      <c r="AC60" s="1213" t="s">
        <v>61</v>
      </c>
      <c r="AD60" s="95"/>
      <c r="AE60" s="98"/>
      <c r="AF60" s="98"/>
      <c r="AG60" s="98"/>
      <c r="AH60" s="98"/>
    </row>
    <row r="61" spans="1:34" s="12" customFormat="1" ht="15" x14ac:dyDescent="0.2">
      <c r="A61" s="1307" t="s">
        <v>1253</v>
      </c>
      <c r="B61" s="1269"/>
      <c r="C61" s="1270"/>
      <c r="D61" s="1270"/>
      <c r="E61" s="1271"/>
      <c r="F61" s="1271"/>
      <c r="G61" s="1179"/>
      <c r="H61" s="1178"/>
      <c r="I61" s="1178"/>
      <c r="J61" s="1272"/>
      <c r="K61" s="1273"/>
      <c r="L61" s="1273"/>
      <c r="M61" s="1273"/>
      <c r="N61" s="1273"/>
      <c r="O61" s="1273"/>
      <c r="P61" s="1273"/>
      <c r="Q61" s="1273"/>
      <c r="R61" s="1273"/>
      <c r="S61" s="1273"/>
      <c r="T61" s="1273"/>
      <c r="U61" s="1273"/>
      <c r="V61" s="1272"/>
      <c r="W61" s="1272"/>
      <c r="X61" s="1274"/>
      <c r="Y61" s="1274"/>
      <c r="Z61" s="1274"/>
      <c r="AA61" s="1274"/>
      <c r="AB61" s="1274"/>
      <c r="AC61" s="1213"/>
      <c r="AD61" s="95"/>
      <c r="AE61" s="98"/>
      <c r="AF61" s="98"/>
      <c r="AG61" s="98"/>
      <c r="AH61" s="98"/>
    </row>
    <row r="62" spans="1:34" s="12" customFormat="1" ht="30" customHeight="1" x14ac:dyDescent="0.2">
      <c r="A62" s="1192" t="s">
        <v>1254</v>
      </c>
      <c r="B62" s="1269" t="s">
        <v>272</v>
      </c>
      <c r="C62" s="1270" t="s">
        <v>105</v>
      </c>
      <c r="D62" s="1270" t="s">
        <v>232</v>
      </c>
      <c r="E62" s="1271">
        <v>43548</v>
      </c>
      <c r="F62" s="1271">
        <v>43682</v>
      </c>
      <c r="G62" s="1179">
        <f>DAYS360(E62,F62)</f>
        <v>131</v>
      </c>
      <c r="H62" s="1178">
        <v>43586</v>
      </c>
      <c r="I62" s="1178">
        <v>43951</v>
      </c>
      <c r="J62" s="1272" t="s">
        <v>80</v>
      </c>
      <c r="K62" s="1273" t="s">
        <v>598</v>
      </c>
      <c r="L62" s="1273" t="s">
        <v>80</v>
      </c>
      <c r="M62" s="1273" t="s">
        <v>1256</v>
      </c>
      <c r="N62" s="1273" t="s">
        <v>1257</v>
      </c>
      <c r="O62" s="1273" t="s">
        <v>80</v>
      </c>
      <c r="P62" s="1273" t="s">
        <v>80</v>
      </c>
      <c r="Q62" s="1273" t="s">
        <v>80</v>
      </c>
      <c r="R62" s="1273" t="s">
        <v>500</v>
      </c>
      <c r="S62" s="1273" t="s">
        <v>234</v>
      </c>
      <c r="T62" s="1273" t="s">
        <v>234</v>
      </c>
      <c r="U62" s="1273">
        <v>400</v>
      </c>
      <c r="V62" s="1272" t="s">
        <v>80</v>
      </c>
      <c r="W62" s="1272" t="s">
        <v>445</v>
      </c>
      <c r="X62" s="1274" t="s">
        <v>234</v>
      </c>
      <c r="Y62" s="1274" t="s">
        <v>234</v>
      </c>
      <c r="Z62" s="1274" t="s">
        <v>80</v>
      </c>
      <c r="AA62" s="1274" t="s">
        <v>234</v>
      </c>
      <c r="AB62" s="1274" t="s">
        <v>234</v>
      </c>
      <c r="AC62" s="1213" t="s">
        <v>61</v>
      </c>
      <c r="AD62" s="95"/>
      <c r="AE62" s="98"/>
      <c r="AF62" s="98"/>
      <c r="AG62" s="98"/>
      <c r="AH62" s="98"/>
    </row>
    <row r="63" spans="1:34" s="12" customFormat="1" ht="30" customHeight="1" x14ac:dyDescent="0.2">
      <c r="A63" s="1192" t="s">
        <v>1254</v>
      </c>
      <c r="B63" s="1269" t="s">
        <v>272</v>
      </c>
      <c r="C63" s="1270" t="s">
        <v>275</v>
      </c>
      <c r="D63" s="1270" t="s">
        <v>232</v>
      </c>
      <c r="E63" s="1271">
        <v>43548</v>
      </c>
      <c r="F63" s="1271">
        <v>43682</v>
      </c>
      <c r="G63" s="1179">
        <f>DAYS360(E63,F63)</f>
        <v>131</v>
      </c>
      <c r="H63" s="1178">
        <v>43586</v>
      </c>
      <c r="I63" s="1178">
        <v>43951</v>
      </c>
      <c r="J63" s="1272" t="s">
        <v>1258</v>
      </c>
      <c r="K63" s="1273" t="s">
        <v>80</v>
      </c>
      <c r="L63" s="1273">
        <v>30</v>
      </c>
      <c r="M63" s="1273" t="s">
        <v>80</v>
      </c>
      <c r="N63" s="1273" t="s">
        <v>1257</v>
      </c>
      <c r="O63" s="1273" t="s">
        <v>80</v>
      </c>
      <c r="P63" s="1273" t="s">
        <v>80</v>
      </c>
      <c r="Q63" s="1273" t="s">
        <v>80</v>
      </c>
      <c r="R63" s="1273" t="s">
        <v>1259</v>
      </c>
      <c r="S63" s="1273" t="s">
        <v>234</v>
      </c>
      <c r="T63" s="1273" t="s">
        <v>234</v>
      </c>
      <c r="U63" s="1273">
        <v>401</v>
      </c>
      <c r="V63" s="1272" t="s">
        <v>80</v>
      </c>
      <c r="W63" s="1272" t="s">
        <v>80</v>
      </c>
      <c r="X63" s="1274" t="s">
        <v>234</v>
      </c>
      <c r="Y63" s="1274" t="s">
        <v>234</v>
      </c>
      <c r="Z63" s="1274" t="s">
        <v>80</v>
      </c>
      <c r="AA63" s="1274" t="s">
        <v>234</v>
      </c>
      <c r="AB63" s="1274" t="s">
        <v>80</v>
      </c>
      <c r="AC63" s="1213" t="s">
        <v>61</v>
      </c>
      <c r="AD63" s="95"/>
      <c r="AE63" s="98"/>
      <c r="AF63" s="98"/>
      <c r="AG63" s="98"/>
      <c r="AH63" s="98"/>
    </row>
    <row r="64" spans="1:34" s="107" customFormat="1" ht="15" x14ac:dyDescent="0.2">
      <c r="A64" s="1193" t="s">
        <v>1255</v>
      </c>
      <c r="B64" s="1275"/>
      <c r="C64" s="1176"/>
      <c r="D64" s="1276"/>
      <c r="E64" s="1277"/>
      <c r="F64" s="1277"/>
      <c r="G64" s="1278"/>
      <c r="H64" s="1277"/>
      <c r="I64" s="1279"/>
      <c r="J64" s="1280"/>
      <c r="K64" s="1280"/>
      <c r="L64" s="1280"/>
      <c r="M64" s="1280"/>
      <c r="N64" s="1280"/>
      <c r="O64" s="1280"/>
      <c r="P64" s="1280"/>
      <c r="Q64" s="1280"/>
      <c r="R64" s="1280"/>
      <c r="S64" s="1280"/>
      <c r="T64" s="1280"/>
      <c r="U64" s="1280"/>
      <c r="V64" s="1280"/>
      <c r="W64" s="1280"/>
      <c r="X64" s="1281"/>
      <c r="Y64" s="1281"/>
      <c r="Z64" s="1281"/>
      <c r="AA64" s="1282"/>
      <c r="AB64" s="1282"/>
      <c r="AC64" s="1283"/>
      <c r="AD64" s="97"/>
      <c r="AE64" s="106"/>
      <c r="AF64" s="106"/>
      <c r="AG64" s="106"/>
      <c r="AH64" s="106"/>
    </row>
    <row r="65" spans="1:34" s="107" customFormat="1" ht="15" x14ac:dyDescent="0.2">
      <c r="A65" s="1307" t="s">
        <v>1255</v>
      </c>
      <c r="B65" s="1275"/>
      <c r="C65" s="1176"/>
      <c r="D65" s="1276"/>
      <c r="E65" s="1277"/>
      <c r="F65" s="1277"/>
      <c r="G65" s="1278"/>
      <c r="H65" s="1277"/>
      <c r="I65" s="1279"/>
      <c r="J65" s="1280"/>
      <c r="K65" s="1280"/>
      <c r="L65" s="1280"/>
      <c r="M65" s="1280"/>
      <c r="N65" s="1280"/>
      <c r="O65" s="1280"/>
      <c r="P65" s="1280"/>
      <c r="Q65" s="1280"/>
      <c r="R65" s="1280"/>
      <c r="S65" s="1280"/>
      <c r="T65" s="1280"/>
      <c r="U65" s="1280"/>
      <c r="V65" s="1280"/>
      <c r="W65" s="1280"/>
      <c r="X65" s="1281"/>
      <c r="Y65" s="1281"/>
      <c r="Z65" s="1281"/>
      <c r="AA65" s="1282"/>
      <c r="AB65" s="1282"/>
      <c r="AC65" s="1283"/>
      <c r="AD65" s="97"/>
      <c r="AE65" s="106"/>
      <c r="AF65" s="106"/>
      <c r="AG65" s="106"/>
      <c r="AH65" s="106"/>
    </row>
    <row r="66" spans="1:34" s="107" customFormat="1" ht="30" customHeight="1" x14ac:dyDescent="0.2">
      <c r="A66" s="1308" t="s">
        <v>1260</v>
      </c>
      <c r="B66" s="1284" t="s">
        <v>275</v>
      </c>
      <c r="C66" s="1176" t="s">
        <v>275</v>
      </c>
      <c r="D66" s="1276" t="s">
        <v>272</v>
      </c>
      <c r="E66" s="1285">
        <v>43243</v>
      </c>
      <c r="F66" s="1285">
        <v>43684</v>
      </c>
      <c r="G66" s="1179">
        <f>DAYS360(E66,F66)</f>
        <v>434</v>
      </c>
      <c r="H66" s="1277">
        <v>43466</v>
      </c>
      <c r="I66" s="1286">
        <v>43830</v>
      </c>
      <c r="J66" s="1280" t="s">
        <v>80</v>
      </c>
      <c r="K66" s="1280" t="s">
        <v>80</v>
      </c>
      <c r="L66" s="1280" t="s">
        <v>80</v>
      </c>
      <c r="M66" s="1280" t="s">
        <v>80</v>
      </c>
      <c r="N66" s="1280" t="s">
        <v>1261</v>
      </c>
      <c r="O66" s="1280" t="s">
        <v>80</v>
      </c>
      <c r="P66" s="1280" t="s">
        <v>80</v>
      </c>
      <c r="Q66" s="1280" t="s">
        <v>80</v>
      </c>
      <c r="R66" s="1280" t="s">
        <v>80</v>
      </c>
      <c r="S66" s="1280" t="s">
        <v>80</v>
      </c>
      <c r="T66" s="1280" t="s">
        <v>234</v>
      </c>
      <c r="U66" s="1280" t="s">
        <v>80</v>
      </c>
      <c r="V66" s="1280" t="s">
        <v>80</v>
      </c>
      <c r="W66" s="1280" t="s">
        <v>80</v>
      </c>
      <c r="X66" s="1281" t="s">
        <v>234</v>
      </c>
      <c r="Y66" s="1281" t="s">
        <v>234</v>
      </c>
      <c r="Z66" s="1281" t="s">
        <v>80</v>
      </c>
      <c r="AA66" s="1281" t="s">
        <v>80</v>
      </c>
      <c r="AB66" s="1281" t="s">
        <v>80</v>
      </c>
      <c r="AC66" s="1283" t="s">
        <v>61</v>
      </c>
      <c r="AD66" s="97"/>
      <c r="AE66" s="106"/>
      <c r="AF66" s="106"/>
      <c r="AG66" s="106"/>
      <c r="AH66" s="106"/>
    </row>
    <row r="67" spans="1:34" s="107" customFormat="1" ht="30" customHeight="1" x14ac:dyDescent="0.2">
      <c r="A67" s="1308" t="s">
        <v>1262</v>
      </c>
      <c r="B67" s="1284" t="s">
        <v>272</v>
      </c>
      <c r="C67" s="1176" t="s">
        <v>105</v>
      </c>
      <c r="D67" s="1276" t="s">
        <v>232</v>
      </c>
      <c r="E67" s="1285">
        <v>43496</v>
      </c>
      <c r="F67" s="1285">
        <v>43543</v>
      </c>
      <c r="G67" s="1179">
        <f t="shared" ref="G67:G69" si="3">DAYS360(E67,F67)</f>
        <v>49</v>
      </c>
      <c r="H67" s="1277">
        <v>43556</v>
      </c>
      <c r="I67" s="1286">
        <v>44286</v>
      </c>
      <c r="J67" s="1280" t="s">
        <v>80</v>
      </c>
      <c r="K67" s="1280">
        <v>2</v>
      </c>
      <c r="L67" s="1280" t="s">
        <v>80</v>
      </c>
      <c r="M67" s="1280" t="s">
        <v>80</v>
      </c>
      <c r="N67" s="1280" t="s">
        <v>80</v>
      </c>
      <c r="O67" s="1280" t="s">
        <v>80</v>
      </c>
      <c r="P67" s="1280" t="s">
        <v>234</v>
      </c>
      <c r="Q67" s="1280" t="s">
        <v>80</v>
      </c>
      <c r="R67" s="1280" t="s">
        <v>80</v>
      </c>
      <c r="S67" s="1280" t="s">
        <v>80</v>
      </c>
      <c r="T67" s="1280" t="s">
        <v>80</v>
      </c>
      <c r="U67" s="1280">
        <v>355</v>
      </c>
      <c r="V67" s="1280" t="s">
        <v>80</v>
      </c>
      <c r="W67" s="1280" t="s">
        <v>80</v>
      </c>
      <c r="X67" s="1281" t="s">
        <v>234</v>
      </c>
      <c r="Y67" s="1281" t="s">
        <v>80</v>
      </c>
      <c r="Z67" s="1281" t="s">
        <v>80</v>
      </c>
      <c r="AA67" s="1281" t="s">
        <v>80</v>
      </c>
      <c r="AB67" s="1281" t="s">
        <v>80</v>
      </c>
      <c r="AC67" s="1283" t="s">
        <v>61</v>
      </c>
      <c r="AD67" s="97"/>
      <c r="AE67" s="106"/>
      <c r="AF67" s="106"/>
      <c r="AG67" s="106"/>
      <c r="AH67" s="106"/>
    </row>
    <row r="68" spans="1:34" s="107" customFormat="1" ht="30" customHeight="1" x14ac:dyDescent="0.2">
      <c r="A68" s="1308" t="s">
        <v>1263</v>
      </c>
      <c r="B68" s="1284" t="s">
        <v>286</v>
      </c>
      <c r="C68" s="1176" t="s">
        <v>235</v>
      </c>
      <c r="D68" s="1276" t="s">
        <v>272</v>
      </c>
      <c r="E68" s="1285">
        <v>43486</v>
      </c>
      <c r="F68" s="1285">
        <v>43612</v>
      </c>
      <c r="G68" s="1179">
        <f t="shared" si="3"/>
        <v>126</v>
      </c>
      <c r="H68" s="1277">
        <v>43831</v>
      </c>
      <c r="I68" s="1287">
        <v>44561</v>
      </c>
      <c r="J68" s="1280" t="s">
        <v>80</v>
      </c>
      <c r="K68" s="1280" t="s">
        <v>80</v>
      </c>
      <c r="L68" s="1280" t="s">
        <v>80</v>
      </c>
      <c r="M68" s="1280" t="s">
        <v>80</v>
      </c>
      <c r="N68" s="1280" t="s">
        <v>80</v>
      </c>
      <c r="O68" s="1280" t="s">
        <v>80</v>
      </c>
      <c r="P68" s="1280" t="s">
        <v>80</v>
      </c>
      <c r="Q68" s="1280" t="s">
        <v>80</v>
      </c>
      <c r="R68" s="1280" t="s">
        <v>80</v>
      </c>
      <c r="S68" s="1280" t="s">
        <v>80</v>
      </c>
      <c r="T68" s="1280" t="s">
        <v>80</v>
      </c>
      <c r="U68" s="1280" t="s">
        <v>80</v>
      </c>
      <c r="V68" s="1280" t="s">
        <v>80</v>
      </c>
      <c r="W68" s="1280" t="s">
        <v>80</v>
      </c>
      <c r="X68" s="1280" t="s">
        <v>80</v>
      </c>
      <c r="Y68" s="1280" t="s">
        <v>80</v>
      </c>
      <c r="Z68" s="1280" t="s">
        <v>80</v>
      </c>
      <c r="AA68" s="1280" t="s">
        <v>80</v>
      </c>
      <c r="AB68" s="1280" t="s">
        <v>80</v>
      </c>
      <c r="AC68" s="1283" t="s">
        <v>61</v>
      </c>
      <c r="AD68" s="97"/>
      <c r="AE68" s="106"/>
      <c r="AF68" s="106"/>
      <c r="AG68" s="106"/>
      <c r="AH68" s="106"/>
    </row>
    <row r="69" spans="1:34" s="12" customFormat="1" ht="30" customHeight="1" x14ac:dyDescent="0.2">
      <c r="A69" s="1308" t="s">
        <v>1264</v>
      </c>
      <c r="B69" s="1284" t="s">
        <v>286</v>
      </c>
      <c r="C69" s="1176" t="s">
        <v>235</v>
      </c>
      <c r="D69" s="1276" t="s">
        <v>272</v>
      </c>
      <c r="E69" s="1271">
        <v>43489</v>
      </c>
      <c r="F69" s="1271">
        <v>43714</v>
      </c>
      <c r="G69" s="1179">
        <f t="shared" si="3"/>
        <v>222</v>
      </c>
      <c r="H69" s="1178">
        <v>43466</v>
      </c>
      <c r="I69" s="1178">
        <v>44196</v>
      </c>
      <c r="J69" s="1280" t="s">
        <v>80</v>
      </c>
      <c r="K69" s="1280" t="s">
        <v>80</v>
      </c>
      <c r="L69" s="1280" t="s">
        <v>80</v>
      </c>
      <c r="M69" s="1280" t="s">
        <v>80</v>
      </c>
      <c r="N69" s="1280" t="s">
        <v>80</v>
      </c>
      <c r="O69" s="1280" t="s">
        <v>80</v>
      </c>
      <c r="P69" s="1280" t="s">
        <v>80</v>
      </c>
      <c r="Q69" s="1280" t="s">
        <v>80</v>
      </c>
      <c r="R69" s="1280" t="s">
        <v>80</v>
      </c>
      <c r="S69" s="1280" t="s">
        <v>80</v>
      </c>
      <c r="T69" s="1280" t="s">
        <v>80</v>
      </c>
      <c r="U69" s="1280" t="s">
        <v>80</v>
      </c>
      <c r="V69" s="1280" t="s">
        <v>80</v>
      </c>
      <c r="W69" s="1280" t="s">
        <v>80</v>
      </c>
      <c r="X69" s="1280" t="s">
        <v>80</v>
      </c>
      <c r="Y69" s="1274" t="s">
        <v>234</v>
      </c>
      <c r="Z69" s="1280" t="s">
        <v>80</v>
      </c>
      <c r="AA69" s="1280" t="s">
        <v>80</v>
      </c>
      <c r="AB69" s="1280" t="s">
        <v>80</v>
      </c>
      <c r="AC69" s="1213" t="s">
        <v>56</v>
      </c>
      <c r="AD69" s="95"/>
      <c r="AE69" s="98"/>
      <c r="AF69" s="98"/>
      <c r="AG69" s="98"/>
      <c r="AH69" s="98"/>
    </row>
    <row r="70" spans="1:34" s="107" customFormat="1" ht="15" x14ac:dyDescent="0.2">
      <c r="A70" s="1193" t="s">
        <v>595</v>
      </c>
      <c r="B70" s="1275"/>
      <c r="C70" s="1176"/>
      <c r="D70" s="1276"/>
      <c r="E70" s="1277"/>
      <c r="F70" s="1277"/>
      <c r="G70" s="1278"/>
      <c r="H70" s="1277"/>
      <c r="I70" s="1279"/>
      <c r="J70" s="1280"/>
      <c r="K70" s="1280"/>
      <c r="L70" s="1280"/>
      <c r="M70" s="1280"/>
      <c r="N70" s="1280"/>
      <c r="O70" s="1280"/>
      <c r="P70" s="1280"/>
      <c r="Q70" s="1280"/>
      <c r="R70" s="1280"/>
      <c r="S70" s="1280"/>
      <c r="T70" s="1280"/>
      <c r="U70" s="1280"/>
      <c r="V70" s="1280"/>
      <c r="W70" s="1280"/>
      <c r="X70" s="1281"/>
      <c r="Y70" s="1281"/>
      <c r="Z70" s="1281"/>
      <c r="AA70" s="1282"/>
      <c r="AB70" s="1282"/>
      <c r="AC70" s="1283"/>
      <c r="AD70" s="97"/>
      <c r="AE70" s="106"/>
      <c r="AF70" s="106"/>
      <c r="AG70" s="106"/>
      <c r="AH70" s="106"/>
    </row>
    <row r="71" spans="1:34" s="107" customFormat="1" ht="15" x14ac:dyDescent="0.2">
      <c r="A71" s="1307" t="s">
        <v>595</v>
      </c>
      <c r="B71" s="1275"/>
      <c r="C71" s="1176"/>
      <c r="D71" s="1276"/>
      <c r="E71" s="1277"/>
      <c r="F71" s="1277"/>
      <c r="G71" s="1278"/>
      <c r="H71" s="1277"/>
      <c r="I71" s="1279"/>
      <c r="J71" s="1280"/>
      <c r="K71" s="1280"/>
      <c r="L71" s="1280"/>
      <c r="M71" s="1280"/>
      <c r="N71" s="1280"/>
      <c r="O71" s="1280"/>
      <c r="P71" s="1280"/>
      <c r="Q71" s="1280"/>
      <c r="R71" s="1280"/>
      <c r="S71" s="1280"/>
      <c r="T71" s="1280"/>
      <c r="U71" s="1280"/>
      <c r="V71" s="1280"/>
      <c r="W71" s="1280"/>
      <c r="X71" s="1281"/>
      <c r="Y71" s="1281"/>
      <c r="Z71" s="1281"/>
      <c r="AA71" s="1282"/>
      <c r="AB71" s="1282"/>
      <c r="AC71" s="1283"/>
      <c r="AD71" s="97"/>
      <c r="AE71" s="106"/>
      <c r="AF71" s="106"/>
      <c r="AG71" s="106"/>
      <c r="AH71" s="106"/>
    </row>
    <row r="72" spans="1:34" s="12" customFormat="1" ht="21" customHeight="1" x14ac:dyDescent="0.2">
      <c r="A72" s="1192" t="s">
        <v>949</v>
      </c>
      <c r="B72" s="1269" t="s">
        <v>275</v>
      </c>
      <c r="C72" s="1270" t="s">
        <v>235</v>
      </c>
      <c r="D72" s="1270" t="s">
        <v>232</v>
      </c>
      <c r="E72" s="1271">
        <v>43046</v>
      </c>
      <c r="F72" s="1271">
        <v>43263</v>
      </c>
      <c r="G72" s="1179">
        <f>DAYS360(E72,F72)</f>
        <v>215</v>
      </c>
      <c r="H72" s="1178">
        <v>43101</v>
      </c>
      <c r="I72" s="1178">
        <v>43465</v>
      </c>
      <c r="J72" s="1272" t="s">
        <v>80</v>
      </c>
      <c r="K72" s="1273" t="s">
        <v>80</v>
      </c>
      <c r="L72" s="1273" t="s">
        <v>80</v>
      </c>
      <c r="M72" s="1273" t="s">
        <v>80</v>
      </c>
      <c r="N72" s="1273" t="s">
        <v>80</v>
      </c>
      <c r="O72" s="1273">
        <v>300</v>
      </c>
      <c r="P72" s="1273" t="s">
        <v>80</v>
      </c>
      <c r="Q72" s="1273" t="s">
        <v>80</v>
      </c>
      <c r="R72" s="1273" t="s">
        <v>500</v>
      </c>
      <c r="S72" s="1273" t="s">
        <v>950</v>
      </c>
      <c r="T72" s="1273" t="s">
        <v>951</v>
      </c>
      <c r="U72" s="1273">
        <v>2200</v>
      </c>
      <c r="V72" s="1272" t="s">
        <v>739</v>
      </c>
      <c r="W72" s="1272" t="s">
        <v>234</v>
      </c>
      <c r="X72" s="1272" t="s">
        <v>952</v>
      </c>
      <c r="Y72" s="1274" t="s">
        <v>234</v>
      </c>
      <c r="Z72" s="1274" t="s">
        <v>80</v>
      </c>
      <c r="AA72" s="1274" t="s">
        <v>80</v>
      </c>
      <c r="AB72" s="1274" t="s">
        <v>80</v>
      </c>
      <c r="AC72" s="1213" t="s">
        <v>61</v>
      </c>
      <c r="AD72" s="95"/>
      <c r="AE72" s="98"/>
      <c r="AF72" s="98"/>
      <c r="AG72" s="98"/>
      <c r="AH72" s="98"/>
    </row>
    <row r="73" spans="1:34" s="12" customFormat="1" ht="23.25" customHeight="1" x14ac:dyDescent="0.2">
      <c r="A73" s="1192" t="s">
        <v>1265</v>
      </c>
      <c r="B73" s="1269" t="s">
        <v>275</v>
      </c>
      <c r="C73" s="1270" t="s">
        <v>275</v>
      </c>
      <c r="D73" s="1270" t="s">
        <v>232</v>
      </c>
      <c r="E73" s="1271">
        <v>43396</v>
      </c>
      <c r="F73" s="1271">
        <v>43676</v>
      </c>
      <c r="G73" s="1179">
        <f t="shared" ref="G73:G74" si="4">DAYS360(E73,F73)</f>
        <v>277</v>
      </c>
      <c r="H73" s="1178">
        <v>43466</v>
      </c>
      <c r="I73" s="1178">
        <v>43830</v>
      </c>
      <c r="J73" s="1272" t="s">
        <v>80</v>
      </c>
      <c r="K73" s="1273" t="s">
        <v>80</v>
      </c>
      <c r="L73" s="1273" t="s">
        <v>80</v>
      </c>
      <c r="M73" s="1273" t="s">
        <v>80</v>
      </c>
      <c r="N73" s="1273" t="s">
        <v>80</v>
      </c>
      <c r="O73" s="1273">
        <v>2000</v>
      </c>
      <c r="P73" s="1273" t="s">
        <v>80</v>
      </c>
      <c r="Q73" s="1273" t="s">
        <v>80</v>
      </c>
      <c r="R73" s="1273" t="s">
        <v>80</v>
      </c>
      <c r="S73" s="1273" t="s">
        <v>80</v>
      </c>
      <c r="T73" s="1273" t="s">
        <v>80</v>
      </c>
      <c r="U73" s="1273" t="s">
        <v>80</v>
      </c>
      <c r="V73" s="1273" t="s">
        <v>80</v>
      </c>
      <c r="W73" s="1273" t="s">
        <v>80</v>
      </c>
      <c r="X73" s="1273" t="s">
        <v>80</v>
      </c>
      <c r="Y73" s="1273" t="s">
        <v>80</v>
      </c>
      <c r="Z73" s="1273" t="s">
        <v>80</v>
      </c>
      <c r="AA73" s="1273" t="s">
        <v>80</v>
      </c>
      <c r="AB73" s="1273" t="s">
        <v>80</v>
      </c>
      <c r="AC73" s="1213" t="s">
        <v>56</v>
      </c>
      <c r="AD73" s="95"/>
      <c r="AE73" s="98"/>
      <c r="AF73" s="98"/>
      <c r="AG73" s="98"/>
      <c r="AH73" s="98"/>
    </row>
    <row r="74" spans="1:34" s="12" customFormat="1" ht="25.5" customHeight="1" x14ac:dyDescent="0.2">
      <c r="A74" s="1192" t="s">
        <v>1266</v>
      </c>
      <c r="B74" s="1269" t="s">
        <v>272</v>
      </c>
      <c r="C74" s="1270" t="s">
        <v>235</v>
      </c>
      <c r="D74" s="1270" t="s">
        <v>232</v>
      </c>
      <c r="E74" s="1271">
        <v>43644</v>
      </c>
      <c r="F74" s="1271">
        <v>43747</v>
      </c>
      <c r="G74" s="1179">
        <f t="shared" si="4"/>
        <v>101</v>
      </c>
      <c r="H74" s="1178">
        <v>43678</v>
      </c>
      <c r="I74" s="1178">
        <v>44043</v>
      </c>
      <c r="J74" s="1272">
        <v>183</v>
      </c>
      <c r="K74" s="1273" t="s">
        <v>1267</v>
      </c>
      <c r="L74" s="1273" t="s">
        <v>80</v>
      </c>
      <c r="M74" s="1273" t="s">
        <v>80</v>
      </c>
      <c r="N74" s="1273" t="s">
        <v>80</v>
      </c>
      <c r="O74" s="1273" t="s">
        <v>80</v>
      </c>
      <c r="P74" s="1273" t="s">
        <v>80</v>
      </c>
      <c r="Q74" s="1273" t="s">
        <v>80</v>
      </c>
      <c r="R74" s="1273" t="s">
        <v>80</v>
      </c>
      <c r="S74" s="1273" t="s">
        <v>80</v>
      </c>
      <c r="T74" s="1273" t="s">
        <v>80</v>
      </c>
      <c r="U74" s="1273">
        <v>155</v>
      </c>
      <c r="V74" s="1272" t="s">
        <v>234</v>
      </c>
      <c r="W74" s="1272" t="s">
        <v>80</v>
      </c>
      <c r="X74" s="1272" t="s">
        <v>80</v>
      </c>
      <c r="Y74" s="1274" t="s">
        <v>234</v>
      </c>
      <c r="Z74" s="1273" t="s">
        <v>80</v>
      </c>
      <c r="AA74" s="1273" t="s">
        <v>80</v>
      </c>
      <c r="AB74" s="1273" t="s">
        <v>80</v>
      </c>
      <c r="AC74" s="1213" t="s">
        <v>61</v>
      </c>
      <c r="AD74" s="95"/>
      <c r="AE74" s="98"/>
      <c r="AF74" s="98"/>
      <c r="AG74" s="98"/>
      <c r="AH74" s="98"/>
    </row>
    <row r="75" spans="1:34" s="83" customFormat="1" ht="15" x14ac:dyDescent="0.2">
      <c r="A75" s="1193" t="s">
        <v>112</v>
      </c>
      <c r="B75" s="1275"/>
      <c r="C75" s="1176"/>
      <c r="D75" s="1276"/>
      <c r="E75" s="1277"/>
      <c r="F75" s="1277"/>
      <c r="G75" s="1278"/>
      <c r="H75" s="1277"/>
      <c r="I75" s="1277"/>
      <c r="J75" s="1280"/>
      <c r="K75" s="1280"/>
      <c r="L75" s="1280"/>
      <c r="M75" s="1280"/>
      <c r="N75" s="1280"/>
      <c r="O75" s="1280"/>
      <c r="P75" s="1280"/>
      <c r="Q75" s="1280"/>
      <c r="R75" s="1280"/>
      <c r="S75" s="1280"/>
      <c r="T75" s="1280"/>
      <c r="U75" s="1280"/>
      <c r="V75" s="1280"/>
      <c r="W75" s="1280"/>
      <c r="X75" s="1282"/>
      <c r="Y75" s="1282"/>
      <c r="Z75" s="1282"/>
      <c r="AA75" s="1282"/>
      <c r="AB75" s="1282"/>
      <c r="AC75" s="1283"/>
    </row>
    <row r="76" spans="1:34" s="83" customFormat="1" ht="15" x14ac:dyDescent="0.2">
      <c r="A76" s="1307" t="s">
        <v>112</v>
      </c>
      <c r="B76" s="1275"/>
      <c r="C76" s="1176"/>
      <c r="D76" s="1276"/>
      <c r="E76" s="1277"/>
      <c r="F76" s="1277"/>
      <c r="G76" s="1278"/>
      <c r="H76" s="1277"/>
      <c r="I76" s="1277"/>
      <c r="J76" s="1280"/>
      <c r="K76" s="1280"/>
      <c r="L76" s="1280"/>
      <c r="M76" s="1280"/>
      <c r="N76" s="1280"/>
      <c r="O76" s="1280"/>
      <c r="P76" s="1280"/>
      <c r="Q76" s="1280"/>
      <c r="R76" s="1280"/>
      <c r="S76" s="1280"/>
      <c r="T76" s="1280"/>
      <c r="U76" s="1280"/>
      <c r="V76" s="1280"/>
      <c r="W76" s="1280"/>
      <c r="X76" s="1282"/>
      <c r="Y76" s="1282"/>
      <c r="Z76" s="1282"/>
      <c r="AA76" s="1282"/>
      <c r="AB76" s="1282"/>
      <c r="AC76" s="1283"/>
    </row>
    <row r="77" spans="1:34" s="12" customFormat="1" ht="26.25" customHeight="1" x14ac:dyDescent="0.2">
      <c r="A77" s="1192" t="s">
        <v>953</v>
      </c>
      <c r="B77" s="1269" t="s">
        <v>275</v>
      </c>
      <c r="C77" s="1270" t="s">
        <v>235</v>
      </c>
      <c r="D77" s="1270" t="s">
        <v>232</v>
      </c>
      <c r="E77" s="1271">
        <v>43068</v>
      </c>
      <c r="F77" s="1271">
        <v>43159</v>
      </c>
      <c r="G77" s="1179">
        <f>DAYS360(E77,F77)</f>
        <v>89</v>
      </c>
      <c r="H77" s="1178">
        <v>43101</v>
      </c>
      <c r="I77" s="1178">
        <v>43465</v>
      </c>
      <c r="J77" s="1272">
        <v>100</v>
      </c>
      <c r="K77" s="1273">
        <v>3.33</v>
      </c>
      <c r="L77" s="1273" t="s">
        <v>80</v>
      </c>
      <c r="M77" s="1273" t="s">
        <v>80</v>
      </c>
      <c r="N77" s="1273" t="s">
        <v>80</v>
      </c>
      <c r="O77" s="1273" t="s">
        <v>80</v>
      </c>
      <c r="P77" s="1273">
        <v>3200</v>
      </c>
      <c r="Q77" s="1273" t="s">
        <v>80</v>
      </c>
      <c r="R77" s="1273" t="s">
        <v>80</v>
      </c>
      <c r="S77" s="1273">
        <v>7000</v>
      </c>
      <c r="T77" s="1273">
        <v>5000</v>
      </c>
      <c r="U77" s="1273" t="s">
        <v>954</v>
      </c>
      <c r="V77" s="1272" t="s">
        <v>80</v>
      </c>
      <c r="W77" s="1272" t="s">
        <v>234</v>
      </c>
      <c r="X77" s="1274" t="s">
        <v>80</v>
      </c>
      <c r="Y77" s="1274" t="s">
        <v>234</v>
      </c>
      <c r="Z77" s="1274" t="s">
        <v>80</v>
      </c>
      <c r="AA77" s="1274" t="s">
        <v>80</v>
      </c>
      <c r="AB77" s="1274" t="s">
        <v>248</v>
      </c>
      <c r="AC77" s="1213" t="s">
        <v>61</v>
      </c>
      <c r="AD77" s="95"/>
      <c r="AE77" s="98"/>
      <c r="AF77" s="98"/>
      <c r="AG77" s="98"/>
      <c r="AH77" s="98"/>
    </row>
    <row r="78" spans="1:34" s="12" customFormat="1" ht="23.25" customHeight="1" x14ac:dyDescent="0.2">
      <c r="A78" s="1192" t="s">
        <v>955</v>
      </c>
      <c r="B78" s="1269" t="s">
        <v>273</v>
      </c>
      <c r="C78" s="1270" t="s">
        <v>105</v>
      </c>
      <c r="D78" s="1270" t="s">
        <v>232</v>
      </c>
      <c r="E78" s="1271">
        <v>43047</v>
      </c>
      <c r="F78" s="1271">
        <v>43166</v>
      </c>
      <c r="G78" s="1179">
        <f>DAYS360(E78,F78)</f>
        <v>119</v>
      </c>
      <c r="H78" s="1178">
        <v>43091</v>
      </c>
      <c r="I78" s="1178">
        <v>43455</v>
      </c>
      <c r="J78" s="1272" t="s">
        <v>80</v>
      </c>
      <c r="K78" s="1273">
        <v>1.4</v>
      </c>
      <c r="L78" s="1273" t="s">
        <v>80</v>
      </c>
      <c r="M78" s="1273" t="s">
        <v>80</v>
      </c>
      <c r="N78" s="1273" t="s">
        <v>80</v>
      </c>
      <c r="O78" s="1273" t="s">
        <v>80</v>
      </c>
      <c r="P78" s="1273">
        <v>150</v>
      </c>
      <c r="Q78" s="1273" t="s">
        <v>80</v>
      </c>
      <c r="R78" s="1273" t="s">
        <v>80</v>
      </c>
      <c r="S78" s="1273" t="s">
        <v>80</v>
      </c>
      <c r="T78" s="1273" t="s">
        <v>80</v>
      </c>
      <c r="U78" s="1273">
        <v>100</v>
      </c>
      <c r="V78" s="1272" t="s">
        <v>80</v>
      </c>
      <c r="W78" s="1272" t="s">
        <v>80</v>
      </c>
      <c r="X78" s="1274" t="s">
        <v>80</v>
      </c>
      <c r="Y78" s="1274" t="s">
        <v>234</v>
      </c>
      <c r="Z78" s="1274" t="s">
        <v>80</v>
      </c>
      <c r="AA78" s="1274" t="s">
        <v>80</v>
      </c>
      <c r="AB78" s="1274" t="s">
        <v>80</v>
      </c>
      <c r="AC78" s="1213" t="s">
        <v>61</v>
      </c>
      <c r="AD78" s="95"/>
      <c r="AE78" s="98"/>
      <c r="AF78" s="98"/>
      <c r="AG78" s="98"/>
      <c r="AH78" s="98"/>
    </row>
    <row r="79" spans="1:34" s="12" customFormat="1" ht="24.75" customHeight="1" x14ac:dyDescent="0.2">
      <c r="A79" s="1192" t="s">
        <v>1268</v>
      </c>
      <c r="B79" s="1269" t="s">
        <v>264</v>
      </c>
      <c r="C79" s="1270" t="s">
        <v>105</v>
      </c>
      <c r="D79" s="1270" t="s">
        <v>232</v>
      </c>
      <c r="E79" s="1271">
        <v>43577</v>
      </c>
      <c r="F79" s="1271">
        <v>43703</v>
      </c>
      <c r="G79" s="1179">
        <f t="shared" ref="G79:G82" si="5">DAYS360(E79,F79)</f>
        <v>124</v>
      </c>
      <c r="H79" s="1178">
        <v>43612</v>
      </c>
      <c r="I79" s="1178">
        <v>44342</v>
      </c>
      <c r="J79" s="1272" t="s">
        <v>80</v>
      </c>
      <c r="K79" s="1273">
        <v>1.3</v>
      </c>
      <c r="L79" s="1273" t="s">
        <v>80</v>
      </c>
      <c r="M79" s="1273" t="s">
        <v>80</v>
      </c>
      <c r="N79" s="1273" t="s">
        <v>80</v>
      </c>
      <c r="O79" s="1273">
        <v>480</v>
      </c>
      <c r="P79" s="1273">
        <v>160</v>
      </c>
      <c r="Q79" s="1273" t="s">
        <v>80</v>
      </c>
      <c r="R79" s="1273" t="s">
        <v>80</v>
      </c>
      <c r="S79" s="1273" t="s">
        <v>234</v>
      </c>
      <c r="T79" s="1273">
        <v>2100</v>
      </c>
      <c r="U79" s="1273">
        <v>120</v>
      </c>
      <c r="V79" s="1272" t="s">
        <v>234</v>
      </c>
      <c r="W79" s="1272" t="s">
        <v>80</v>
      </c>
      <c r="X79" s="1274" t="s">
        <v>80</v>
      </c>
      <c r="Y79" s="1274" t="s">
        <v>234</v>
      </c>
      <c r="Z79" s="1274" t="s">
        <v>80</v>
      </c>
      <c r="AA79" s="1274" t="s">
        <v>248</v>
      </c>
      <c r="AB79" s="1274" t="s">
        <v>80</v>
      </c>
      <c r="AC79" s="1213" t="s">
        <v>61</v>
      </c>
      <c r="AD79" s="95"/>
      <c r="AE79" s="98"/>
      <c r="AF79" s="98"/>
      <c r="AG79" s="98"/>
      <c r="AH79" s="98"/>
    </row>
    <row r="80" spans="1:34" s="12" customFormat="1" ht="22.5" customHeight="1" x14ac:dyDescent="0.2">
      <c r="A80" s="1192" t="s">
        <v>1269</v>
      </c>
      <c r="B80" s="1269" t="s">
        <v>264</v>
      </c>
      <c r="C80" s="1270" t="s">
        <v>235</v>
      </c>
      <c r="D80" s="1270" t="s">
        <v>232</v>
      </c>
      <c r="E80" s="1271">
        <v>43385</v>
      </c>
      <c r="F80" s="1271">
        <v>43670</v>
      </c>
      <c r="G80" s="1179">
        <f t="shared" si="5"/>
        <v>282</v>
      </c>
      <c r="H80" s="1178">
        <v>43419</v>
      </c>
      <c r="I80" s="1178">
        <v>44149</v>
      </c>
      <c r="J80" s="1272" t="s">
        <v>80</v>
      </c>
      <c r="K80" s="1272" t="s">
        <v>80</v>
      </c>
      <c r="L80" s="1272" t="s">
        <v>80</v>
      </c>
      <c r="M80" s="1272" t="s">
        <v>80</v>
      </c>
      <c r="N80" s="1272" t="s">
        <v>80</v>
      </c>
      <c r="O80" s="1273">
        <v>220</v>
      </c>
      <c r="P80" s="1273" t="s">
        <v>80</v>
      </c>
      <c r="Q80" s="1273" t="s">
        <v>80</v>
      </c>
      <c r="R80" s="1273" t="s">
        <v>80</v>
      </c>
      <c r="S80" s="1273" t="s">
        <v>80</v>
      </c>
      <c r="T80" s="1273" t="s">
        <v>80</v>
      </c>
      <c r="U80" s="1273" t="s">
        <v>234</v>
      </c>
      <c r="V80" s="1272" t="s">
        <v>234</v>
      </c>
      <c r="W80" s="1272" t="s">
        <v>234</v>
      </c>
      <c r="X80" s="1274" t="s">
        <v>234</v>
      </c>
      <c r="Y80" s="1274" t="s">
        <v>234</v>
      </c>
      <c r="Z80" s="1274" t="s">
        <v>80</v>
      </c>
      <c r="AA80" s="1274" t="s">
        <v>80</v>
      </c>
      <c r="AB80" s="1274" t="s">
        <v>80</v>
      </c>
      <c r="AC80" s="1213" t="s">
        <v>61</v>
      </c>
      <c r="AD80" s="95"/>
      <c r="AE80" s="98"/>
      <c r="AF80" s="98"/>
      <c r="AG80" s="98"/>
      <c r="AH80" s="98"/>
    </row>
    <row r="81" spans="1:34" s="12" customFormat="1" ht="24.75" customHeight="1" x14ac:dyDescent="0.2">
      <c r="A81" s="1192" t="s">
        <v>1270</v>
      </c>
      <c r="B81" s="1269" t="s">
        <v>264</v>
      </c>
      <c r="C81" s="1270" t="s">
        <v>105</v>
      </c>
      <c r="D81" s="1270" t="s">
        <v>232</v>
      </c>
      <c r="E81" s="1271">
        <v>43686</v>
      </c>
      <c r="F81" s="1271">
        <v>43711</v>
      </c>
      <c r="G81" s="1179">
        <f t="shared" si="5"/>
        <v>24</v>
      </c>
      <c r="H81" s="1178" t="s">
        <v>80</v>
      </c>
      <c r="I81" s="1178" t="s">
        <v>80</v>
      </c>
      <c r="J81" s="1272" t="s">
        <v>80</v>
      </c>
      <c r="K81" s="1272" t="s">
        <v>80</v>
      </c>
      <c r="L81" s="1272" t="s">
        <v>80</v>
      </c>
      <c r="M81" s="1272" t="s">
        <v>80</v>
      </c>
      <c r="N81" s="1272" t="s">
        <v>80</v>
      </c>
      <c r="O81" s="1272" t="s">
        <v>80</v>
      </c>
      <c r="P81" s="1272" t="s">
        <v>80</v>
      </c>
      <c r="Q81" s="1272" t="s">
        <v>80</v>
      </c>
      <c r="R81" s="1272" t="s">
        <v>80</v>
      </c>
      <c r="S81" s="1272" t="s">
        <v>80</v>
      </c>
      <c r="T81" s="1272" t="s">
        <v>80</v>
      </c>
      <c r="U81" s="1273" t="s">
        <v>234</v>
      </c>
      <c r="V81" s="1272" t="s">
        <v>234</v>
      </c>
      <c r="W81" s="1272" t="s">
        <v>234</v>
      </c>
      <c r="X81" s="1274" t="s">
        <v>80</v>
      </c>
      <c r="Y81" s="1274" t="s">
        <v>234</v>
      </c>
      <c r="Z81" s="1274" t="s">
        <v>80</v>
      </c>
      <c r="AA81" s="1274" t="s">
        <v>80</v>
      </c>
      <c r="AB81" s="1274" t="s">
        <v>80</v>
      </c>
      <c r="AC81" s="1213" t="s">
        <v>56</v>
      </c>
      <c r="AD81" s="95"/>
      <c r="AE81" s="98"/>
      <c r="AF81" s="98"/>
      <c r="AG81" s="98"/>
      <c r="AH81" s="98"/>
    </row>
    <row r="82" spans="1:34" s="12" customFormat="1" ht="24.75" customHeight="1" x14ac:dyDescent="0.2">
      <c r="A82" s="1192" t="s">
        <v>1271</v>
      </c>
      <c r="B82" s="1269" t="s">
        <v>276</v>
      </c>
      <c r="C82" s="1270" t="s">
        <v>275</v>
      </c>
      <c r="D82" s="1270" t="s">
        <v>232</v>
      </c>
      <c r="E82" s="1271">
        <v>43516</v>
      </c>
      <c r="F82" s="1271">
        <v>43629</v>
      </c>
      <c r="G82" s="1179">
        <f t="shared" si="5"/>
        <v>113</v>
      </c>
      <c r="H82" s="1178">
        <v>43831</v>
      </c>
      <c r="I82" s="1178">
        <v>44561</v>
      </c>
      <c r="J82" s="1272" t="s">
        <v>80</v>
      </c>
      <c r="K82" s="1272" t="s">
        <v>80</v>
      </c>
      <c r="L82" s="1272" t="s">
        <v>80</v>
      </c>
      <c r="M82" s="1272" t="s">
        <v>80</v>
      </c>
      <c r="N82" s="1272" t="s">
        <v>80</v>
      </c>
      <c r="O82" s="1272" t="s">
        <v>80</v>
      </c>
      <c r="P82" s="1272" t="s">
        <v>80</v>
      </c>
      <c r="Q82" s="1272" t="s">
        <v>80</v>
      </c>
      <c r="R82" s="1272" t="s">
        <v>80</v>
      </c>
      <c r="S82" s="1272" t="s">
        <v>80</v>
      </c>
      <c r="T82" s="1272" t="s">
        <v>80</v>
      </c>
      <c r="U82" s="1272" t="s">
        <v>80</v>
      </c>
      <c r="V82" s="1272" t="s">
        <v>80</v>
      </c>
      <c r="W82" s="1272" t="s">
        <v>80</v>
      </c>
      <c r="X82" s="1272" t="s">
        <v>80</v>
      </c>
      <c r="Y82" s="1274" t="s">
        <v>234</v>
      </c>
      <c r="Z82" s="1274" t="s">
        <v>80</v>
      </c>
      <c r="AA82" s="1274" t="s">
        <v>80</v>
      </c>
      <c r="AB82" s="1274" t="s">
        <v>80</v>
      </c>
      <c r="AC82" s="1213" t="s">
        <v>61</v>
      </c>
      <c r="AD82" s="95"/>
      <c r="AE82" s="98"/>
      <c r="AF82" s="98"/>
      <c r="AG82" s="98"/>
      <c r="AH82" s="98"/>
    </row>
    <row r="83" spans="1:34" s="83" customFormat="1" ht="15" x14ac:dyDescent="0.2">
      <c r="A83" s="1307" t="s">
        <v>454</v>
      </c>
      <c r="B83" s="1275"/>
      <c r="C83" s="1176"/>
      <c r="D83" s="1276"/>
      <c r="E83" s="1277"/>
      <c r="F83" s="1277"/>
      <c r="G83" s="1278"/>
      <c r="H83" s="1277"/>
      <c r="I83" s="1277"/>
      <c r="J83" s="1280"/>
      <c r="K83" s="1280"/>
      <c r="L83" s="1280"/>
      <c r="M83" s="1280"/>
      <c r="N83" s="1280"/>
      <c r="O83" s="1280"/>
      <c r="P83" s="1280"/>
      <c r="Q83" s="1280"/>
      <c r="R83" s="1280"/>
      <c r="S83" s="1280"/>
      <c r="T83" s="1280"/>
      <c r="U83" s="1280"/>
      <c r="V83" s="1280"/>
      <c r="W83" s="1280"/>
      <c r="X83" s="1282"/>
      <c r="Y83" s="1282"/>
      <c r="Z83" s="1282"/>
      <c r="AA83" s="1282"/>
      <c r="AB83" s="1282"/>
      <c r="AC83" s="1283"/>
    </row>
    <row r="84" spans="1:34" s="12" customFormat="1" ht="30" customHeight="1" x14ac:dyDescent="0.2">
      <c r="A84" s="1192" t="s">
        <v>956</v>
      </c>
      <c r="B84" s="1269" t="s">
        <v>272</v>
      </c>
      <c r="C84" s="1270" t="s">
        <v>105</v>
      </c>
      <c r="D84" s="1270" t="s">
        <v>241</v>
      </c>
      <c r="E84" s="1271">
        <v>43024</v>
      </c>
      <c r="F84" s="1271">
        <v>43271</v>
      </c>
      <c r="G84" s="1179">
        <f>DAYS360(E84,F84)</f>
        <v>244</v>
      </c>
      <c r="H84" s="1178">
        <v>43055</v>
      </c>
      <c r="I84" s="1178">
        <v>43784</v>
      </c>
      <c r="J84" s="1272" t="s">
        <v>80</v>
      </c>
      <c r="K84" s="1273" t="s">
        <v>957</v>
      </c>
      <c r="L84" s="1273" t="s">
        <v>80</v>
      </c>
      <c r="M84" s="1273" t="s">
        <v>80</v>
      </c>
      <c r="N84" s="1273" t="s">
        <v>234</v>
      </c>
      <c r="O84" s="1273" t="s">
        <v>80</v>
      </c>
      <c r="P84" s="1273">
        <v>3300</v>
      </c>
      <c r="Q84" s="1273" t="s">
        <v>80</v>
      </c>
      <c r="R84" s="1288" t="s">
        <v>958</v>
      </c>
      <c r="S84" s="1273">
        <v>2875</v>
      </c>
      <c r="T84" s="1273">
        <v>1520</v>
      </c>
      <c r="U84" s="1273">
        <v>350</v>
      </c>
      <c r="V84" s="1272" t="s">
        <v>80</v>
      </c>
      <c r="W84" s="1272" t="s">
        <v>234</v>
      </c>
      <c r="X84" s="1274" t="s">
        <v>234</v>
      </c>
      <c r="Y84" s="1274" t="s">
        <v>80</v>
      </c>
      <c r="Z84" s="1274" t="s">
        <v>80</v>
      </c>
      <c r="AA84" s="1274" t="s">
        <v>234</v>
      </c>
      <c r="AB84" s="1274" t="s">
        <v>80</v>
      </c>
      <c r="AC84" s="1213" t="s">
        <v>61</v>
      </c>
      <c r="AD84" s="95"/>
      <c r="AE84" s="98"/>
      <c r="AF84" s="98"/>
      <c r="AG84" s="98"/>
      <c r="AH84" s="98"/>
    </row>
    <row r="85" spans="1:34" s="12" customFormat="1" ht="30" customHeight="1" x14ac:dyDescent="0.2">
      <c r="A85" s="1192" t="s">
        <v>959</v>
      </c>
      <c r="B85" s="1269" t="s">
        <v>272</v>
      </c>
      <c r="C85" s="1270" t="s">
        <v>105</v>
      </c>
      <c r="D85" s="1270" t="s">
        <v>241</v>
      </c>
      <c r="E85" s="1271">
        <v>43021</v>
      </c>
      <c r="F85" s="1271">
        <v>43271</v>
      </c>
      <c r="G85" s="1179">
        <f>DAYS360(E85,F85)</f>
        <v>247</v>
      </c>
      <c r="H85" s="1178">
        <v>43055</v>
      </c>
      <c r="I85" s="1178">
        <v>43784</v>
      </c>
      <c r="J85" s="1272" t="s">
        <v>80</v>
      </c>
      <c r="K85" s="1273" t="s">
        <v>957</v>
      </c>
      <c r="L85" s="1273" t="s">
        <v>80</v>
      </c>
      <c r="M85" s="1273" t="s">
        <v>80</v>
      </c>
      <c r="N85" s="1273" t="s">
        <v>234</v>
      </c>
      <c r="O85" s="1273" t="s">
        <v>80</v>
      </c>
      <c r="P85" s="1273">
        <v>3300</v>
      </c>
      <c r="Q85" s="1273" t="s">
        <v>80</v>
      </c>
      <c r="R85" s="1288" t="s">
        <v>958</v>
      </c>
      <c r="S85" s="1273">
        <v>2875</v>
      </c>
      <c r="T85" s="1273">
        <v>1520</v>
      </c>
      <c r="U85" s="1273">
        <v>350</v>
      </c>
      <c r="V85" s="1272" t="s">
        <v>80</v>
      </c>
      <c r="W85" s="1272" t="s">
        <v>234</v>
      </c>
      <c r="X85" s="1274" t="s">
        <v>234</v>
      </c>
      <c r="Y85" s="1274" t="s">
        <v>80</v>
      </c>
      <c r="Z85" s="1274" t="s">
        <v>80</v>
      </c>
      <c r="AA85" s="1274" t="s">
        <v>234</v>
      </c>
      <c r="AB85" s="1274" t="s">
        <v>80</v>
      </c>
      <c r="AC85" s="1213" t="s">
        <v>61</v>
      </c>
      <c r="AD85" s="95"/>
      <c r="AE85" s="98"/>
      <c r="AF85" s="98"/>
      <c r="AG85" s="98"/>
      <c r="AH85" s="98"/>
    </row>
    <row r="86" spans="1:34" s="12" customFormat="1" ht="30" customHeight="1" x14ac:dyDescent="0.2">
      <c r="A86" s="1192" t="s">
        <v>1272</v>
      </c>
      <c r="B86" s="1269" t="s">
        <v>273</v>
      </c>
      <c r="C86" s="1270" t="s">
        <v>275</v>
      </c>
      <c r="D86" s="1270" t="s">
        <v>232</v>
      </c>
      <c r="E86" s="1271" t="s">
        <v>233</v>
      </c>
      <c r="F86" s="1271">
        <v>43616</v>
      </c>
      <c r="G86" s="1179" t="s">
        <v>80</v>
      </c>
      <c r="H86" s="1178">
        <v>43556</v>
      </c>
      <c r="I86" s="1178">
        <v>43921</v>
      </c>
      <c r="J86" s="1289" t="s">
        <v>1273</v>
      </c>
      <c r="K86" s="1273" t="s">
        <v>80</v>
      </c>
      <c r="L86" s="1273" t="s">
        <v>80</v>
      </c>
      <c r="M86" s="1273" t="s">
        <v>80</v>
      </c>
      <c r="N86" s="1273" t="s">
        <v>80</v>
      </c>
      <c r="O86" s="1273" t="s">
        <v>80</v>
      </c>
      <c r="P86" s="1273" t="s">
        <v>80</v>
      </c>
      <c r="Q86" s="1273" t="s">
        <v>80</v>
      </c>
      <c r="R86" s="1273" t="s">
        <v>80</v>
      </c>
      <c r="S86" s="1273" t="s">
        <v>80</v>
      </c>
      <c r="T86" s="1273" t="s">
        <v>80</v>
      </c>
      <c r="U86" s="1273" t="s">
        <v>80</v>
      </c>
      <c r="V86" s="1273" t="s">
        <v>80</v>
      </c>
      <c r="W86" s="1273" t="s">
        <v>80</v>
      </c>
      <c r="X86" s="1273" t="s">
        <v>80</v>
      </c>
      <c r="Y86" s="1273" t="s">
        <v>80</v>
      </c>
      <c r="Z86" s="1273" t="s">
        <v>80</v>
      </c>
      <c r="AA86" s="1273" t="s">
        <v>80</v>
      </c>
      <c r="AB86" s="1273" t="s">
        <v>80</v>
      </c>
      <c r="AC86" s="1213" t="s">
        <v>80</v>
      </c>
      <c r="AD86" s="95"/>
      <c r="AE86" s="98"/>
      <c r="AF86" s="98"/>
      <c r="AG86" s="98"/>
      <c r="AH86" s="98"/>
    </row>
    <row r="87" spans="1:34" s="12" customFormat="1" ht="30" customHeight="1" x14ac:dyDescent="0.2">
      <c r="A87" s="1192" t="s">
        <v>1274</v>
      </c>
      <c r="B87" s="1269" t="s">
        <v>273</v>
      </c>
      <c r="C87" s="1270" t="s">
        <v>105</v>
      </c>
      <c r="D87" s="1270" t="s">
        <v>232</v>
      </c>
      <c r="E87" s="1271">
        <v>43473</v>
      </c>
      <c r="F87" s="1271">
        <v>43724</v>
      </c>
      <c r="G87" s="1179">
        <f t="shared" ref="G87" si="6">DAYS360(E87,F87)</f>
        <v>248</v>
      </c>
      <c r="H87" s="1178">
        <v>43505</v>
      </c>
      <c r="I87" s="1178">
        <v>44235</v>
      </c>
      <c r="J87" s="1272" t="s">
        <v>80</v>
      </c>
      <c r="K87" s="1273">
        <v>5</v>
      </c>
      <c r="L87" s="1273" t="s">
        <v>80</v>
      </c>
      <c r="M87" s="1273" t="s">
        <v>80</v>
      </c>
      <c r="N87" s="1273" t="s">
        <v>80</v>
      </c>
      <c r="O87" s="1273" t="s">
        <v>80</v>
      </c>
      <c r="P87" s="1273" t="s">
        <v>80</v>
      </c>
      <c r="Q87" s="1273" t="s">
        <v>80</v>
      </c>
      <c r="R87" s="1273" t="s">
        <v>80</v>
      </c>
      <c r="S87" s="1273">
        <v>2950</v>
      </c>
      <c r="T87" s="1273">
        <v>1750</v>
      </c>
      <c r="U87" s="1273">
        <v>140</v>
      </c>
      <c r="V87" s="1273" t="s">
        <v>80</v>
      </c>
      <c r="W87" s="1272" t="s">
        <v>234</v>
      </c>
      <c r="X87" s="1274" t="s">
        <v>234</v>
      </c>
      <c r="Y87" s="1274" t="s">
        <v>234</v>
      </c>
      <c r="Z87" s="1274" t="s">
        <v>234</v>
      </c>
      <c r="AA87" s="1273" t="s">
        <v>80</v>
      </c>
      <c r="AB87" s="1273" t="s">
        <v>80</v>
      </c>
      <c r="AC87" s="1213" t="s">
        <v>61</v>
      </c>
      <c r="AD87" s="95"/>
      <c r="AE87" s="98"/>
      <c r="AF87" s="98"/>
      <c r="AG87" s="98"/>
      <c r="AH87" s="98"/>
    </row>
    <row r="88" spans="1:34" s="12" customFormat="1" ht="15" x14ac:dyDescent="0.2">
      <c r="A88" s="1307" t="s">
        <v>338</v>
      </c>
      <c r="B88" s="1269"/>
      <c r="C88" s="1270"/>
      <c r="D88" s="1270"/>
      <c r="E88" s="1271"/>
      <c r="F88" s="1271"/>
      <c r="G88" s="1179"/>
      <c r="H88" s="1178"/>
      <c r="I88" s="1178"/>
      <c r="J88" s="1272"/>
      <c r="K88" s="1273"/>
      <c r="L88" s="1273"/>
      <c r="M88" s="1273"/>
      <c r="N88" s="1273"/>
      <c r="O88" s="1273"/>
      <c r="P88" s="1273"/>
      <c r="Q88" s="1273"/>
      <c r="R88" s="1273"/>
      <c r="S88" s="1273"/>
      <c r="T88" s="1273"/>
      <c r="U88" s="1273"/>
      <c r="V88" s="1273"/>
      <c r="W88" s="1272"/>
      <c r="X88" s="1274"/>
      <c r="Y88" s="1274"/>
      <c r="Z88" s="1274"/>
      <c r="AA88" s="1273"/>
      <c r="AB88" s="1273"/>
      <c r="AC88" s="1213"/>
      <c r="AD88" s="95"/>
      <c r="AE88" s="98"/>
      <c r="AF88" s="98"/>
      <c r="AG88" s="98"/>
      <c r="AH88" s="98"/>
    </row>
    <row r="89" spans="1:34" s="12" customFormat="1" ht="30" customHeight="1" x14ac:dyDescent="0.2">
      <c r="A89" s="1192" t="s">
        <v>1275</v>
      </c>
      <c r="B89" s="1269" t="s">
        <v>281</v>
      </c>
      <c r="C89" s="1270" t="s">
        <v>192</v>
      </c>
      <c r="D89" s="1270" t="s">
        <v>232</v>
      </c>
      <c r="E89" s="1271">
        <v>43633</v>
      </c>
      <c r="F89" s="1271">
        <v>43642</v>
      </c>
      <c r="G89" s="1179">
        <f>DAYS360(E89,F89)</f>
        <v>9</v>
      </c>
      <c r="H89" s="1178">
        <v>43647</v>
      </c>
      <c r="I89" s="1178" t="s">
        <v>1276</v>
      </c>
      <c r="J89" s="1272" t="s">
        <v>1277</v>
      </c>
      <c r="K89" s="1273" t="s">
        <v>80</v>
      </c>
      <c r="L89" s="1273" t="s">
        <v>80</v>
      </c>
      <c r="M89" s="1273" t="s">
        <v>80</v>
      </c>
      <c r="N89" s="1273" t="s">
        <v>80</v>
      </c>
      <c r="O89" s="1273">
        <v>5000</v>
      </c>
      <c r="P89" s="1273" t="s">
        <v>80</v>
      </c>
      <c r="Q89" s="1273" t="s">
        <v>80</v>
      </c>
      <c r="R89" s="1273" t="s">
        <v>80</v>
      </c>
      <c r="S89" s="1273" t="s">
        <v>80</v>
      </c>
      <c r="T89" s="1273">
        <v>5000</v>
      </c>
      <c r="U89" s="1273" t="s">
        <v>80</v>
      </c>
      <c r="V89" s="1273" t="s">
        <v>80</v>
      </c>
      <c r="W89" s="1273" t="s">
        <v>80</v>
      </c>
      <c r="X89" s="1273" t="s">
        <v>80</v>
      </c>
      <c r="Y89" s="1274" t="s">
        <v>234</v>
      </c>
      <c r="Z89" s="1274" t="s">
        <v>80</v>
      </c>
      <c r="AA89" s="1274" t="s">
        <v>80</v>
      </c>
      <c r="AB89" s="1274" t="s">
        <v>80</v>
      </c>
      <c r="AC89" s="1213" t="s">
        <v>61</v>
      </c>
      <c r="AD89" s="95"/>
      <c r="AE89" s="98"/>
      <c r="AF89" s="98"/>
      <c r="AG89" s="98"/>
      <c r="AH89" s="98"/>
    </row>
    <row r="90" spans="1:34" s="12" customFormat="1" ht="30" customHeight="1" x14ac:dyDescent="0.2">
      <c r="A90" s="1192" t="s">
        <v>1278</v>
      </c>
      <c r="B90" s="1269" t="s">
        <v>275</v>
      </c>
      <c r="C90" s="1270" t="s">
        <v>1279</v>
      </c>
      <c r="D90" s="1270" t="s">
        <v>232</v>
      </c>
      <c r="E90" s="1271">
        <v>43525</v>
      </c>
      <c r="F90" s="1271">
        <v>43763</v>
      </c>
      <c r="G90" s="1179">
        <f t="shared" ref="G90:G91" si="7">DAYS360(E90,F90)</f>
        <v>234</v>
      </c>
      <c r="H90" s="1178">
        <v>43556</v>
      </c>
      <c r="I90" s="1178">
        <v>43921</v>
      </c>
      <c r="J90" s="1272">
        <v>135</v>
      </c>
      <c r="K90" s="1273">
        <v>4.5</v>
      </c>
      <c r="L90" s="1273" t="s">
        <v>80</v>
      </c>
      <c r="M90" s="1273" t="s">
        <v>80</v>
      </c>
      <c r="N90" s="1273" t="s">
        <v>80</v>
      </c>
      <c r="O90" s="1273" t="s">
        <v>80</v>
      </c>
      <c r="P90" s="1273">
        <v>3000</v>
      </c>
      <c r="Q90" s="1273" t="s">
        <v>80</v>
      </c>
      <c r="R90" s="1273" t="s">
        <v>80</v>
      </c>
      <c r="S90" s="1273" t="s">
        <v>80</v>
      </c>
      <c r="T90" s="1273" t="s">
        <v>80</v>
      </c>
      <c r="U90" s="1273" t="s">
        <v>80</v>
      </c>
      <c r="V90" s="1273" t="s">
        <v>80</v>
      </c>
      <c r="W90" s="1273" t="s">
        <v>80</v>
      </c>
      <c r="X90" s="1273" t="s">
        <v>80</v>
      </c>
      <c r="Y90" s="1273" t="s">
        <v>80</v>
      </c>
      <c r="Z90" s="1273" t="s">
        <v>80</v>
      </c>
      <c r="AA90" s="1273" t="s">
        <v>80</v>
      </c>
      <c r="AB90" s="1273" t="s">
        <v>80</v>
      </c>
      <c r="AC90" s="1213" t="s">
        <v>56</v>
      </c>
      <c r="AD90" s="95"/>
      <c r="AE90" s="98"/>
      <c r="AF90" s="98"/>
      <c r="AG90" s="98"/>
      <c r="AH90" s="98"/>
    </row>
    <row r="91" spans="1:34" s="12" customFormat="1" ht="30" customHeight="1" x14ac:dyDescent="0.2">
      <c r="A91" s="1192" t="s">
        <v>1280</v>
      </c>
      <c r="B91" s="1269" t="s">
        <v>272</v>
      </c>
      <c r="C91" s="1270" t="s">
        <v>275</v>
      </c>
      <c r="D91" s="1270" t="s">
        <v>232</v>
      </c>
      <c r="E91" s="1271">
        <v>43518</v>
      </c>
      <c r="F91" s="1271">
        <v>43740</v>
      </c>
      <c r="G91" s="1179">
        <f t="shared" si="7"/>
        <v>220</v>
      </c>
      <c r="H91" s="1178">
        <v>43556</v>
      </c>
      <c r="I91" s="1178">
        <v>43921</v>
      </c>
      <c r="J91" s="1272">
        <v>135</v>
      </c>
      <c r="K91" s="1273" t="s">
        <v>80</v>
      </c>
      <c r="L91" s="1273" t="s">
        <v>80</v>
      </c>
      <c r="M91" s="1273" t="s">
        <v>80</v>
      </c>
      <c r="N91" s="1273" t="s">
        <v>80</v>
      </c>
      <c r="O91" s="1273" t="s">
        <v>80</v>
      </c>
      <c r="P91" s="1273">
        <v>3000</v>
      </c>
      <c r="Q91" s="1273" t="s">
        <v>80</v>
      </c>
      <c r="R91" s="1273" t="s">
        <v>80</v>
      </c>
      <c r="S91" s="1273">
        <v>1700</v>
      </c>
      <c r="T91" s="1273" t="s">
        <v>80</v>
      </c>
      <c r="U91" s="1273">
        <v>150</v>
      </c>
      <c r="V91" s="1273" t="s">
        <v>80</v>
      </c>
      <c r="W91" s="1272" t="s">
        <v>480</v>
      </c>
      <c r="X91" s="1273" t="s">
        <v>80</v>
      </c>
      <c r="Y91" s="1274" t="s">
        <v>234</v>
      </c>
      <c r="Z91" s="1273" t="s">
        <v>80</v>
      </c>
      <c r="AA91" s="1273" t="s">
        <v>80</v>
      </c>
      <c r="AB91" s="1273" t="s">
        <v>80</v>
      </c>
      <c r="AC91" s="1213" t="s">
        <v>61</v>
      </c>
      <c r="AD91" s="95"/>
      <c r="AE91" s="98"/>
      <c r="AF91" s="98"/>
      <c r="AG91" s="98"/>
      <c r="AH91" s="98"/>
    </row>
    <row r="92" spans="1:34" s="107" customFormat="1" ht="15" x14ac:dyDescent="0.2">
      <c r="A92" s="1307" t="s">
        <v>597</v>
      </c>
      <c r="B92" s="1275"/>
      <c r="C92" s="1176"/>
      <c r="D92" s="1276"/>
      <c r="E92" s="1277"/>
      <c r="F92" s="1277"/>
      <c r="G92" s="1278"/>
      <c r="H92" s="1277"/>
      <c r="I92" s="1178"/>
      <c r="J92" s="1280"/>
      <c r="K92" s="1280"/>
      <c r="L92" s="1280"/>
      <c r="M92" s="1280"/>
      <c r="N92" s="1280"/>
      <c r="O92" s="1280"/>
      <c r="P92" s="1280"/>
      <c r="Q92" s="1280"/>
      <c r="R92" s="1280"/>
      <c r="S92" s="1280"/>
      <c r="T92" s="1280"/>
      <c r="U92" s="1280"/>
      <c r="V92" s="1280"/>
      <c r="W92" s="1280"/>
      <c r="X92" s="1282"/>
      <c r="Y92" s="1282"/>
      <c r="Z92" s="1282"/>
      <c r="AA92" s="1282"/>
      <c r="AB92" s="1282"/>
      <c r="AC92" s="1283"/>
      <c r="AD92" s="97"/>
      <c r="AE92" s="106"/>
      <c r="AF92" s="106"/>
      <c r="AG92" s="106"/>
      <c r="AH92" s="106"/>
    </row>
    <row r="93" spans="1:34" s="12" customFormat="1" ht="30" customHeight="1" x14ac:dyDescent="0.2">
      <c r="A93" s="1192" t="s">
        <v>555</v>
      </c>
      <c r="B93" s="1269" t="s">
        <v>273</v>
      </c>
      <c r="C93" s="1270" t="s">
        <v>235</v>
      </c>
      <c r="D93" s="1270" t="s">
        <v>232</v>
      </c>
      <c r="E93" s="1271">
        <v>43138</v>
      </c>
      <c r="F93" s="1271">
        <v>43194</v>
      </c>
      <c r="G93" s="1179">
        <f t="shared" ref="G93:G95" si="8">DAYS360(E93,F93)</f>
        <v>57</v>
      </c>
      <c r="H93" s="1178">
        <v>43164</v>
      </c>
      <c r="I93" s="1178">
        <v>43528</v>
      </c>
      <c r="J93" s="1272" t="s">
        <v>960</v>
      </c>
      <c r="K93" s="1273">
        <v>5</v>
      </c>
      <c r="L93" s="1273" t="s">
        <v>80</v>
      </c>
      <c r="M93" s="1273" t="s">
        <v>80</v>
      </c>
      <c r="N93" s="1273" t="s">
        <v>80</v>
      </c>
      <c r="O93" s="1273" t="s">
        <v>80</v>
      </c>
      <c r="P93" s="1273" t="s">
        <v>80</v>
      </c>
      <c r="Q93" s="1273" t="s">
        <v>80</v>
      </c>
      <c r="R93" s="1273" t="s">
        <v>248</v>
      </c>
      <c r="S93" s="1273">
        <v>3700</v>
      </c>
      <c r="T93" s="1273">
        <v>850</v>
      </c>
      <c r="U93" s="1273">
        <v>110</v>
      </c>
      <c r="V93" s="1272" t="s">
        <v>234</v>
      </c>
      <c r="W93" s="1272" t="s">
        <v>433</v>
      </c>
      <c r="X93" s="1274" t="s">
        <v>80</v>
      </c>
      <c r="Y93" s="1274" t="s">
        <v>234</v>
      </c>
      <c r="Z93" s="1274" t="s">
        <v>234</v>
      </c>
      <c r="AA93" s="1274" t="s">
        <v>80</v>
      </c>
      <c r="AB93" s="1274" t="s">
        <v>80</v>
      </c>
      <c r="AC93" s="1213" t="s">
        <v>61</v>
      </c>
      <c r="AD93" s="95"/>
      <c r="AE93" s="98"/>
      <c r="AF93" s="98"/>
      <c r="AG93" s="98"/>
      <c r="AH93" s="98"/>
    </row>
    <row r="94" spans="1:34" s="12" customFormat="1" ht="30" customHeight="1" x14ac:dyDescent="0.2">
      <c r="A94" s="1192" t="s">
        <v>961</v>
      </c>
      <c r="B94" s="1269" t="s">
        <v>275</v>
      </c>
      <c r="C94" s="1270" t="s">
        <v>235</v>
      </c>
      <c r="D94" s="1270" t="s">
        <v>232</v>
      </c>
      <c r="E94" s="1271">
        <v>43032</v>
      </c>
      <c r="F94" s="1271">
        <v>43256</v>
      </c>
      <c r="G94" s="1179">
        <f t="shared" si="8"/>
        <v>221</v>
      </c>
      <c r="H94" s="1178">
        <v>43101</v>
      </c>
      <c r="I94" s="1178">
        <v>43465</v>
      </c>
      <c r="J94" s="1272" t="s">
        <v>80</v>
      </c>
      <c r="K94" s="1273" t="s">
        <v>80</v>
      </c>
      <c r="L94" s="1273" t="s">
        <v>80</v>
      </c>
      <c r="M94" s="1273" t="s">
        <v>80</v>
      </c>
      <c r="N94" s="1273" t="s">
        <v>80</v>
      </c>
      <c r="O94" s="1273" t="s">
        <v>80</v>
      </c>
      <c r="P94" s="1273">
        <v>650</v>
      </c>
      <c r="Q94" s="1273" t="s">
        <v>80</v>
      </c>
      <c r="R94" s="1273" t="s">
        <v>80</v>
      </c>
      <c r="S94" s="1273" t="s">
        <v>962</v>
      </c>
      <c r="T94" s="1273" t="s">
        <v>963</v>
      </c>
      <c r="U94" s="1273">
        <v>1300</v>
      </c>
      <c r="V94" s="1272" t="s">
        <v>446</v>
      </c>
      <c r="W94" s="1272" t="s">
        <v>964</v>
      </c>
      <c r="X94" s="1274" t="s">
        <v>80</v>
      </c>
      <c r="Y94" s="1274" t="s">
        <v>234</v>
      </c>
      <c r="Z94" s="1274" t="s">
        <v>234</v>
      </c>
      <c r="AA94" s="1274" t="s">
        <v>80</v>
      </c>
      <c r="AB94" s="1274" t="s">
        <v>80</v>
      </c>
      <c r="AC94" s="1213" t="s">
        <v>61</v>
      </c>
      <c r="AD94" s="95"/>
      <c r="AE94" s="98"/>
      <c r="AF94" s="98"/>
      <c r="AG94" s="98"/>
      <c r="AH94" s="98"/>
    </row>
    <row r="95" spans="1:34" s="12" customFormat="1" ht="30" customHeight="1" x14ac:dyDescent="0.2">
      <c r="A95" s="1192" t="s">
        <v>965</v>
      </c>
      <c r="B95" s="1269" t="s">
        <v>273</v>
      </c>
      <c r="C95" s="1270" t="s">
        <v>235</v>
      </c>
      <c r="D95" s="1270" t="s">
        <v>232</v>
      </c>
      <c r="E95" s="1271">
        <v>43068</v>
      </c>
      <c r="F95" s="1271">
        <v>43258</v>
      </c>
      <c r="G95" s="1179">
        <f t="shared" si="8"/>
        <v>188</v>
      </c>
      <c r="H95" s="1178">
        <v>43009</v>
      </c>
      <c r="I95" s="1178">
        <v>43738</v>
      </c>
      <c r="J95" s="1272">
        <v>171</v>
      </c>
      <c r="K95" s="1273">
        <v>5.7</v>
      </c>
      <c r="L95" s="1273" t="s">
        <v>80</v>
      </c>
      <c r="M95" s="1273" t="s">
        <v>80</v>
      </c>
      <c r="N95" s="1273" t="s">
        <v>80</v>
      </c>
      <c r="O95" s="1273" t="s">
        <v>80</v>
      </c>
      <c r="P95" s="1273">
        <v>5000</v>
      </c>
      <c r="Q95" s="1273" t="s">
        <v>80</v>
      </c>
      <c r="R95" s="1273" t="s">
        <v>248</v>
      </c>
      <c r="S95" s="1273">
        <v>2500</v>
      </c>
      <c r="T95" s="1273">
        <v>1700</v>
      </c>
      <c r="U95" s="1273">
        <v>520</v>
      </c>
      <c r="V95" s="1272" t="s">
        <v>234</v>
      </c>
      <c r="W95" s="1272" t="s">
        <v>80</v>
      </c>
      <c r="X95" s="1274" t="s">
        <v>80</v>
      </c>
      <c r="Y95" s="1274" t="s">
        <v>80</v>
      </c>
      <c r="Z95" s="1274" t="s">
        <v>80</v>
      </c>
      <c r="AA95" s="1274" t="s">
        <v>234</v>
      </c>
      <c r="AB95" s="1274" t="s">
        <v>80</v>
      </c>
      <c r="AC95" s="1213" t="s">
        <v>61</v>
      </c>
      <c r="AD95" s="95"/>
      <c r="AE95" s="98"/>
      <c r="AF95" s="98"/>
      <c r="AG95" s="98"/>
      <c r="AH95" s="98"/>
    </row>
    <row r="96" spans="1:34" s="12" customFormat="1" ht="30" customHeight="1" x14ac:dyDescent="0.2">
      <c r="A96" s="1192" t="s">
        <v>966</v>
      </c>
      <c r="B96" s="1269" t="s">
        <v>276</v>
      </c>
      <c r="C96" s="1270" t="s">
        <v>105</v>
      </c>
      <c r="D96" s="1270" t="s">
        <v>232</v>
      </c>
      <c r="E96" s="1270" t="s">
        <v>233</v>
      </c>
      <c r="F96" s="1271">
        <v>43272</v>
      </c>
      <c r="G96" s="1184" t="s">
        <v>80</v>
      </c>
      <c r="H96" s="1178">
        <v>43272</v>
      </c>
      <c r="I96" s="1178" t="s">
        <v>162</v>
      </c>
      <c r="J96" s="1272" t="s">
        <v>80</v>
      </c>
      <c r="K96" s="1273">
        <v>54.26</v>
      </c>
      <c r="L96" s="1273" t="s">
        <v>80</v>
      </c>
      <c r="M96" s="1273" t="s">
        <v>80</v>
      </c>
      <c r="N96" s="1273" t="s">
        <v>80</v>
      </c>
      <c r="O96" s="1273" t="s">
        <v>80</v>
      </c>
      <c r="P96" s="1273" t="s">
        <v>80</v>
      </c>
      <c r="Q96" s="1273" t="s">
        <v>80</v>
      </c>
      <c r="R96" s="1273" t="s">
        <v>80</v>
      </c>
      <c r="S96" s="1273" t="s">
        <v>80</v>
      </c>
      <c r="T96" s="1273" t="s">
        <v>80</v>
      </c>
      <c r="U96" s="1273" t="s">
        <v>237</v>
      </c>
      <c r="V96" s="1272" t="s">
        <v>80</v>
      </c>
      <c r="W96" s="1272" t="s">
        <v>80</v>
      </c>
      <c r="X96" s="1274" t="s">
        <v>80</v>
      </c>
      <c r="Y96" s="1274" t="s">
        <v>234</v>
      </c>
      <c r="Z96" s="1274" t="s">
        <v>80</v>
      </c>
      <c r="AA96" s="1274" t="s">
        <v>80</v>
      </c>
      <c r="AB96" s="1274" t="s">
        <v>234</v>
      </c>
      <c r="AC96" s="1213" t="s">
        <v>61</v>
      </c>
      <c r="AD96" s="95"/>
      <c r="AE96" s="98"/>
      <c r="AF96" s="98"/>
      <c r="AG96" s="98"/>
      <c r="AH96" s="98"/>
    </row>
    <row r="97" spans="1:34" s="12" customFormat="1" ht="46.5" customHeight="1" x14ac:dyDescent="0.2">
      <c r="A97" s="1192" t="s">
        <v>967</v>
      </c>
      <c r="B97" s="1269" t="s">
        <v>273</v>
      </c>
      <c r="C97" s="1270" t="s">
        <v>235</v>
      </c>
      <c r="D97" s="1270" t="s">
        <v>232</v>
      </c>
      <c r="E97" s="1271">
        <v>43035</v>
      </c>
      <c r="F97" s="1271">
        <v>43290</v>
      </c>
      <c r="G97" s="1179">
        <f t="shared" ref="G97:G99" si="9">DAYS360(E97,F97)</f>
        <v>252</v>
      </c>
      <c r="H97" s="1178">
        <v>43074</v>
      </c>
      <c r="I97" s="1178">
        <v>43438</v>
      </c>
      <c r="J97" s="1272" t="s">
        <v>968</v>
      </c>
      <c r="K97" s="1273" t="s">
        <v>969</v>
      </c>
      <c r="L97" s="1273" t="s">
        <v>80</v>
      </c>
      <c r="M97" s="1273" t="s">
        <v>80</v>
      </c>
      <c r="N97" s="1273" t="s">
        <v>80</v>
      </c>
      <c r="O97" s="1273" t="s">
        <v>80</v>
      </c>
      <c r="P97" s="1272" t="s">
        <v>970</v>
      </c>
      <c r="Q97" s="1273" t="s">
        <v>80</v>
      </c>
      <c r="R97" s="1273" t="s">
        <v>248</v>
      </c>
      <c r="S97" s="1273" t="s">
        <v>971</v>
      </c>
      <c r="T97" s="1273">
        <v>1370</v>
      </c>
      <c r="U97" s="1273">
        <v>283</v>
      </c>
      <c r="V97" s="1272" t="s">
        <v>234</v>
      </c>
      <c r="W97" s="1272" t="s">
        <v>972</v>
      </c>
      <c r="X97" s="1274" t="s">
        <v>234</v>
      </c>
      <c r="Y97" s="1274" t="s">
        <v>234</v>
      </c>
      <c r="Z97" s="1274" t="s">
        <v>234</v>
      </c>
      <c r="AA97" s="1274" t="s">
        <v>234</v>
      </c>
      <c r="AB97" s="1274" t="s">
        <v>80</v>
      </c>
      <c r="AC97" s="1213" t="s">
        <v>432</v>
      </c>
      <c r="AD97" s="95"/>
      <c r="AE97" s="98"/>
      <c r="AF97" s="98"/>
      <c r="AG97" s="98"/>
      <c r="AH97" s="98"/>
    </row>
    <row r="98" spans="1:34" s="12" customFormat="1" ht="46.5" customHeight="1" x14ac:dyDescent="0.2">
      <c r="A98" s="1192" t="s">
        <v>1281</v>
      </c>
      <c r="B98" s="1269" t="s">
        <v>273</v>
      </c>
      <c r="C98" s="1270" t="s">
        <v>105</v>
      </c>
      <c r="D98" s="1270" t="s">
        <v>232</v>
      </c>
      <c r="E98" s="1271">
        <v>43431</v>
      </c>
      <c r="F98" s="1271">
        <v>43665</v>
      </c>
      <c r="G98" s="1179">
        <f t="shared" si="9"/>
        <v>232</v>
      </c>
      <c r="H98" s="1178">
        <v>43466</v>
      </c>
      <c r="I98" s="1178">
        <v>43830</v>
      </c>
      <c r="J98" s="1272" t="s">
        <v>80</v>
      </c>
      <c r="K98" s="1273" t="s">
        <v>1282</v>
      </c>
      <c r="L98" s="1273" t="s">
        <v>80</v>
      </c>
      <c r="M98" s="1273" t="s">
        <v>80</v>
      </c>
      <c r="N98" s="1273" t="s">
        <v>80</v>
      </c>
      <c r="O98" s="1273" t="s">
        <v>80</v>
      </c>
      <c r="P98" s="1272">
        <v>680</v>
      </c>
      <c r="Q98" s="1273" t="s">
        <v>1283</v>
      </c>
      <c r="R98" s="1290" t="s">
        <v>1288</v>
      </c>
      <c r="S98" s="1273">
        <v>910</v>
      </c>
      <c r="T98" s="1273">
        <v>456</v>
      </c>
      <c r="U98" s="1273">
        <v>241</v>
      </c>
      <c r="V98" s="1272" t="s">
        <v>234</v>
      </c>
      <c r="W98" s="1272" t="s">
        <v>80</v>
      </c>
      <c r="X98" s="1274" t="s">
        <v>234</v>
      </c>
      <c r="Y98" s="1274" t="s">
        <v>234</v>
      </c>
      <c r="Z98" s="1274" t="s">
        <v>234</v>
      </c>
      <c r="AA98" s="1274" t="s">
        <v>234</v>
      </c>
      <c r="AB98" s="1274" t="s">
        <v>80</v>
      </c>
      <c r="AC98" s="1213" t="s">
        <v>61</v>
      </c>
      <c r="AD98" s="95"/>
      <c r="AE98" s="98"/>
      <c r="AF98" s="98"/>
      <c r="AG98" s="98"/>
      <c r="AH98" s="98"/>
    </row>
    <row r="99" spans="1:34" s="12" customFormat="1" ht="46.5" customHeight="1" x14ac:dyDescent="0.2">
      <c r="A99" s="1192" t="s">
        <v>1284</v>
      </c>
      <c r="B99" s="1269" t="s">
        <v>273</v>
      </c>
      <c r="C99" s="1270" t="s">
        <v>105</v>
      </c>
      <c r="D99" s="1270" t="s">
        <v>232</v>
      </c>
      <c r="E99" s="1271">
        <v>43432</v>
      </c>
      <c r="F99" s="1271">
        <v>43683</v>
      </c>
      <c r="G99" s="1179">
        <f t="shared" si="9"/>
        <v>248</v>
      </c>
      <c r="H99" s="1178">
        <v>43101</v>
      </c>
      <c r="I99" s="1178">
        <v>43830</v>
      </c>
      <c r="J99" s="1272" t="s">
        <v>80</v>
      </c>
      <c r="K99" s="1273" t="s">
        <v>1285</v>
      </c>
      <c r="L99" s="1273" t="s">
        <v>80</v>
      </c>
      <c r="M99" s="1273" t="s">
        <v>80</v>
      </c>
      <c r="N99" s="1273" t="s">
        <v>80</v>
      </c>
      <c r="O99" s="1273" t="s">
        <v>234</v>
      </c>
      <c r="P99" s="1272" t="s">
        <v>80</v>
      </c>
      <c r="Q99" s="1273" t="s">
        <v>1286</v>
      </c>
      <c r="R99" s="1290" t="s">
        <v>1287</v>
      </c>
      <c r="S99" s="1273" t="s">
        <v>237</v>
      </c>
      <c r="T99" s="1273" t="s">
        <v>1289</v>
      </c>
      <c r="U99" s="1273" t="s">
        <v>80</v>
      </c>
      <c r="V99" s="1273" t="s">
        <v>80</v>
      </c>
      <c r="W99" s="1272" t="s">
        <v>234</v>
      </c>
      <c r="X99" s="1274" t="s">
        <v>234</v>
      </c>
      <c r="Y99" s="1274" t="s">
        <v>234</v>
      </c>
      <c r="Z99" s="1274" t="s">
        <v>234</v>
      </c>
      <c r="AA99" s="1274" t="s">
        <v>234</v>
      </c>
      <c r="AB99" s="1274" t="s">
        <v>234</v>
      </c>
      <c r="AC99" s="1213" t="s">
        <v>61</v>
      </c>
      <c r="AD99" s="95"/>
      <c r="AE99" s="98"/>
      <c r="AF99" s="98"/>
      <c r="AG99" s="98"/>
      <c r="AH99" s="98"/>
    </row>
    <row r="100" spans="1:34" s="107" customFormat="1" ht="15" x14ac:dyDescent="0.2">
      <c r="A100" s="1193" t="s">
        <v>308</v>
      </c>
      <c r="B100" s="1275"/>
      <c r="C100" s="1176"/>
      <c r="D100" s="1276"/>
      <c r="E100" s="1277"/>
      <c r="F100" s="1277"/>
      <c r="G100" s="1278"/>
      <c r="H100" s="1277"/>
      <c r="I100" s="1277"/>
      <c r="J100" s="1272"/>
      <c r="K100" s="1272"/>
      <c r="L100" s="1280"/>
      <c r="M100" s="1280"/>
      <c r="N100" s="1280"/>
      <c r="O100" s="1280"/>
      <c r="P100" s="1280"/>
      <c r="Q100" s="1280"/>
      <c r="R100" s="1280"/>
      <c r="S100" s="1280"/>
      <c r="T100" s="1280"/>
      <c r="U100" s="1280"/>
      <c r="V100" s="1280"/>
      <c r="W100" s="1280"/>
      <c r="X100" s="1282"/>
      <c r="Y100" s="1282"/>
      <c r="Z100" s="1282"/>
      <c r="AA100" s="1282"/>
      <c r="AB100" s="1282"/>
      <c r="AC100" s="1291"/>
      <c r="AD100" s="97"/>
      <c r="AE100" s="106"/>
      <c r="AF100" s="106"/>
      <c r="AG100" s="106"/>
      <c r="AH100" s="106"/>
    </row>
    <row r="101" spans="1:34" s="107" customFormat="1" ht="15" x14ac:dyDescent="0.2">
      <c r="A101" s="1307" t="s">
        <v>258</v>
      </c>
      <c r="B101" s="1275"/>
      <c r="C101" s="1176"/>
      <c r="D101" s="1276"/>
      <c r="E101" s="1277"/>
      <c r="F101" s="1277"/>
      <c r="G101" s="1278"/>
      <c r="H101" s="1277"/>
      <c r="I101" s="1279"/>
      <c r="J101" s="1280"/>
      <c r="K101" s="1280"/>
      <c r="L101" s="1280"/>
      <c r="M101" s="1280"/>
      <c r="N101" s="1280"/>
      <c r="O101" s="1280"/>
      <c r="P101" s="1280"/>
      <c r="Q101" s="1280"/>
      <c r="R101" s="1280"/>
      <c r="S101" s="1280"/>
      <c r="T101" s="1280"/>
      <c r="U101" s="1280"/>
      <c r="V101" s="1280"/>
      <c r="W101" s="1280"/>
      <c r="X101" s="1281"/>
      <c r="Y101" s="1281"/>
      <c r="Z101" s="1281"/>
      <c r="AA101" s="1282"/>
      <c r="AB101" s="1282"/>
      <c r="AC101" s="1283"/>
      <c r="AD101" s="97"/>
      <c r="AE101" s="106"/>
      <c r="AF101" s="106"/>
      <c r="AG101" s="106"/>
      <c r="AH101" s="106"/>
    </row>
    <row r="102" spans="1:34" s="12" customFormat="1" ht="30" customHeight="1" x14ac:dyDescent="0.2">
      <c r="A102" s="1192" t="s">
        <v>973</v>
      </c>
      <c r="B102" s="1269" t="s">
        <v>272</v>
      </c>
      <c r="C102" s="1270" t="s">
        <v>276</v>
      </c>
      <c r="D102" s="1270" t="s">
        <v>232</v>
      </c>
      <c r="E102" s="1271">
        <v>42891</v>
      </c>
      <c r="F102" s="1271">
        <v>43115</v>
      </c>
      <c r="G102" s="1179">
        <f t="shared" ref="G102:G103" si="10">DAYS360(E102,F102)</f>
        <v>220</v>
      </c>
      <c r="H102" s="1178">
        <v>42942</v>
      </c>
      <c r="I102" s="1178">
        <v>43306</v>
      </c>
      <c r="J102" s="1272" t="s">
        <v>80</v>
      </c>
      <c r="K102" s="1273" t="s">
        <v>974</v>
      </c>
      <c r="L102" s="1273" t="s">
        <v>80</v>
      </c>
      <c r="M102" s="1273" t="s">
        <v>80</v>
      </c>
      <c r="N102" s="1273" t="s">
        <v>80</v>
      </c>
      <c r="O102" s="1273" t="s">
        <v>80</v>
      </c>
      <c r="P102" s="1273" t="s">
        <v>80</v>
      </c>
      <c r="Q102" s="1273" t="s">
        <v>80</v>
      </c>
      <c r="R102" s="1273" t="s">
        <v>80</v>
      </c>
      <c r="S102" s="1273" t="s">
        <v>80</v>
      </c>
      <c r="T102" s="1273">
        <v>6600</v>
      </c>
      <c r="U102" s="1273">
        <v>15</v>
      </c>
      <c r="V102" s="1272" t="s">
        <v>80</v>
      </c>
      <c r="W102" s="1272" t="s">
        <v>234</v>
      </c>
      <c r="X102" s="1274" t="s">
        <v>80</v>
      </c>
      <c r="Y102" s="1274" t="s">
        <v>80</v>
      </c>
      <c r="Z102" s="1274" t="s">
        <v>234</v>
      </c>
      <c r="AA102" s="1274" t="s">
        <v>234</v>
      </c>
      <c r="AB102" s="1274" t="s">
        <v>80</v>
      </c>
      <c r="AC102" s="1213" t="s">
        <v>61</v>
      </c>
      <c r="AD102" s="95"/>
      <c r="AE102" s="98"/>
      <c r="AF102" s="98"/>
      <c r="AG102" s="98"/>
      <c r="AH102" s="98"/>
    </row>
    <row r="103" spans="1:34" s="12" customFormat="1" ht="30" customHeight="1" x14ac:dyDescent="0.2">
      <c r="A103" s="1192" t="s">
        <v>975</v>
      </c>
      <c r="B103" s="1269" t="s">
        <v>272</v>
      </c>
      <c r="C103" s="1270" t="s">
        <v>105</v>
      </c>
      <c r="D103" s="1270" t="s">
        <v>232</v>
      </c>
      <c r="E103" s="1271">
        <v>43238</v>
      </c>
      <c r="F103" s="1271">
        <v>43282</v>
      </c>
      <c r="G103" s="1179">
        <f t="shared" si="10"/>
        <v>43</v>
      </c>
      <c r="H103" s="1178">
        <v>43268</v>
      </c>
      <c r="I103" s="1178">
        <v>43632</v>
      </c>
      <c r="J103" s="1272" t="s">
        <v>80</v>
      </c>
      <c r="K103" s="1273" t="s">
        <v>976</v>
      </c>
      <c r="L103" s="1273" t="s">
        <v>80</v>
      </c>
      <c r="M103" s="1273" t="s">
        <v>80</v>
      </c>
      <c r="N103" s="1273" t="s">
        <v>80</v>
      </c>
      <c r="O103" s="1273" t="s">
        <v>80</v>
      </c>
      <c r="P103" s="1273" t="s">
        <v>80</v>
      </c>
      <c r="Q103" s="1273" t="s">
        <v>80</v>
      </c>
      <c r="R103" s="1273" t="s">
        <v>80</v>
      </c>
      <c r="S103" s="1273">
        <v>3000</v>
      </c>
      <c r="T103" s="1273">
        <v>1100</v>
      </c>
      <c r="U103" s="1273">
        <v>180</v>
      </c>
      <c r="V103" s="1272" t="s">
        <v>234</v>
      </c>
      <c r="W103" s="1272" t="s">
        <v>234</v>
      </c>
      <c r="X103" s="1274" t="s">
        <v>234</v>
      </c>
      <c r="Y103" s="1274" t="s">
        <v>234</v>
      </c>
      <c r="Z103" s="1274" t="s">
        <v>234</v>
      </c>
      <c r="AA103" s="1274" t="s">
        <v>80</v>
      </c>
      <c r="AB103" s="1274" t="s">
        <v>80</v>
      </c>
      <c r="AC103" s="1213" t="s">
        <v>61</v>
      </c>
      <c r="AD103" s="95"/>
      <c r="AE103" s="98"/>
      <c r="AF103" s="98"/>
      <c r="AG103" s="98"/>
      <c r="AH103" s="98"/>
    </row>
    <row r="104" spans="1:34" s="107" customFormat="1" ht="15" x14ac:dyDescent="0.2">
      <c r="A104" s="1307" t="s">
        <v>353</v>
      </c>
      <c r="B104" s="1275"/>
      <c r="C104" s="1176"/>
      <c r="D104" s="1276"/>
      <c r="E104" s="1277"/>
      <c r="F104" s="1277"/>
      <c r="G104" s="1278"/>
      <c r="H104" s="1277"/>
      <c r="I104" s="1279"/>
      <c r="J104" s="1280"/>
      <c r="K104" s="1280"/>
      <c r="L104" s="1280"/>
      <c r="M104" s="1280"/>
      <c r="N104" s="1280"/>
      <c r="O104" s="1280"/>
      <c r="P104" s="1280"/>
      <c r="Q104" s="1280"/>
      <c r="R104" s="1280"/>
      <c r="S104" s="1280"/>
      <c r="T104" s="1280"/>
      <c r="U104" s="1280"/>
      <c r="V104" s="1280"/>
      <c r="W104" s="1280"/>
      <c r="X104" s="1281"/>
      <c r="Y104" s="1281"/>
      <c r="Z104" s="1281"/>
      <c r="AA104" s="1282"/>
      <c r="AB104" s="1282"/>
      <c r="AC104" s="1283"/>
      <c r="AD104" s="97"/>
      <c r="AE104" s="106"/>
      <c r="AF104" s="106"/>
      <c r="AG104" s="106"/>
      <c r="AH104" s="106"/>
    </row>
    <row r="105" spans="1:34" s="12" customFormat="1" ht="30" customHeight="1" x14ac:dyDescent="0.2">
      <c r="A105" s="1192" t="s">
        <v>977</v>
      </c>
      <c r="B105" s="1269" t="s">
        <v>286</v>
      </c>
      <c r="C105" s="1270" t="s">
        <v>105</v>
      </c>
      <c r="D105" s="1270" t="s">
        <v>232</v>
      </c>
      <c r="E105" s="1271">
        <v>43137</v>
      </c>
      <c r="F105" s="1271">
        <v>43224</v>
      </c>
      <c r="G105" s="1179">
        <f t="shared" ref="G105" si="11">DAYS360(E105,F105)</f>
        <v>88</v>
      </c>
      <c r="H105" s="1178">
        <v>43466</v>
      </c>
      <c r="I105" s="1178">
        <v>43830</v>
      </c>
      <c r="J105" s="1272" t="s">
        <v>80</v>
      </c>
      <c r="K105" s="1273">
        <v>5.33</v>
      </c>
      <c r="L105" s="1273" t="s">
        <v>80</v>
      </c>
      <c r="M105" s="1273" t="s">
        <v>80</v>
      </c>
      <c r="N105" s="1273" t="s">
        <v>80</v>
      </c>
      <c r="O105" s="1273" t="s">
        <v>80</v>
      </c>
      <c r="P105" s="1273" t="s">
        <v>80</v>
      </c>
      <c r="Q105" s="1273" t="s">
        <v>80</v>
      </c>
      <c r="R105" s="1273" t="s">
        <v>80</v>
      </c>
      <c r="S105" s="1273" t="s">
        <v>80</v>
      </c>
      <c r="T105" s="1273" t="s">
        <v>978</v>
      </c>
      <c r="U105" s="1273" t="s">
        <v>80</v>
      </c>
      <c r="V105" s="1272" t="s">
        <v>80</v>
      </c>
      <c r="W105" s="1272" t="s">
        <v>80</v>
      </c>
      <c r="X105" s="1274" t="s">
        <v>80</v>
      </c>
      <c r="Y105" s="1274" t="s">
        <v>80</v>
      </c>
      <c r="Z105" s="1274" t="s">
        <v>80</v>
      </c>
      <c r="AA105" s="1274" t="s">
        <v>80</v>
      </c>
      <c r="AB105" s="1274" t="s">
        <v>80</v>
      </c>
      <c r="AC105" s="1213" t="s">
        <v>61</v>
      </c>
      <c r="AD105" s="95"/>
      <c r="AE105" s="98"/>
      <c r="AF105" s="98"/>
      <c r="AG105" s="98"/>
      <c r="AH105" s="98"/>
    </row>
    <row r="106" spans="1:34" s="12" customFormat="1" ht="15" x14ac:dyDescent="0.2">
      <c r="A106" s="1193" t="s">
        <v>312</v>
      </c>
      <c r="B106" s="1275"/>
      <c r="C106" s="1113"/>
      <c r="D106" s="1177"/>
      <c r="E106" s="1178"/>
      <c r="F106" s="1178"/>
      <c r="G106" s="1179"/>
      <c r="H106" s="1178"/>
      <c r="I106" s="1178"/>
      <c r="J106" s="1292"/>
      <c r="K106" s="1293"/>
      <c r="L106" s="1273"/>
      <c r="M106" s="1273"/>
      <c r="N106" s="1273"/>
      <c r="O106" s="1273"/>
      <c r="P106" s="1273"/>
      <c r="Q106" s="1273"/>
      <c r="R106" s="1273"/>
      <c r="S106" s="1273"/>
      <c r="T106" s="1273"/>
      <c r="U106" s="1273"/>
      <c r="V106" s="1272"/>
      <c r="W106" s="1272"/>
      <c r="X106" s="1294"/>
      <c r="Y106" s="1294"/>
      <c r="Z106" s="1274"/>
      <c r="AA106" s="1274"/>
      <c r="AB106" s="1274"/>
      <c r="AC106" s="1295"/>
      <c r="AD106" s="95"/>
      <c r="AE106" s="98"/>
      <c r="AF106" s="98"/>
      <c r="AG106" s="98"/>
      <c r="AH106" s="98"/>
    </row>
    <row r="107" spans="1:34" s="12" customFormat="1" ht="30" customHeight="1" x14ac:dyDescent="0.2">
      <c r="A107" s="1307" t="s">
        <v>247</v>
      </c>
      <c r="B107" s="1275"/>
      <c r="C107" s="1113"/>
      <c r="D107" s="1177"/>
      <c r="E107" s="1178"/>
      <c r="F107" s="1178"/>
      <c r="G107" s="1179"/>
      <c r="H107" s="1178"/>
      <c r="I107" s="1178"/>
      <c r="J107" s="1292"/>
      <c r="K107" s="1293"/>
      <c r="L107" s="1273"/>
      <c r="M107" s="1273"/>
      <c r="N107" s="1273"/>
      <c r="O107" s="1273"/>
      <c r="P107" s="1273"/>
      <c r="Q107" s="1273"/>
      <c r="R107" s="1273"/>
      <c r="S107" s="1273"/>
      <c r="T107" s="1273"/>
      <c r="U107" s="1273"/>
      <c r="V107" s="1272"/>
      <c r="W107" s="1272"/>
      <c r="X107" s="1294"/>
      <c r="Y107" s="1294"/>
      <c r="Z107" s="1274"/>
      <c r="AA107" s="1274"/>
      <c r="AB107" s="1274"/>
      <c r="AC107" s="1295"/>
      <c r="AD107" s="95"/>
      <c r="AE107" s="98"/>
      <c r="AF107" s="98"/>
      <c r="AG107" s="98"/>
      <c r="AH107" s="98"/>
    </row>
    <row r="108" spans="1:34" s="12" customFormat="1" ht="30" customHeight="1" x14ac:dyDescent="0.2">
      <c r="A108" s="1192" t="s">
        <v>481</v>
      </c>
      <c r="B108" s="1269" t="s">
        <v>286</v>
      </c>
      <c r="C108" s="1270" t="s">
        <v>105</v>
      </c>
      <c r="D108" s="1270" t="s">
        <v>232</v>
      </c>
      <c r="E108" s="1271">
        <v>43103</v>
      </c>
      <c r="F108" s="1271">
        <v>43231</v>
      </c>
      <c r="G108" s="1179">
        <f t="shared" ref="G108:G109" si="12">DAYS360(E108,F108)</f>
        <v>128</v>
      </c>
      <c r="H108" s="1178">
        <v>43466</v>
      </c>
      <c r="I108" s="1178">
        <v>43830</v>
      </c>
      <c r="J108" s="1272" t="s">
        <v>80</v>
      </c>
      <c r="K108" s="1273">
        <v>3.33</v>
      </c>
      <c r="L108" s="1273" t="s">
        <v>80</v>
      </c>
      <c r="M108" s="1273" t="s">
        <v>80</v>
      </c>
      <c r="N108" s="1273" t="s">
        <v>80</v>
      </c>
      <c r="O108" s="1273" t="s">
        <v>80</v>
      </c>
      <c r="P108" s="1273" t="s">
        <v>80</v>
      </c>
      <c r="Q108" s="1273" t="s">
        <v>80</v>
      </c>
      <c r="R108" s="1273" t="s">
        <v>500</v>
      </c>
      <c r="S108" s="1273" t="s">
        <v>979</v>
      </c>
      <c r="T108" s="1273" t="s">
        <v>980</v>
      </c>
      <c r="U108" s="1273">
        <v>700</v>
      </c>
      <c r="V108" s="1272" t="s">
        <v>80</v>
      </c>
      <c r="W108" s="1272" t="s">
        <v>981</v>
      </c>
      <c r="X108" s="1274" t="s">
        <v>982</v>
      </c>
      <c r="Y108" s="1274" t="s">
        <v>234</v>
      </c>
      <c r="Z108" s="1274" t="s">
        <v>80</v>
      </c>
      <c r="AA108" s="1274" t="s">
        <v>234</v>
      </c>
      <c r="AB108" s="1274" t="s">
        <v>80</v>
      </c>
      <c r="AC108" s="1213" t="s">
        <v>456</v>
      </c>
      <c r="AD108" s="95"/>
      <c r="AE108" s="98"/>
      <c r="AF108" s="98"/>
      <c r="AG108" s="98"/>
      <c r="AH108" s="98"/>
    </row>
    <row r="109" spans="1:34" s="12" customFormat="1" ht="30" customHeight="1" x14ac:dyDescent="0.2">
      <c r="A109" s="1192" t="s">
        <v>983</v>
      </c>
      <c r="B109" s="1269" t="s">
        <v>273</v>
      </c>
      <c r="C109" s="1270" t="s">
        <v>235</v>
      </c>
      <c r="D109" s="1270" t="s">
        <v>232</v>
      </c>
      <c r="E109" s="1271">
        <v>43021</v>
      </c>
      <c r="F109" s="1271">
        <v>43383</v>
      </c>
      <c r="G109" s="1179">
        <f t="shared" si="12"/>
        <v>357</v>
      </c>
      <c r="H109" s="1178">
        <v>43021</v>
      </c>
      <c r="I109" s="1178">
        <v>44116</v>
      </c>
      <c r="J109" s="1272" t="s">
        <v>80</v>
      </c>
      <c r="K109" s="1273" t="s">
        <v>80</v>
      </c>
      <c r="L109" s="1273" t="s">
        <v>80</v>
      </c>
      <c r="M109" s="1273" t="s">
        <v>80</v>
      </c>
      <c r="N109" s="1273" t="s">
        <v>80</v>
      </c>
      <c r="O109" s="1273" t="s">
        <v>80</v>
      </c>
      <c r="P109" s="1273" t="s">
        <v>80</v>
      </c>
      <c r="Q109" s="1273" t="s">
        <v>80</v>
      </c>
      <c r="R109" s="1273" t="s">
        <v>80</v>
      </c>
      <c r="S109" s="1273" t="s">
        <v>80</v>
      </c>
      <c r="T109" s="1273" t="s">
        <v>80</v>
      </c>
      <c r="U109" s="1273" t="s">
        <v>80</v>
      </c>
      <c r="V109" s="1272" t="s">
        <v>80</v>
      </c>
      <c r="W109" s="1272" t="s">
        <v>234</v>
      </c>
      <c r="X109" s="1274" t="s">
        <v>80</v>
      </c>
      <c r="Y109" s="1274" t="s">
        <v>234</v>
      </c>
      <c r="Z109" s="1274" t="s">
        <v>234</v>
      </c>
      <c r="AA109" s="1274" t="s">
        <v>80</v>
      </c>
      <c r="AB109" s="1274" t="s">
        <v>80</v>
      </c>
      <c r="AC109" s="1213" t="s">
        <v>61</v>
      </c>
      <c r="AD109" s="95"/>
      <c r="AE109" s="98"/>
      <c r="AF109" s="98"/>
      <c r="AG109" s="98"/>
      <c r="AH109" s="98"/>
    </row>
    <row r="110" spans="1:34" s="12" customFormat="1" ht="30" customHeight="1" x14ac:dyDescent="0.2">
      <c r="A110" s="1192" t="s">
        <v>1290</v>
      </c>
      <c r="B110" s="1269" t="s">
        <v>277</v>
      </c>
      <c r="C110" s="1270" t="s">
        <v>275</v>
      </c>
      <c r="D110" s="1270" t="s">
        <v>232</v>
      </c>
      <c r="E110" s="1271" t="s">
        <v>233</v>
      </c>
      <c r="F110" s="1271">
        <v>43671</v>
      </c>
      <c r="G110" s="1179" t="s">
        <v>80</v>
      </c>
      <c r="H110" s="1178">
        <v>43479</v>
      </c>
      <c r="I110" s="1178">
        <v>43843</v>
      </c>
      <c r="J110" s="1272" t="s">
        <v>80</v>
      </c>
      <c r="K110" s="1273" t="s">
        <v>80</v>
      </c>
      <c r="L110" s="1273" t="s">
        <v>80</v>
      </c>
      <c r="M110" s="1273" t="s">
        <v>80</v>
      </c>
      <c r="N110" s="1273" t="s">
        <v>80</v>
      </c>
      <c r="O110" s="1273">
        <v>1500</v>
      </c>
      <c r="P110" s="1273" t="s">
        <v>80</v>
      </c>
      <c r="Q110" s="1273" t="s">
        <v>80</v>
      </c>
      <c r="R110" s="1273" t="s">
        <v>80</v>
      </c>
      <c r="S110" s="1273" t="s">
        <v>80</v>
      </c>
      <c r="T110" s="1273" t="s">
        <v>80</v>
      </c>
      <c r="U110" s="1273" t="s">
        <v>80</v>
      </c>
      <c r="V110" s="1273" t="s">
        <v>80</v>
      </c>
      <c r="W110" s="1273" t="s">
        <v>80</v>
      </c>
      <c r="X110" s="1273" t="s">
        <v>80</v>
      </c>
      <c r="Y110" s="1273" t="s">
        <v>80</v>
      </c>
      <c r="Z110" s="1273" t="s">
        <v>80</v>
      </c>
      <c r="AA110" s="1273" t="s">
        <v>80</v>
      </c>
      <c r="AB110" s="1273" t="s">
        <v>80</v>
      </c>
      <c r="AC110" s="1213" t="s">
        <v>61</v>
      </c>
      <c r="AD110" s="95"/>
      <c r="AE110" s="98"/>
      <c r="AF110" s="98"/>
      <c r="AG110" s="98"/>
      <c r="AH110" s="98"/>
    </row>
    <row r="111" spans="1:34" s="12" customFormat="1" ht="15" x14ac:dyDescent="0.2">
      <c r="A111" s="1193" t="s">
        <v>354</v>
      </c>
      <c r="B111" s="1275"/>
      <c r="C111" s="1113"/>
      <c r="D111" s="1177"/>
      <c r="E111" s="1178"/>
      <c r="F111" s="1178"/>
      <c r="G111" s="1179"/>
      <c r="H111" s="1178"/>
      <c r="I111" s="1178"/>
      <c r="J111" s="1292"/>
      <c r="K111" s="1293"/>
      <c r="L111" s="1273"/>
      <c r="M111" s="1273"/>
      <c r="N111" s="1273"/>
      <c r="O111" s="1273"/>
      <c r="P111" s="1273"/>
      <c r="Q111" s="1273"/>
      <c r="R111" s="1273"/>
      <c r="S111" s="1273"/>
      <c r="T111" s="1273"/>
      <c r="U111" s="1273"/>
      <c r="V111" s="1272"/>
      <c r="W111" s="1272"/>
      <c r="X111" s="1294"/>
      <c r="Y111" s="1294"/>
      <c r="Z111" s="1274"/>
      <c r="AA111" s="1274"/>
      <c r="AB111" s="1274"/>
      <c r="AC111" s="1295"/>
      <c r="AD111" s="95"/>
      <c r="AE111" s="98"/>
      <c r="AF111" s="98"/>
      <c r="AG111" s="98"/>
      <c r="AH111" s="98"/>
    </row>
    <row r="112" spans="1:34" s="12" customFormat="1" ht="15" x14ac:dyDescent="0.2">
      <c r="A112" s="1307" t="s">
        <v>113</v>
      </c>
      <c r="B112" s="1275"/>
      <c r="C112" s="1113"/>
      <c r="D112" s="1177"/>
      <c r="E112" s="1178"/>
      <c r="F112" s="1178"/>
      <c r="G112" s="1179"/>
      <c r="H112" s="1178"/>
      <c r="I112" s="1178"/>
      <c r="J112" s="1292"/>
      <c r="K112" s="1293"/>
      <c r="L112" s="1273"/>
      <c r="M112" s="1273"/>
      <c r="N112" s="1273"/>
      <c r="O112" s="1273"/>
      <c r="P112" s="1273"/>
      <c r="Q112" s="1273"/>
      <c r="R112" s="1273"/>
      <c r="S112" s="1273"/>
      <c r="T112" s="1273"/>
      <c r="U112" s="1273"/>
      <c r="V112" s="1272"/>
      <c r="W112" s="1272"/>
      <c r="X112" s="1294"/>
      <c r="Y112" s="1294"/>
      <c r="Z112" s="1274"/>
      <c r="AA112" s="1274"/>
      <c r="AB112" s="1274"/>
      <c r="AC112" s="1295"/>
      <c r="AD112" s="95"/>
      <c r="AE112" s="98"/>
      <c r="AF112" s="98"/>
      <c r="AG112" s="98"/>
      <c r="AH112" s="98"/>
    </row>
    <row r="113" spans="1:34" s="12" customFormat="1" ht="30" customHeight="1" x14ac:dyDescent="0.2">
      <c r="A113" s="1192" t="s">
        <v>984</v>
      </c>
      <c r="B113" s="1269" t="s">
        <v>288</v>
      </c>
      <c r="C113" s="1270" t="s">
        <v>275</v>
      </c>
      <c r="D113" s="1270" t="s">
        <v>272</v>
      </c>
      <c r="E113" s="1271">
        <v>43006</v>
      </c>
      <c r="F113" s="1271">
        <v>43112</v>
      </c>
      <c r="G113" s="1179">
        <f t="shared" ref="G113:G114" si="13">DAYS360(E113,F113)</f>
        <v>104</v>
      </c>
      <c r="H113" s="1178" t="s">
        <v>236</v>
      </c>
      <c r="I113" s="1178"/>
      <c r="J113" s="1272" t="s">
        <v>80</v>
      </c>
      <c r="K113" s="1273" t="s">
        <v>80</v>
      </c>
      <c r="L113" s="1273" t="s">
        <v>80</v>
      </c>
      <c r="M113" s="1273" t="s">
        <v>80</v>
      </c>
      <c r="N113" s="1273" t="s">
        <v>80</v>
      </c>
      <c r="O113" s="1273" t="s">
        <v>80</v>
      </c>
      <c r="P113" s="1273" t="s">
        <v>80</v>
      </c>
      <c r="Q113" s="1273" t="s">
        <v>80</v>
      </c>
      <c r="R113" s="1273" t="s">
        <v>80</v>
      </c>
      <c r="S113" s="1273" t="s">
        <v>80</v>
      </c>
      <c r="T113" s="1273" t="s">
        <v>80</v>
      </c>
      <c r="U113" s="1273" t="s">
        <v>80</v>
      </c>
      <c r="V113" s="1272" t="s">
        <v>80</v>
      </c>
      <c r="W113" s="1272" t="s">
        <v>80</v>
      </c>
      <c r="X113" s="1274" t="s">
        <v>80</v>
      </c>
      <c r="Y113" s="1274" t="s">
        <v>234</v>
      </c>
      <c r="Z113" s="1274" t="s">
        <v>80</v>
      </c>
      <c r="AA113" s="1274" t="s">
        <v>80</v>
      </c>
      <c r="AB113" s="1274" t="s">
        <v>80</v>
      </c>
      <c r="AC113" s="1213" t="s">
        <v>61</v>
      </c>
      <c r="AD113" s="95"/>
      <c r="AE113" s="98"/>
      <c r="AF113" s="98"/>
      <c r="AG113" s="98"/>
      <c r="AH113" s="98"/>
    </row>
    <row r="114" spans="1:34" s="12" customFormat="1" ht="30" customHeight="1" x14ac:dyDescent="0.2">
      <c r="A114" s="1192" t="s">
        <v>985</v>
      </c>
      <c r="B114" s="1269" t="s">
        <v>272</v>
      </c>
      <c r="C114" s="1270" t="s">
        <v>231</v>
      </c>
      <c r="D114" s="1270" t="s">
        <v>272</v>
      </c>
      <c r="E114" s="1271">
        <v>42990</v>
      </c>
      <c r="F114" s="1271">
        <v>43117</v>
      </c>
      <c r="G114" s="1179">
        <f t="shared" si="13"/>
        <v>125</v>
      </c>
      <c r="H114" s="1178">
        <v>43018</v>
      </c>
      <c r="I114" s="1178">
        <v>43382</v>
      </c>
      <c r="J114" s="1272" t="s">
        <v>80</v>
      </c>
      <c r="K114" s="1273" t="s">
        <v>986</v>
      </c>
      <c r="L114" s="1273" t="s">
        <v>80</v>
      </c>
      <c r="M114" s="1273" t="s">
        <v>80</v>
      </c>
      <c r="N114" s="1273" t="s">
        <v>80</v>
      </c>
      <c r="O114" s="1273" t="s">
        <v>80</v>
      </c>
      <c r="P114" s="1273">
        <v>1600</v>
      </c>
      <c r="Q114" s="1273" t="s">
        <v>80</v>
      </c>
      <c r="R114" s="1273" t="s">
        <v>80</v>
      </c>
      <c r="S114" s="1273" t="s">
        <v>80</v>
      </c>
      <c r="T114" s="1273" t="s">
        <v>80</v>
      </c>
      <c r="U114" s="1273">
        <v>700</v>
      </c>
      <c r="V114" s="1272" t="s">
        <v>80</v>
      </c>
      <c r="W114" s="1272" t="s">
        <v>987</v>
      </c>
      <c r="X114" s="1274" t="s">
        <v>80</v>
      </c>
      <c r="Y114" s="1274" t="s">
        <v>234</v>
      </c>
      <c r="Z114" s="1274" t="s">
        <v>80</v>
      </c>
      <c r="AA114" s="1274" t="s">
        <v>80</v>
      </c>
      <c r="AB114" s="1274" t="s">
        <v>80</v>
      </c>
      <c r="AC114" s="1213" t="s">
        <v>61</v>
      </c>
      <c r="AD114" s="95"/>
      <c r="AE114" s="98"/>
      <c r="AF114" s="98"/>
      <c r="AG114" s="98"/>
      <c r="AH114" s="98"/>
    </row>
    <row r="115" spans="1:34" ht="13.5" customHeight="1" thickBot="1" x14ac:dyDescent="0.25">
      <c r="A115" s="1309"/>
      <c r="B115" s="1296"/>
      <c r="C115" s="1297"/>
      <c r="D115" s="1298"/>
      <c r="E115" s="1299"/>
      <c r="F115" s="1299"/>
      <c r="G115" s="1300"/>
      <c r="H115" s="1301"/>
      <c r="I115" s="1302"/>
      <c r="J115" s="1303"/>
      <c r="K115" s="1304"/>
      <c r="L115" s="1304"/>
      <c r="M115" s="1304"/>
      <c r="N115" s="1304"/>
      <c r="O115" s="1304"/>
      <c r="P115" s="1304"/>
      <c r="Q115" s="1304"/>
      <c r="R115" s="1304"/>
      <c r="S115" s="1304"/>
      <c r="T115" s="1304"/>
      <c r="U115" s="1304"/>
      <c r="V115" s="1303"/>
      <c r="W115" s="1303"/>
      <c r="X115" s="1305"/>
      <c r="Y115" s="1305"/>
      <c r="Z115" s="1305"/>
      <c r="AA115" s="1305"/>
      <c r="AB115" s="1305"/>
      <c r="AC115" s="1306"/>
    </row>
    <row r="116" spans="1:34" ht="33.75" customHeight="1" x14ac:dyDescent="0.2">
      <c r="D116" s="96"/>
      <c r="E116" s="372"/>
      <c r="F116" s="372"/>
      <c r="G116" s="105"/>
      <c r="H116" s="372"/>
      <c r="I116" s="372"/>
      <c r="J116" s="373"/>
      <c r="K116" s="374"/>
      <c r="L116" s="374"/>
      <c r="M116" s="374"/>
      <c r="N116" s="374"/>
      <c r="O116" s="374"/>
      <c r="P116" s="374"/>
      <c r="Q116" s="374"/>
      <c r="R116" s="374"/>
      <c r="S116" s="374"/>
      <c r="T116" s="374"/>
      <c r="U116" s="374"/>
      <c r="V116" s="373"/>
      <c r="W116" s="373"/>
      <c r="X116" s="133"/>
      <c r="Y116" s="133"/>
      <c r="Z116" s="133"/>
      <c r="AA116" s="133"/>
      <c r="AB116" s="1772" t="s">
        <v>240</v>
      </c>
      <c r="AC116" s="1772"/>
    </row>
    <row r="117" spans="1:34" s="4" customFormat="1" ht="25.5" customHeight="1" x14ac:dyDescent="0.2">
      <c r="A117" s="1670" t="s">
        <v>370</v>
      </c>
      <c r="B117" s="1670"/>
      <c r="C117" s="1670"/>
      <c r="D117" s="1670"/>
      <c r="E117" s="1670"/>
      <c r="F117" s="1670"/>
      <c r="G117" s="1670"/>
      <c r="H117" s="1670"/>
      <c r="I117" s="1670"/>
      <c r="J117" s="1670"/>
      <c r="K117" s="1670"/>
      <c r="L117" s="1670"/>
      <c r="M117" s="1670"/>
      <c r="N117" s="1670"/>
      <c r="O117" s="1670"/>
      <c r="P117" s="1670"/>
      <c r="Q117" s="1670"/>
      <c r="R117" s="1670"/>
      <c r="S117" s="1670"/>
      <c r="T117" s="1670"/>
      <c r="U117" s="1670"/>
      <c r="V117" s="1670"/>
      <c r="W117" s="1670"/>
      <c r="X117" s="1670"/>
      <c r="Y117" s="1670"/>
      <c r="Z117" s="1670"/>
      <c r="AA117" s="1670"/>
      <c r="AB117" s="1670"/>
      <c r="AC117" s="1670"/>
    </row>
    <row r="118" spans="1:34" s="107" customFormat="1" ht="25.5" customHeight="1" x14ac:dyDescent="0.2">
      <c r="A118" s="113" t="s">
        <v>336</v>
      </c>
      <c r="B118" s="113"/>
      <c r="C118" s="109"/>
      <c r="D118" s="103"/>
      <c r="E118" s="368"/>
      <c r="F118" s="368"/>
      <c r="G118" s="459"/>
      <c r="H118" s="368"/>
      <c r="I118" s="369"/>
      <c r="J118" s="371"/>
      <c r="K118" s="370"/>
      <c r="L118" s="370"/>
      <c r="M118" s="370"/>
      <c r="N118" s="370"/>
      <c r="O118" s="370"/>
      <c r="P118" s="370"/>
      <c r="Q118" s="370"/>
      <c r="R118" s="370"/>
      <c r="S118" s="370"/>
      <c r="T118" s="370"/>
      <c r="U118" s="370"/>
      <c r="V118" s="371"/>
      <c r="W118" s="371"/>
      <c r="X118" s="459"/>
      <c r="Y118" s="459"/>
      <c r="Z118" s="459"/>
      <c r="AA118" s="459"/>
      <c r="AB118" s="459"/>
      <c r="AC118" s="103"/>
      <c r="AD118" s="97"/>
      <c r="AE118" s="106"/>
      <c r="AF118" s="106"/>
      <c r="AG118" s="106"/>
      <c r="AH118" s="106"/>
    </row>
    <row r="119" spans="1:34" s="107" customFormat="1" ht="25.5" customHeight="1" x14ac:dyDescent="0.2">
      <c r="A119" s="1774" t="s">
        <v>1205</v>
      </c>
      <c r="B119" s="1774"/>
      <c r="C119" s="1774"/>
      <c r="D119" s="1774"/>
      <c r="E119" s="1774"/>
      <c r="F119" s="1774"/>
      <c r="G119" s="1774"/>
      <c r="H119" s="1774"/>
      <c r="I119" s="1774"/>
      <c r="J119" s="1774"/>
      <c r="K119" s="1774"/>
      <c r="L119" s="1774"/>
      <c r="M119" s="1774"/>
      <c r="N119" s="1774"/>
      <c r="O119" s="1774"/>
      <c r="P119" s="1774"/>
      <c r="Q119" s="1774"/>
      <c r="R119" s="1774"/>
      <c r="S119" s="1774"/>
      <c r="T119" s="1774"/>
      <c r="U119" s="1774"/>
      <c r="V119" s="1774"/>
      <c r="W119" s="1774"/>
      <c r="X119" s="1774"/>
      <c r="Y119" s="1774"/>
      <c r="Z119" s="1774"/>
      <c r="AA119" s="1774"/>
      <c r="AB119" s="1774"/>
      <c r="AC119" s="1774"/>
      <c r="AD119" s="97"/>
      <c r="AE119" s="106"/>
      <c r="AF119" s="106"/>
      <c r="AG119" s="106"/>
      <c r="AH119" s="106"/>
    </row>
    <row r="120" spans="1:34" s="107" customFormat="1" ht="25.5" customHeight="1" x14ac:dyDescent="0.2">
      <c r="A120" s="1774" t="s">
        <v>373</v>
      </c>
      <c r="B120" s="1774"/>
      <c r="C120" s="1774"/>
      <c r="D120" s="1774"/>
      <c r="E120" s="1774"/>
      <c r="F120" s="1774"/>
      <c r="G120" s="1774"/>
      <c r="H120" s="1774"/>
      <c r="I120" s="1774"/>
      <c r="J120" s="1774"/>
      <c r="K120" s="1774"/>
      <c r="L120" s="1774"/>
      <c r="M120" s="1774"/>
      <c r="N120" s="1774"/>
      <c r="O120" s="1774"/>
      <c r="P120" s="1774"/>
      <c r="Q120" s="1774"/>
      <c r="R120" s="1774"/>
      <c r="S120" s="1774"/>
      <c r="T120" s="1774"/>
      <c r="U120" s="1774"/>
      <c r="V120" s="1774"/>
      <c r="W120" s="1774"/>
      <c r="X120" s="1774"/>
      <c r="Y120" s="1774"/>
      <c r="Z120" s="1774"/>
      <c r="AA120" s="1774"/>
      <c r="AB120" s="1774"/>
      <c r="AC120" s="1774"/>
      <c r="AD120" s="97"/>
      <c r="AE120" s="106"/>
      <c r="AF120" s="106"/>
      <c r="AG120" s="106"/>
      <c r="AH120" s="106"/>
    </row>
    <row r="121" spans="1:34" s="107" customFormat="1" ht="25.5" customHeight="1" x14ac:dyDescent="0.2">
      <c r="A121" s="1775" t="s">
        <v>634</v>
      </c>
      <c r="B121" s="1775"/>
      <c r="C121" s="1774"/>
      <c r="D121" s="1774"/>
      <c r="E121" s="1774"/>
      <c r="F121" s="1774"/>
      <c r="G121" s="1774"/>
      <c r="H121" s="1774"/>
      <c r="I121" s="1774"/>
      <c r="J121" s="1774"/>
      <c r="K121" s="1774"/>
      <c r="L121" s="1774"/>
      <c r="M121" s="1774"/>
      <c r="N121" s="1774"/>
      <c r="O121" s="1774"/>
      <c r="P121" s="1774"/>
      <c r="Q121" s="1774"/>
      <c r="R121" s="1774"/>
      <c r="S121" s="1774"/>
      <c r="T121" s="1774"/>
      <c r="U121" s="1774"/>
      <c r="V121" s="1774"/>
      <c r="W121" s="1774"/>
      <c r="X121" s="1774"/>
      <c r="Y121" s="1774"/>
      <c r="Z121" s="1774"/>
      <c r="AA121" s="1774"/>
      <c r="AB121" s="1774"/>
      <c r="AC121" s="1774"/>
      <c r="AD121" s="97"/>
      <c r="AE121" s="106"/>
      <c r="AF121" s="106"/>
      <c r="AG121" s="106"/>
      <c r="AH121" s="106"/>
    </row>
    <row r="122" spans="1:34" s="107" customFormat="1" ht="18" customHeight="1" x14ac:dyDescent="0.2">
      <c r="A122" s="1776" t="s">
        <v>246</v>
      </c>
      <c r="B122" s="1776"/>
      <c r="C122" s="1777"/>
      <c r="D122" s="1777"/>
      <c r="E122" s="1777"/>
      <c r="F122" s="1777"/>
      <c r="G122" s="1777"/>
      <c r="H122" s="1777"/>
      <c r="I122" s="1777"/>
      <c r="J122" s="1777"/>
      <c r="K122" s="1777"/>
      <c r="L122" s="1777"/>
      <c r="M122" s="1777"/>
      <c r="N122" s="1777"/>
      <c r="O122" s="1777"/>
      <c r="P122" s="1777"/>
      <c r="Q122" s="1777"/>
      <c r="R122" s="1777"/>
      <c r="S122" s="1777"/>
      <c r="T122" s="1777"/>
      <c r="U122" s="1777"/>
      <c r="V122" s="1777"/>
      <c r="W122" s="1777"/>
      <c r="X122" s="1777"/>
      <c r="Y122" s="1777"/>
      <c r="Z122" s="1777"/>
      <c r="AA122" s="1777"/>
      <c r="AB122" s="1777"/>
      <c r="AC122" s="1777"/>
      <c r="AD122" s="97"/>
      <c r="AE122" s="106"/>
      <c r="AF122" s="106"/>
      <c r="AG122" s="106"/>
      <c r="AH122" s="106"/>
    </row>
    <row r="123" spans="1:34" ht="30" customHeight="1" thickBot="1" x14ac:dyDescent="0.25">
      <c r="A123" s="1060" t="s">
        <v>596</v>
      </c>
      <c r="B123" s="1310" t="s">
        <v>0</v>
      </c>
      <c r="C123" s="1310" t="s">
        <v>185</v>
      </c>
      <c r="D123" s="1311" t="s">
        <v>186</v>
      </c>
      <c r="E123" s="1312" t="s">
        <v>187</v>
      </c>
      <c r="F123" s="1313"/>
      <c r="G123" s="1314"/>
      <c r="H123" s="1315"/>
      <c r="I123" s="1316"/>
      <c r="J123" s="1766" t="s">
        <v>188</v>
      </c>
      <c r="K123" s="1767"/>
      <c r="L123" s="1778" t="s">
        <v>153</v>
      </c>
      <c r="M123" s="1768"/>
      <c r="N123" s="1256" t="s">
        <v>189</v>
      </c>
      <c r="O123" s="1256" t="s">
        <v>189</v>
      </c>
      <c r="P123" s="1256" t="s">
        <v>189</v>
      </c>
      <c r="Q123" s="1779" t="s">
        <v>190</v>
      </c>
      <c r="R123" s="1780"/>
      <c r="S123" s="1780"/>
      <c r="T123" s="1780"/>
      <c r="U123" s="1780"/>
      <c r="V123" s="1780"/>
      <c r="W123" s="1780"/>
      <c r="X123" s="1780"/>
      <c r="Y123" s="1780"/>
      <c r="Z123" s="1780"/>
      <c r="AA123" s="1780"/>
      <c r="AB123" s="1780"/>
      <c r="AC123" s="1781"/>
    </row>
    <row r="124" spans="1:34" ht="30" customHeight="1" thickBot="1" x14ac:dyDescent="0.25">
      <c r="A124" s="1060" t="s">
        <v>363</v>
      </c>
      <c r="B124" s="1245" t="s">
        <v>293</v>
      </c>
      <c r="C124" s="1245" t="s">
        <v>191</v>
      </c>
      <c r="D124" s="1250" t="s">
        <v>192</v>
      </c>
      <c r="E124" s="1251" t="s">
        <v>193</v>
      </c>
      <c r="F124" s="1251" t="s">
        <v>194</v>
      </c>
      <c r="G124" s="1252" t="s">
        <v>195</v>
      </c>
      <c r="H124" s="1782" t="s">
        <v>196</v>
      </c>
      <c r="I124" s="1783"/>
      <c r="J124" s="1251" t="s">
        <v>197</v>
      </c>
      <c r="K124" s="1252" t="s">
        <v>198</v>
      </c>
      <c r="L124" s="1778" t="s">
        <v>199</v>
      </c>
      <c r="M124" s="1768"/>
      <c r="N124" s="1256" t="s">
        <v>155</v>
      </c>
      <c r="O124" s="1256" t="s">
        <v>200</v>
      </c>
      <c r="P124" s="1256" t="s">
        <v>201</v>
      </c>
      <c r="Q124" s="1769" t="s">
        <v>202</v>
      </c>
      <c r="R124" s="1778" t="s">
        <v>203</v>
      </c>
      <c r="S124" s="1784" t="s">
        <v>204</v>
      </c>
      <c r="T124" s="1785"/>
      <c r="U124" s="1768" t="s">
        <v>205</v>
      </c>
      <c r="V124" s="1257" t="s">
        <v>206</v>
      </c>
      <c r="W124" s="1257" t="s">
        <v>207</v>
      </c>
      <c r="X124" s="1257" t="s">
        <v>208</v>
      </c>
      <c r="Y124" s="1257" t="s">
        <v>209</v>
      </c>
      <c r="Z124" s="1257" t="s">
        <v>156</v>
      </c>
      <c r="AA124" s="1257" t="s">
        <v>210</v>
      </c>
      <c r="AB124" s="1256" t="s">
        <v>211</v>
      </c>
      <c r="AC124" s="1565" t="s">
        <v>37</v>
      </c>
    </row>
    <row r="125" spans="1:34" ht="30" customHeight="1" thickBot="1" x14ac:dyDescent="0.25">
      <c r="A125" s="1060" t="s">
        <v>364</v>
      </c>
      <c r="B125" s="1258"/>
      <c r="C125" s="1258" t="s">
        <v>213</v>
      </c>
      <c r="D125" s="1259" t="s">
        <v>214</v>
      </c>
      <c r="E125" s="1260" t="s">
        <v>157</v>
      </c>
      <c r="F125" s="1260" t="s">
        <v>158</v>
      </c>
      <c r="G125" s="1261" t="s">
        <v>159</v>
      </c>
      <c r="H125" s="1251" t="s">
        <v>215</v>
      </c>
      <c r="I125" s="1251" t="s">
        <v>160</v>
      </c>
      <c r="J125" s="1260" t="s">
        <v>216</v>
      </c>
      <c r="K125" s="1261" t="s">
        <v>217</v>
      </c>
      <c r="L125" s="1778" t="s">
        <v>218</v>
      </c>
      <c r="M125" s="1768"/>
      <c r="N125" s="1256" t="s">
        <v>219</v>
      </c>
      <c r="O125" s="1256" t="s">
        <v>161</v>
      </c>
      <c r="P125" s="1256" t="s">
        <v>220</v>
      </c>
      <c r="Q125" s="1769"/>
      <c r="R125" s="1769"/>
      <c r="S125" s="1260" t="s">
        <v>221</v>
      </c>
      <c r="T125" s="1260" t="s">
        <v>222</v>
      </c>
      <c r="U125" s="1769" t="s">
        <v>223</v>
      </c>
      <c r="V125" s="1257" t="s">
        <v>224</v>
      </c>
      <c r="W125" s="1257" t="s">
        <v>225</v>
      </c>
      <c r="X125" s="1257" t="s">
        <v>226</v>
      </c>
      <c r="Y125" s="1257" t="s">
        <v>227</v>
      </c>
      <c r="Z125" s="1257" t="s">
        <v>228</v>
      </c>
      <c r="AA125" s="1257" t="s">
        <v>229</v>
      </c>
      <c r="AB125" s="1256" t="s">
        <v>230</v>
      </c>
      <c r="AC125" s="1786"/>
    </row>
    <row r="126" spans="1:34" s="107" customFormat="1" ht="12" customHeight="1" x14ac:dyDescent="0.2">
      <c r="A126" s="1191"/>
      <c r="B126" s="1262"/>
      <c r="C126" s="1263"/>
      <c r="D126" s="1263"/>
      <c r="E126" s="1264"/>
      <c r="F126" s="1264"/>
      <c r="G126" s="1263"/>
      <c r="H126" s="1264"/>
      <c r="I126" s="1265"/>
      <c r="J126" s="1266"/>
      <c r="K126" s="1266"/>
      <c r="L126" s="1266"/>
      <c r="M126" s="1266"/>
      <c r="N126" s="1266"/>
      <c r="O126" s="1266"/>
      <c r="P126" s="1266"/>
      <c r="Q126" s="1267"/>
      <c r="R126" s="1267"/>
      <c r="S126" s="1266"/>
      <c r="T126" s="1266"/>
      <c r="U126" s="1266"/>
      <c r="V126" s="1266"/>
      <c r="W126" s="1266"/>
      <c r="X126" s="1263"/>
      <c r="Y126" s="1263"/>
      <c r="Z126" s="1263"/>
      <c r="AA126" s="1263"/>
      <c r="AB126" s="1263"/>
      <c r="AC126" s="1268"/>
      <c r="AD126" s="97"/>
      <c r="AE126" s="106"/>
      <c r="AF126" s="106"/>
      <c r="AG126" s="106"/>
      <c r="AH126" s="106"/>
    </row>
    <row r="127" spans="1:34" s="12" customFormat="1" ht="30" customHeight="1" x14ac:dyDescent="0.2">
      <c r="A127" s="1192" t="s">
        <v>988</v>
      </c>
      <c r="B127" s="1269" t="s">
        <v>286</v>
      </c>
      <c r="C127" s="1270" t="s">
        <v>235</v>
      </c>
      <c r="D127" s="1270" t="s">
        <v>232</v>
      </c>
      <c r="E127" s="1271">
        <v>43116</v>
      </c>
      <c r="F127" s="1271">
        <v>43249</v>
      </c>
      <c r="G127" s="1179">
        <f t="shared" ref="G127:G136" si="14">DAYS360(E127,F127)</f>
        <v>133</v>
      </c>
      <c r="H127" s="1178">
        <v>43101</v>
      </c>
      <c r="I127" s="1178">
        <v>43830</v>
      </c>
      <c r="J127" s="1272" t="s">
        <v>80</v>
      </c>
      <c r="K127" s="1273" t="s">
        <v>80</v>
      </c>
      <c r="L127" s="1273" t="s">
        <v>80</v>
      </c>
      <c r="M127" s="1273" t="s">
        <v>80</v>
      </c>
      <c r="N127" s="1273" t="s">
        <v>80</v>
      </c>
      <c r="O127" s="1273" t="s">
        <v>80</v>
      </c>
      <c r="P127" s="1273" t="s">
        <v>80</v>
      </c>
      <c r="Q127" s="1273" t="s">
        <v>80</v>
      </c>
      <c r="R127" s="1273" t="s">
        <v>80</v>
      </c>
      <c r="S127" s="1273" t="s">
        <v>80</v>
      </c>
      <c r="T127" s="1273" t="s">
        <v>80</v>
      </c>
      <c r="U127" s="1273" t="s">
        <v>80</v>
      </c>
      <c r="V127" s="1272" t="s">
        <v>234</v>
      </c>
      <c r="W127" s="1272" t="s">
        <v>234</v>
      </c>
      <c r="X127" s="1274" t="s">
        <v>80</v>
      </c>
      <c r="Y127" s="1274" t="s">
        <v>234</v>
      </c>
      <c r="Z127" s="1274" t="s">
        <v>80</v>
      </c>
      <c r="AA127" s="1274" t="s">
        <v>80</v>
      </c>
      <c r="AB127" s="1274" t="s">
        <v>80</v>
      </c>
      <c r="AC127" s="1213" t="s">
        <v>61</v>
      </c>
      <c r="AD127" s="95"/>
      <c r="AE127" s="98"/>
      <c r="AF127" s="98"/>
      <c r="AG127" s="98"/>
      <c r="AH127" s="98"/>
    </row>
    <row r="128" spans="1:34" s="12" customFormat="1" ht="30" customHeight="1" x14ac:dyDescent="0.2">
      <c r="A128" s="1192" t="s">
        <v>989</v>
      </c>
      <c r="B128" s="1269" t="s">
        <v>264</v>
      </c>
      <c r="C128" s="1270" t="s">
        <v>105</v>
      </c>
      <c r="D128" s="1270" t="s">
        <v>232</v>
      </c>
      <c r="E128" s="1271">
        <v>43108</v>
      </c>
      <c r="F128" s="1271">
        <v>43271</v>
      </c>
      <c r="G128" s="1179">
        <f t="shared" si="14"/>
        <v>162</v>
      </c>
      <c r="H128" s="1178">
        <v>43124</v>
      </c>
      <c r="I128" s="1178">
        <v>43853</v>
      </c>
      <c r="J128" s="1272" t="s">
        <v>80</v>
      </c>
      <c r="K128" s="1273" t="s">
        <v>990</v>
      </c>
      <c r="L128" s="1273" t="s">
        <v>80</v>
      </c>
      <c r="M128" s="1273" t="s">
        <v>80</v>
      </c>
      <c r="N128" s="1273" t="s">
        <v>80</v>
      </c>
      <c r="O128" s="1273">
        <v>350</v>
      </c>
      <c r="P128" s="1273">
        <v>80</v>
      </c>
      <c r="Q128" s="1273" t="s">
        <v>80</v>
      </c>
      <c r="R128" s="1273" t="s">
        <v>500</v>
      </c>
      <c r="S128" s="1273">
        <v>1350</v>
      </c>
      <c r="T128" s="1273">
        <v>1350</v>
      </c>
      <c r="U128" s="1273">
        <v>420</v>
      </c>
      <c r="V128" s="1272" t="s">
        <v>234</v>
      </c>
      <c r="W128" s="1272" t="s">
        <v>80</v>
      </c>
      <c r="X128" s="1274" t="s">
        <v>234</v>
      </c>
      <c r="Y128" s="1274" t="s">
        <v>234</v>
      </c>
      <c r="Z128" s="1274" t="s">
        <v>80</v>
      </c>
      <c r="AA128" s="1274" t="s">
        <v>80</v>
      </c>
      <c r="AB128" s="1274" t="s">
        <v>80</v>
      </c>
      <c r="AC128" s="1213" t="s">
        <v>61</v>
      </c>
      <c r="AD128" s="95"/>
      <c r="AE128" s="98"/>
      <c r="AF128" s="98"/>
      <c r="AG128" s="98"/>
      <c r="AH128" s="98"/>
    </row>
    <row r="129" spans="1:34" s="12" customFormat="1" ht="30" customHeight="1" x14ac:dyDescent="0.2">
      <c r="A129" s="1192" t="s">
        <v>399</v>
      </c>
      <c r="B129" s="1269" t="s">
        <v>273</v>
      </c>
      <c r="C129" s="1270" t="s">
        <v>275</v>
      </c>
      <c r="D129" s="1270" t="s">
        <v>232</v>
      </c>
      <c r="E129" s="1271">
        <v>43231</v>
      </c>
      <c r="F129" s="1271">
        <v>43291</v>
      </c>
      <c r="G129" s="1179">
        <f t="shared" si="14"/>
        <v>59</v>
      </c>
      <c r="H129" s="1178">
        <v>43221</v>
      </c>
      <c r="I129" s="1178">
        <v>43585</v>
      </c>
      <c r="J129" s="1272" t="s">
        <v>991</v>
      </c>
      <c r="K129" s="1273" t="s">
        <v>80</v>
      </c>
      <c r="L129" s="1273" t="s">
        <v>80</v>
      </c>
      <c r="M129" s="1273" t="s">
        <v>80</v>
      </c>
      <c r="N129" s="1273" t="s">
        <v>80</v>
      </c>
      <c r="O129" s="1273" t="s">
        <v>80</v>
      </c>
      <c r="P129" s="1273">
        <v>640</v>
      </c>
      <c r="Q129" s="1273" t="s">
        <v>80</v>
      </c>
      <c r="R129" s="1273" t="s">
        <v>80</v>
      </c>
      <c r="S129" s="1273">
        <v>1850</v>
      </c>
      <c r="T129" s="1273">
        <v>1650</v>
      </c>
      <c r="U129" s="1273" t="s">
        <v>80</v>
      </c>
      <c r="V129" s="1272" t="s">
        <v>80</v>
      </c>
      <c r="W129" s="1272" t="s">
        <v>80</v>
      </c>
      <c r="X129" s="1274" t="s">
        <v>80</v>
      </c>
      <c r="Y129" s="1274" t="s">
        <v>80</v>
      </c>
      <c r="Z129" s="1274" t="s">
        <v>80</v>
      </c>
      <c r="AA129" s="1274" t="s">
        <v>80</v>
      </c>
      <c r="AB129" s="1274" t="s">
        <v>80</v>
      </c>
      <c r="AC129" s="1213" t="s">
        <v>61</v>
      </c>
      <c r="AD129" s="95"/>
      <c r="AE129" s="98"/>
      <c r="AF129" s="98"/>
      <c r="AG129" s="98"/>
      <c r="AH129" s="98"/>
    </row>
    <row r="130" spans="1:34" s="12" customFormat="1" ht="30" customHeight="1" x14ac:dyDescent="0.2">
      <c r="A130" s="1192" t="s">
        <v>992</v>
      </c>
      <c r="B130" s="1269" t="s">
        <v>277</v>
      </c>
      <c r="C130" s="1270" t="s">
        <v>275</v>
      </c>
      <c r="D130" s="1270" t="s">
        <v>272</v>
      </c>
      <c r="E130" s="1271">
        <v>43073</v>
      </c>
      <c r="F130" s="1271">
        <v>43312</v>
      </c>
      <c r="G130" s="1179">
        <f t="shared" si="14"/>
        <v>237</v>
      </c>
      <c r="H130" s="1178">
        <v>43070</v>
      </c>
      <c r="I130" s="1178">
        <v>43434</v>
      </c>
      <c r="J130" s="1272" t="s">
        <v>80</v>
      </c>
      <c r="K130" s="1273" t="s">
        <v>80</v>
      </c>
      <c r="L130" s="1273" t="s">
        <v>80</v>
      </c>
      <c r="M130" s="1273" t="s">
        <v>80</v>
      </c>
      <c r="N130" s="1273" t="s">
        <v>80</v>
      </c>
      <c r="O130" s="1273" t="s">
        <v>80</v>
      </c>
      <c r="P130" s="1273">
        <v>80</v>
      </c>
      <c r="Q130" s="1273" t="s">
        <v>80</v>
      </c>
      <c r="R130" s="1273" t="s">
        <v>80</v>
      </c>
      <c r="S130" s="1273" t="s">
        <v>80</v>
      </c>
      <c r="T130" s="1273" t="s">
        <v>80</v>
      </c>
      <c r="U130" s="1273" t="s">
        <v>80</v>
      </c>
      <c r="V130" s="1272" t="s">
        <v>80</v>
      </c>
      <c r="W130" s="1272" t="s">
        <v>80</v>
      </c>
      <c r="X130" s="1274" t="s">
        <v>80</v>
      </c>
      <c r="Y130" s="1274" t="s">
        <v>80</v>
      </c>
      <c r="Z130" s="1274" t="s">
        <v>80</v>
      </c>
      <c r="AA130" s="1274" t="s">
        <v>80</v>
      </c>
      <c r="AB130" s="1274" t="s">
        <v>80</v>
      </c>
      <c r="AC130" s="1213" t="s">
        <v>61</v>
      </c>
      <c r="AD130" s="95"/>
      <c r="AE130" s="98"/>
      <c r="AF130" s="98"/>
      <c r="AG130" s="98"/>
      <c r="AH130" s="98"/>
    </row>
    <row r="131" spans="1:34" s="12" customFormat="1" ht="30" customHeight="1" x14ac:dyDescent="0.2">
      <c r="A131" s="1192" t="s">
        <v>993</v>
      </c>
      <c r="B131" s="1269" t="s">
        <v>9</v>
      </c>
      <c r="C131" s="1270" t="s">
        <v>275</v>
      </c>
      <c r="D131" s="1270" t="s">
        <v>232</v>
      </c>
      <c r="E131" s="1271">
        <v>43279</v>
      </c>
      <c r="F131" s="1271">
        <v>43320</v>
      </c>
      <c r="G131" s="1179">
        <f t="shared" si="14"/>
        <v>40</v>
      </c>
      <c r="H131" s="1178">
        <v>43252</v>
      </c>
      <c r="I131" s="1178">
        <v>43616</v>
      </c>
      <c r="J131" s="1272">
        <v>100</v>
      </c>
      <c r="K131" s="1273" t="s">
        <v>80</v>
      </c>
      <c r="L131" s="1273" t="s">
        <v>80</v>
      </c>
      <c r="M131" s="1273" t="s">
        <v>80</v>
      </c>
      <c r="N131" s="1273" t="s">
        <v>80</v>
      </c>
      <c r="O131" s="1273" t="s">
        <v>80</v>
      </c>
      <c r="P131" s="1273" t="s">
        <v>80</v>
      </c>
      <c r="Q131" s="1273" t="s">
        <v>80</v>
      </c>
      <c r="R131" s="1273" t="s">
        <v>80</v>
      </c>
      <c r="S131" s="1273" t="s">
        <v>80</v>
      </c>
      <c r="T131" s="1273" t="s">
        <v>80</v>
      </c>
      <c r="U131" s="1273" t="s">
        <v>80</v>
      </c>
      <c r="V131" s="1272" t="s">
        <v>80</v>
      </c>
      <c r="W131" s="1272" t="s">
        <v>80</v>
      </c>
      <c r="X131" s="1274" t="s">
        <v>80</v>
      </c>
      <c r="Y131" s="1274" t="s">
        <v>80</v>
      </c>
      <c r="Z131" s="1274" t="s">
        <v>80</v>
      </c>
      <c r="AA131" s="1274" t="s">
        <v>80</v>
      </c>
      <c r="AB131" s="1274" t="s">
        <v>80</v>
      </c>
      <c r="AC131" s="1213" t="s">
        <v>56</v>
      </c>
      <c r="AD131" s="95"/>
      <c r="AE131" s="98"/>
      <c r="AF131" s="98"/>
      <c r="AG131" s="98"/>
      <c r="AH131" s="98"/>
    </row>
    <row r="132" spans="1:34" s="12" customFormat="1" ht="30" customHeight="1" x14ac:dyDescent="0.2">
      <c r="A132" s="1192" t="s">
        <v>994</v>
      </c>
      <c r="B132" s="1269" t="s">
        <v>272</v>
      </c>
      <c r="C132" s="1270" t="s">
        <v>105</v>
      </c>
      <c r="D132" s="1270" t="s">
        <v>232</v>
      </c>
      <c r="E132" s="1271">
        <v>43159</v>
      </c>
      <c r="F132" s="1271">
        <v>43340</v>
      </c>
      <c r="G132" s="1179">
        <f t="shared" si="14"/>
        <v>178</v>
      </c>
      <c r="H132" s="1178">
        <v>43187</v>
      </c>
      <c r="I132" s="1178">
        <v>43917</v>
      </c>
      <c r="J132" s="1272" t="s">
        <v>80</v>
      </c>
      <c r="K132" s="1273">
        <v>6</v>
      </c>
      <c r="L132" s="1273" t="s">
        <v>80</v>
      </c>
      <c r="M132" s="1273" t="s">
        <v>80</v>
      </c>
      <c r="N132" s="1273" t="s">
        <v>80</v>
      </c>
      <c r="O132" s="1273" t="s">
        <v>80</v>
      </c>
      <c r="P132" s="1273">
        <v>8000</v>
      </c>
      <c r="Q132" s="1273" t="s">
        <v>80</v>
      </c>
      <c r="R132" s="1273" t="s">
        <v>80</v>
      </c>
      <c r="S132" s="1273">
        <v>4000</v>
      </c>
      <c r="T132" s="1273">
        <v>2500</v>
      </c>
      <c r="U132" s="1273">
        <v>200</v>
      </c>
      <c r="V132" s="1272" t="s">
        <v>995</v>
      </c>
      <c r="W132" s="1272" t="s">
        <v>996</v>
      </c>
      <c r="X132" s="1274" t="s">
        <v>234</v>
      </c>
      <c r="Y132" s="1274" t="s">
        <v>80</v>
      </c>
      <c r="Z132" s="1274" t="s">
        <v>80</v>
      </c>
      <c r="AA132" s="1274" t="s">
        <v>80</v>
      </c>
      <c r="AB132" s="1274" t="s">
        <v>80</v>
      </c>
      <c r="AC132" s="1213" t="s">
        <v>61</v>
      </c>
      <c r="AD132" s="95"/>
      <c r="AE132" s="98"/>
      <c r="AF132" s="98"/>
      <c r="AG132" s="98"/>
      <c r="AH132" s="98"/>
    </row>
    <row r="133" spans="1:34" s="12" customFormat="1" ht="30" customHeight="1" x14ac:dyDescent="0.2">
      <c r="A133" s="1192" t="s">
        <v>997</v>
      </c>
      <c r="B133" s="1269" t="s">
        <v>281</v>
      </c>
      <c r="C133" s="1270" t="s">
        <v>275</v>
      </c>
      <c r="D133" s="1270" t="s">
        <v>232</v>
      </c>
      <c r="E133" s="1271">
        <v>43222</v>
      </c>
      <c r="F133" s="1271">
        <v>43346</v>
      </c>
      <c r="G133" s="1179">
        <f t="shared" si="14"/>
        <v>121</v>
      </c>
      <c r="H133" s="1178">
        <v>43221</v>
      </c>
      <c r="I133" s="1178">
        <v>43585</v>
      </c>
      <c r="J133" s="1272" t="s">
        <v>80</v>
      </c>
      <c r="K133" s="1273" t="s">
        <v>80</v>
      </c>
      <c r="L133" s="1273" t="s">
        <v>80</v>
      </c>
      <c r="M133" s="1273" t="s">
        <v>80</v>
      </c>
      <c r="N133" s="1273" t="s">
        <v>80</v>
      </c>
      <c r="O133" s="1273" t="s">
        <v>80</v>
      </c>
      <c r="P133" s="1273" t="s">
        <v>998</v>
      </c>
      <c r="Q133" s="1273" t="s">
        <v>80</v>
      </c>
      <c r="R133" s="1273" t="s">
        <v>80</v>
      </c>
      <c r="S133" s="1273" t="s">
        <v>80</v>
      </c>
      <c r="T133" s="1273" t="s">
        <v>80</v>
      </c>
      <c r="U133" s="1273">
        <v>700</v>
      </c>
      <c r="V133" s="1272" t="s">
        <v>80</v>
      </c>
      <c r="W133" s="1272" t="s">
        <v>80</v>
      </c>
      <c r="X133" s="1274" t="s">
        <v>234</v>
      </c>
      <c r="Y133" s="1274" t="s">
        <v>80</v>
      </c>
      <c r="Z133" s="1274" t="s">
        <v>80</v>
      </c>
      <c r="AA133" s="1274" t="s">
        <v>80</v>
      </c>
      <c r="AB133" s="1274" t="s">
        <v>80</v>
      </c>
      <c r="AC133" s="1213" t="s">
        <v>432</v>
      </c>
      <c r="AD133" s="95"/>
      <c r="AE133" s="98"/>
      <c r="AF133" s="98"/>
      <c r="AG133" s="98"/>
      <c r="AH133" s="98"/>
    </row>
    <row r="134" spans="1:34" s="12" customFormat="1" ht="30" customHeight="1" x14ac:dyDescent="0.2">
      <c r="A134" s="1192" t="s">
        <v>999</v>
      </c>
      <c r="B134" s="1269" t="s">
        <v>281</v>
      </c>
      <c r="C134" s="1270" t="s">
        <v>275</v>
      </c>
      <c r="D134" s="1270" t="s">
        <v>272</v>
      </c>
      <c r="E134" s="1271">
        <v>42822</v>
      </c>
      <c r="F134" s="1271">
        <v>43362</v>
      </c>
      <c r="G134" s="1179">
        <f t="shared" si="14"/>
        <v>531</v>
      </c>
      <c r="H134" s="1178">
        <v>42829</v>
      </c>
      <c r="I134" s="1178">
        <v>43193</v>
      </c>
      <c r="J134" s="1272">
        <v>60</v>
      </c>
      <c r="K134" s="1273" t="s">
        <v>80</v>
      </c>
      <c r="L134" s="1273" t="s">
        <v>80</v>
      </c>
      <c r="M134" s="1273" t="s">
        <v>80</v>
      </c>
      <c r="N134" s="1273" t="s">
        <v>80</v>
      </c>
      <c r="O134" s="1273">
        <v>300</v>
      </c>
      <c r="P134" s="1273" t="s">
        <v>80</v>
      </c>
      <c r="Q134" s="1273" t="s">
        <v>80</v>
      </c>
      <c r="R134" s="1273" t="s">
        <v>80</v>
      </c>
      <c r="S134" s="1273" t="s">
        <v>80</v>
      </c>
      <c r="T134" s="1273" t="s">
        <v>80</v>
      </c>
      <c r="U134" s="1273" t="s">
        <v>80</v>
      </c>
      <c r="V134" s="1272" t="s">
        <v>80</v>
      </c>
      <c r="W134" s="1272" t="s">
        <v>80</v>
      </c>
      <c r="X134" s="1274" t="s">
        <v>80</v>
      </c>
      <c r="Y134" s="1274" t="s">
        <v>234</v>
      </c>
      <c r="Z134" s="1274" t="s">
        <v>80</v>
      </c>
      <c r="AA134" s="1274" t="s">
        <v>80</v>
      </c>
      <c r="AB134" s="1274" t="s">
        <v>80</v>
      </c>
      <c r="AC134" s="1213" t="s">
        <v>432</v>
      </c>
      <c r="AD134" s="95"/>
      <c r="AE134" s="98"/>
      <c r="AF134" s="98"/>
      <c r="AG134" s="98"/>
      <c r="AH134" s="98"/>
    </row>
    <row r="135" spans="1:34" s="12" customFormat="1" ht="30" customHeight="1" x14ac:dyDescent="0.2">
      <c r="A135" s="1192" t="s">
        <v>1000</v>
      </c>
      <c r="B135" s="1269" t="s">
        <v>275</v>
      </c>
      <c r="C135" s="1270" t="s">
        <v>235</v>
      </c>
      <c r="D135" s="1270" t="s">
        <v>272</v>
      </c>
      <c r="E135" s="1271">
        <v>43059</v>
      </c>
      <c r="F135" s="1271">
        <v>43391</v>
      </c>
      <c r="G135" s="1179">
        <f t="shared" si="14"/>
        <v>328</v>
      </c>
      <c r="H135" s="1178">
        <v>43101</v>
      </c>
      <c r="I135" s="1178">
        <v>43465</v>
      </c>
      <c r="J135" s="1272" t="s">
        <v>80</v>
      </c>
      <c r="K135" s="1273" t="s">
        <v>80</v>
      </c>
      <c r="L135" s="1273" t="s">
        <v>80</v>
      </c>
      <c r="M135" s="1273" t="s">
        <v>80</v>
      </c>
      <c r="N135" s="1273" t="s">
        <v>80</v>
      </c>
      <c r="O135" s="1273" t="s">
        <v>80</v>
      </c>
      <c r="P135" s="1273" t="s">
        <v>80</v>
      </c>
      <c r="Q135" s="1273" t="s">
        <v>80</v>
      </c>
      <c r="R135" s="1273" t="s">
        <v>80</v>
      </c>
      <c r="S135" s="1273" t="s">
        <v>80</v>
      </c>
      <c r="T135" s="1273" t="s">
        <v>80</v>
      </c>
      <c r="U135" s="1273" t="s">
        <v>80</v>
      </c>
      <c r="V135" s="1272" t="s">
        <v>80</v>
      </c>
      <c r="W135" s="1272" t="s">
        <v>80</v>
      </c>
      <c r="X135" s="1274" t="s">
        <v>80</v>
      </c>
      <c r="Y135" s="1274" t="s">
        <v>234</v>
      </c>
      <c r="Z135" s="1274" t="s">
        <v>234</v>
      </c>
      <c r="AA135" s="1274" t="s">
        <v>80</v>
      </c>
      <c r="AB135" s="1274" t="s">
        <v>80</v>
      </c>
      <c r="AC135" s="1213" t="s">
        <v>432</v>
      </c>
      <c r="AD135" s="95"/>
      <c r="AE135" s="98"/>
      <c r="AF135" s="98"/>
      <c r="AG135" s="98"/>
      <c r="AH135" s="98"/>
    </row>
    <row r="136" spans="1:34" s="12" customFormat="1" ht="30" customHeight="1" x14ac:dyDescent="0.2">
      <c r="A136" s="1192" t="s">
        <v>1001</v>
      </c>
      <c r="B136" s="1269" t="s">
        <v>264</v>
      </c>
      <c r="C136" s="1270" t="s">
        <v>105</v>
      </c>
      <c r="D136" s="1270" t="s">
        <v>232</v>
      </c>
      <c r="E136" s="1271">
        <v>43108</v>
      </c>
      <c r="F136" s="1271">
        <v>43427</v>
      </c>
      <c r="G136" s="1179">
        <f t="shared" si="14"/>
        <v>315</v>
      </c>
      <c r="H136" s="1178">
        <v>43854</v>
      </c>
      <c r="I136" s="1178">
        <v>44219</v>
      </c>
      <c r="J136" s="1272" t="s">
        <v>80</v>
      </c>
      <c r="K136" s="1273" t="s">
        <v>1002</v>
      </c>
      <c r="L136" s="1273" t="s">
        <v>80</v>
      </c>
      <c r="M136" s="1273" t="s">
        <v>80</v>
      </c>
      <c r="N136" s="1273" t="s">
        <v>80</v>
      </c>
      <c r="O136" s="1273">
        <v>400</v>
      </c>
      <c r="P136" s="1273" t="s">
        <v>80</v>
      </c>
      <c r="Q136" s="1273" t="s">
        <v>80</v>
      </c>
      <c r="R136" s="1273" t="s">
        <v>257</v>
      </c>
      <c r="S136" s="1273">
        <v>1600</v>
      </c>
      <c r="T136" s="1273">
        <v>1600</v>
      </c>
      <c r="U136" s="1273" t="s">
        <v>80</v>
      </c>
      <c r="V136" s="1272" t="s">
        <v>234</v>
      </c>
      <c r="W136" s="1272" t="s">
        <v>80</v>
      </c>
      <c r="X136" s="1274" t="s">
        <v>234</v>
      </c>
      <c r="Y136" s="1274" t="s">
        <v>234</v>
      </c>
      <c r="Z136" s="1274" t="s">
        <v>80</v>
      </c>
      <c r="AA136" s="1274" t="s">
        <v>80</v>
      </c>
      <c r="AB136" s="1274" t="s">
        <v>80</v>
      </c>
      <c r="AC136" s="1213" t="s">
        <v>61</v>
      </c>
      <c r="AD136" s="95"/>
      <c r="AE136" s="98"/>
      <c r="AF136" s="98"/>
      <c r="AG136" s="98"/>
      <c r="AH136" s="98"/>
    </row>
    <row r="137" spans="1:34" ht="30" customHeight="1" x14ac:dyDescent="0.2">
      <c r="A137" s="1307" t="s">
        <v>630</v>
      </c>
      <c r="B137" s="1317"/>
      <c r="C137" s="1176"/>
      <c r="D137" s="1318"/>
      <c r="E137" s="1319"/>
      <c r="F137" s="1319"/>
      <c r="G137" s="1320"/>
      <c r="H137" s="1321"/>
      <c r="I137" s="1277"/>
      <c r="J137" s="1322"/>
      <c r="K137" s="1323"/>
      <c r="L137" s="1323"/>
      <c r="M137" s="1323"/>
      <c r="N137" s="1323"/>
      <c r="O137" s="1323"/>
      <c r="P137" s="1323"/>
      <c r="Q137" s="1323"/>
      <c r="R137" s="1323"/>
      <c r="S137" s="1323"/>
      <c r="T137" s="1323"/>
      <c r="U137" s="1323"/>
      <c r="V137" s="1322"/>
      <c r="W137" s="1322"/>
      <c r="X137" s="1324"/>
      <c r="Y137" s="1324"/>
      <c r="Z137" s="1324"/>
      <c r="AA137" s="1324"/>
      <c r="AB137" s="1324"/>
      <c r="AC137" s="1325"/>
    </row>
    <row r="138" spans="1:34" s="12" customFormat="1" ht="30" customHeight="1" x14ac:dyDescent="0.2">
      <c r="A138" s="1192" t="s">
        <v>1003</v>
      </c>
      <c r="B138" s="1269" t="s">
        <v>286</v>
      </c>
      <c r="C138" s="1270" t="s">
        <v>105</v>
      </c>
      <c r="D138" s="1270" t="s">
        <v>272</v>
      </c>
      <c r="E138" s="1271">
        <v>43118</v>
      </c>
      <c r="F138" s="1271">
        <v>43264</v>
      </c>
      <c r="G138" s="1179">
        <f t="shared" ref="G138:G139" si="15">DAYS360(E138,F138)</f>
        <v>145</v>
      </c>
      <c r="H138" s="1178">
        <v>43466</v>
      </c>
      <c r="I138" s="1178">
        <v>43830</v>
      </c>
      <c r="J138" s="1272" t="s">
        <v>80</v>
      </c>
      <c r="K138" s="1273" t="s">
        <v>80</v>
      </c>
      <c r="L138" s="1273" t="s">
        <v>80</v>
      </c>
      <c r="M138" s="1273" t="s">
        <v>80</v>
      </c>
      <c r="N138" s="1273" t="s">
        <v>80</v>
      </c>
      <c r="O138" s="1273" t="s">
        <v>80</v>
      </c>
      <c r="P138" s="1273" t="s">
        <v>80</v>
      </c>
      <c r="Q138" s="1273" t="s">
        <v>80</v>
      </c>
      <c r="R138" s="1273" t="s">
        <v>80</v>
      </c>
      <c r="S138" s="1273" t="s">
        <v>80</v>
      </c>
      <c r="T138" s="1273" t="s">
        <v>80</v>
      </c>
      <c r="U138" s="1273" t="s">
        <v>80</v>
      </c>
      <c r="V138" s="1272" t="s">
        <v>80</v>
      </c>
      <c r="W138" s="1272" t="s">
        <v>428</v>
      </c>
      <c r="X138" s="1274" t="s">
        <v>234</v>
      </c>
      <c r="Y138" s="1274" t="s">
        <v>80</v>
      </c>
      <c r="Z138" s="1274" t="s">
        <v>80</v>
      </c>
      <c r="AA138" s="1274" t="s">
        <v>80</v>
      </c>
      <c r="AB138" s="1274" t="s">
        <v>80</v>
      </c>
      <c r="AC138" s="1213" t="s">
        <v>432</v>
      </c>
      <c r="AD138" s="95"/>
      <c r="AE138" s="98"/>
      <c r="AF138" s="98"/>
      <c r="AG138" s="98"/>
      <c r="AH138" s="98"/>
    </row>
    <row r="139" spans="1:34" s="12" customFormat="1" ht="30" customHeight="1" x14ac:dyDescent="0.2">
      <c r="A139" s="1192" t="s">
        <v>1291</v>
      </c>
      <c r="B139" s="1269" t="s">
        <v>275</v>
      </c>
      <c r="C139" s="1270" t="s">
        <v>275</v>
      </c>
      <c r="D139" s="1270" t="s">
        <v>232</v>
      </c>
      <c r="E139" s="1271">
        <v>43445</v>
      </c>
      <c r="F139" s="1271">
        <v>43721</v>
      </c>
      <c r="G139" s="1179">
        <f t="shared" si="15"/>
        <v>272</v>
      </c>
      <c r="H139" s="1178">
        <v>43466</v>
      </c>
      <c r="I139" s="1178">
        <v>43830</v>
      </c>
      <c r="J139" s="1272">
        <v>60</v>
      </c>
      <c r="K139" s="1273" t="s">
        <v>80</v>
      </c>
      <c r="L139" s="1273" t="s">
        <v>80</v>
      </c>
      <c r="M139" s="1273" t="s">
        <v>80</v>
      </c>
      <c r="N139" s="1273" t="s">
        <v>80</v>
      </c>
      <c r="O139" s="1273" t="s">
        <v>80</v>
      </c>
      <c r="P139" s="1273" t="s">
        <v>80</v>
      </c>
      <c r="Q139" s="1273" t="s">
        <v>80</v>
      </c>
      <c r="R139" s="1273" t="s">
        <v>80</v>
      </c>
      <c r="S139" s="1273" t="s">
        <v>80</v>
      </c>
      <c r="T139" s="1273" t="s">
        <v>80</v>
      </c>
      <c r="U139" s="1273" t="s">
        <v>80</v>
      </c>
      <c r="V139" s="1273" t="s">
        <v>80</v>
      </c>
      <c r="W139" s="1273" t="s">
        <v>80</v>
      </c>
      <c r="X139" s="1273" t="s">
        <v>80</v>
      </c>
      <c r="Y139" s="1273" t="s">
        <v>80</v>
      </c>
      <c r="Z139" s="1273" t="s">
        <v>80</v>
      </c>
      <c r="AA139" s="1273" t="s">
        <v>80</v>
      </c>
      <c r="AB139" s="1273" t="s">
        <v>80</v>
      </c>
      <c r="AC139" s="1213" t="s">
        <v>56</v>
      </c>
      <c r="AD139" s="95"/>
      <c r="AE139" s="98"/>
      <c r="AF139" s="98"/>
      <c r="AG139" s="98"/>
      <c r="AH139" s="98"/>
    </row>
    <row r="140" spans="1:34" ht="30" customHeight="1" x14ac:dyDescent="0.2">
      <c r="A140" s="1193" t="s">
        <v>36</v>
      </c>
      <c r="B140" s="1275"/>
      <c r="C140" s="1176"/>
      <c r="D140" s="1276"/>
      <c r="E140" s="1277"/>
      <c r="F140" s="1277"/>
      <c r="G140" s="1326"/>
      <c r="H140" s="1277"/>
      <c r="I140" s="1277"/>
      <c r="J140" s="1280"/>
      <c r="K140" s="1327"/>
      <c r="L140" s="1328"/>
      <c r="M140" s="1328"/>
      <c r="N140" s="1328"/>
      <c r="O140" s="1328"/>
      <c r="P140" s="1328"/>
      <c r="Q140" s="1328"/>
      <c r="R140" s="1328"/>
      <c r="S140" s="1328"/>
      <c r="T140" s="1328"/>
      <c r="U140" s="1328"/>
      <c r="V140" s="1280"/>
      <c r="W140" s="1280"/>
      <c r="X140" s="1328"/>
      <c r="Y140" s="1328"/>
      <c r="Z140" s="1328"/>
      <c r="AA140" s="1328"/>
      <c r="AB140" s="1329"/>
      <c r="AC140" s="1330"/>
    </row>
    <row r="141" spans="1:34" ht="30" customHeight="1" x14ac:dyDescent="0.2">
      <c r="A141" s="1307" t="s">
        <v>119</v>
      </c>
      <c r="B141" s="1275"/>
      <c r="C141" s="1176"/>
      <c r="D141" s="1276"/>
      <c r="E141" s="1277"/>
      <c r="F141" s="1277"/>
      <c r="G141" s="1326"/>
      <c r="H141" s="1277"/>
      <c r="I141" s="1277"/>
      <c r="J141" s="1280"/>
      <c r="K141" s="1327"/>
      <c r="L141" s="1328"/>
      <c r="M141" s="1328"/>
      <c r="N141" s="1328"/>
      <c r="O141" s="1328"/>
      <c r="P141" s="1328"/>
      <c r="Q141" s="1328"/>
      <c r="R141" s="1328"/>
      <c r="S141" s="1328"/>
      <c r="T141" s="1328"/>
      <c r="U141" s="1328"/>
      <c r="V141" s="1280"/>
      <c r="W141" s="1280"/>
      <c r="X141" s="1328"/>
      <c r="Y141" s="1328"/>
      <c r="Z141" s="1328"/>
      <c r="AA141" s="1328"/>
      <c r="AB141" s="1329"/>
      <c r="AC141" s="1330"/>
    </row>
    <row r="142" spans="1:34" s="12" customFormat="1" ht="30" customHeight="1" x14ac:dyDescent="0.2">
      <c r="A142" s="1192" t="s">
        <v>599</v>
      </c>
      <c r="B142" s="1269" t="s">
        <v>276</v>
      </c>
      <c r="C142" s="1270" t="s">
        <v>231</v>
      </c>
      <c r="D142" s="1270" t="s">
        <v>232</v>
      </c>
      <c r="E142" s="1270" t="s">
        <v>233</v>
      </c>
      <c r="F142" s="1271">
        <v>43110</v>
      </c>
      <c r="G142" s="1184" t="s">
        <v>80</v>
      </c>
      <c r="H142" s="1178">
        <v>43110</v>
      </c>
      <c r="I142" s="1178" t="s">
        <v>162</v>
      </c>
      <c r="J142" s="1272" t="s">
        <v>80</v>
      </c>
      <c r="K142" s="1273">
        <v>59.46</v>
      </c>
      <c r="L142" s="1273" t="s">
        <v>80</v>
      </c>
      <c r="M142" s="1273" t="s">
        <v>80</v>
      </c>
      <c r="N142" s="1273" t="s">
        <v>80</v>
      </c>
      <c r="O142" s="1273" t="s">
        <v>80</v>
      </c>
      <c r="P142" s="1273" t="s">
        <v>80</v>
      </c>
      <c r="Q142" s="1273" t="s">
        <v>80</v>
      </c>
      <c r="R142" s="1273" t="s">
        <v>80</v>
      </c>
      <c r="S142" s="1273" t="s">
        <v>80</v>
      </c>
      <c r="T142" s="1273" t="s">
        <v>80</v>
      </c>
      <c r="U142" s="1273" t="s">
        <v>237</v>
      </c>
      <c r="V142" s="1272" t="s">
        <v>1004</v>
      </c>
      <c r="W142" s="1272" t="s">
        <v>234</v>
      </c>
      <c r="X142" s="1274" t="s">
        <v>80</v>
      </c>
      <c r="Y142" s="1274" t="s">
        <v>234</v>
      </c>
      <c r="Z142" s="1274" t="s">
        <v>80</v>
      </c>
      <c r="AA142" s="1274" t="s">
        <v>80</v>
      </c>
      <c r="AB142" s="1274" t="s">
        <v>80</v>
      </c>
      <c r="AC142" s="1213" t="s">
        <v>61</v>
      </c>
      <c r="AD142" s="95"/>
      <c r="AE142" s="98"/>
      <c r="AF142" s="98"/>
      <c r="AG142" s="98"/>
      <c r="AH142" s="98"/>
    </row>
    <row r="143" spans="1:34" s="12" customFormat="1" ht="30" customHeight="1" x14ac:dyDescent="0.2">
      <c r="A143" s="1192" t="s">
        <v>1005</v>
      </c>
      <c r="B143" s="1269" t="s">
        <v>286</v>
      </c>
      <c r="C143" s="1270" t="s">
        <v>105</v>
      </c>
      <c r="D143" s="1270" t="s">
        <v>232</v>
      </c>
      <c r="E143" s="1271">
        <v>42961</v>
      </c>
      <c r="F143" s="1271">
        <v>43125</v>
      </c>
      <c r="G143" s="1179">
        <f>DAYS360(E143,F143)</f>
        <v>161</v>
      </c>
      <c r="H143" s="1178">
        <v>43132</v>
      </c>
      <c r="I143" s="1178">
        <v>43496</v>
      </c>
      <c r="J143" s="1272" t="s">
        <v>80</v>
      </c>
      <c r="K143" s="1273" t="s">
        <v>80</v>
      </c>
      <c r="L143" s="1273" t="s">
        <v>80</v>
      </c>
      <c r="M143" s="1273" t="s">
        <v>80</v>
      </c>
      <c r="N143" s="1273" t="s">
        <v>80</v>
      </c>
      <c r="O143" s="1273" t="s">
        <v>80</v>
      </c>
      <c r="P143" s="1273" t="s">
        <v>80</v>
      </c>
      <c r="Q143" s="1273" t="s">
        <v>80</v>
      </c>
      <c r="R143" s="1273" t="s">
        <v>80</v>
      </c>
      <c r="S143" s="1273" t="s">
        <v>80</v>
      </c>
      <c r="T143" s="1273" t="s">
        <v>80</v>
      </c>
      <c r="U143" s="1273" t="s">
        <v>80</v>
      </c>
      <c r="V143" s="1272" t="s">
        <v>234</v>
      </c>
      <c r="W143" s="1272" t="s">
        <v>234</v>
      </c>
      <c r="X143" s="1274" t="s">
        <v>80</v>
      </c>
      <c r="Y143" s="1274" t="s">
        <v>234</v>
      </c>
      <c r="Z143" s="1274" t="s">
        <v>234</v>
      </c>
      <c r="AA143" s="1274" t="s">
        <v>80</v>
      </c>
      <c r="AB143" s="1274" t="s">
        <v>80</v>
      </c>
      <c r="AC143" s="1213" t="s">
        <v>61</v>
      </c>
      <c r="AD143" s="95"/>
      <c r="AE143" s="98"/>
      <c r="AF143" s="98"/>
      <c r="AG143" s="98"/>
      <c r="AH143" s="98"/>
    </row>
    <row r="144" spans="1:34" s="12" customFormat="1" ht="30" customHeight="1" x14ac:dyDescent="0.2">
      <c r="A144" s="1192" t="s">
        <v>1006</v>
      </c>
      <c r="B144" s="1269" t="s">
        <v>272</v>
      </c>
      <c r="C144" s="1270" t="s">
        <v>105</v>
      </c>
      <c r="D144" s="1270" t="s">
        <v>241</v>
      </c>
      <c r="E144" s="1271">
        <v>42335</v>
      </c>
      <c r="F144" s="1271">
        <v>43187</v>
      </c>
      <c r="G144" s="1179">
        <f t="shared" ref="G144:G155" si="16">DAYS360(E144,F144)</f>
        <v>841</v>
      </c>
      <c r="H144" s="1178">
        <v>42370</v>
      </c>
      <c r="I144" s="1178">
        <v>42735</v>
      </c>
      <c r="J144" s="1272" t="s">
        <v>80</v>
      </c>
      <c r="K144" s="1273">
        <v>2.2999999999999998</v>
      </c>
      <c r="L144" s="1273" t="s">
        <v>80</v>
      </c>
      <c r="M144" s="1273" t="s">
        <v>80</v>
      </c>
      <c r="N144" s="1273" t="s">
        <v>80</v>
      </c>
      <c r="O144" s="1273">
        <v>839.5</v>
      </c>
      <c r="P144" s="1273" t="s">
        <v>80</v>
      </c>
      <c r="Q144" s="1273" t="s">
        <v>80</v>
      </c>
      <c r="R144" s="1273" t="s">
        <v>80</v>
      </c>
      <c r="S144" s="1273">
        <v>2000</v>
      </c>
      <c r="T144" s="1273" t="s">
        <v>80</v>
      </c>
      <c r="U144" s="1273">
        <v>360</v>
      </c>
      <c r="V144" s="1272" t="s">
        <v>1007</v>
      </c>
      <c r="W144" s="1272" t="s">
        <v>909</v>
      </c>
      <c r="X144" s="1274" t="s">
        <v>80</v>
      </c>
      <c r="Y144" s="1274" t="s">
        <v>234</v>
      </c>
      <c r="Z144" s="1274" t="s">
        <v>80</v>
      </c>
      <c r="AA144" s="1274" t="s">
        <v>234</v>
      </c>
      <c r="AB144" s="1274" t="s">
        <v>80</v>
      </c>
      <c r="AC144" s="1213" t="s">
        <v>61</v>
      </c>
      <c r="AD144" s="95"/>
      <c r="AE144" s="98"/>
      <c r="AF144" s="98"/>
      <c r="AG144" s="98"/>
      <c r="AH144" s="98"/>
    </row>
    <row r="145" spans="1:34" s="12" customFormat="1" ht="30" customHeight="1" x14ac:dyDescent="0.2">
      <c r="A145" s="1192" t="s">
        <v>1008</v>
      </c>
      <c r="B145" s="1269" t="s">
        <v>286</v>
      </c>
      <c r="C145" s="1270" t="s">
        <v>105</v>
      </c>
      <c r="D145" s="1270" t="s">
        <v>232</v>
      </c>
      <c r="E145" s="1271">
        <v>42846</v>
      </c>
      <c r="F145" s="1271">
        <v>43213</v>
      </c>
      <c r="G145" s="1179">
        <f t="shared" si="16"/>
        <v>362</v>
      </c>
      <c r="H145" s="1178">
        <v>42736</v>
      </c>
      <c r="I145" s="1178">
        <v>43465</v>
      </c>
      <c r="J145" s="1272" t="s">
        <v>80</v>
      </c>
      <c r="K145" s="1273" t="s">
        <v>80</v>
      </c>
      <c r="L145" s="1273" t="s">
        <v>80</v>
      </c>
      <c r="M145" s="1273" t="s">
        <v>80</v>
      </c>
      <c r="N145" s="1273" t="s">
        <v>80</v>
      </c>
      <c r="O145" s="1273" t="s">
        <v>80</v>
      </c>
      <c r="P145" s="1273" t="s">
        <v>80</v>
      </c>
      <c r="Q145" s="1273" t="s">
        <v>80</v>
      </c>
      <c r="R145" s="1273" t="s">
        <v>80</v>
      </c>
      <c r="S145" s="1273" t="s">
        <v>80</v>
      </c>
      <c r="T145" s="1273" t="s">
        <v>80</v>
      </c>
      <c r="U145" s="1273" t="s">
        <v>80</v>
      </c>
      <c r="V145" s="1272" t="s">
        <v>234</v>
      </c>
      <c r="W145" s="1272" t="s">
        <v>80</v>
      </c>
      <c r="X145" s="1274" t="s">
        <v>80</v>
      </c>
      <c r="Y145" s="1274" t="s">
        <v>80</v>
      </c>
      <c r="Z145" s="1274" t="s">
        <v>80</v>
      </c>
      <c r="AA145" s="1274" t="s">
        <v>80</v>
      </c>
      <c r="AB145" s="1274" t="s">
        <v>80</v>
      </c>
      <c r="AC145" s="1213" t="s">
        <v>61</v>
      </c>
      <c r="AD145" s="95"/>
      <c r="AE145" s="98"/>
      <c r="AF145" s="98"/>
      <c r="AG145" s="98"/>
      <c r="AH145" s="98"/>
    </row>
    <row r="146" spans="1:34" s="12" customFormat="1" ht="30" customHeight="1" x14ac:dyDescent="0.2">
      <c r="A146" s="1192" t="s">
        <v>1009</v>
      </c>
      <c r="B146" s="1269" t="s">
        <v>275</v>
      </c>
      <c r="C146" s="1270" t="s">
        <v>235</v>
      </c>
      <c r="D146" s="1270" t="s">
        <v>232</v>
      </c>
      <c r="E146" s="1271">
        <v>43069</v>
      </c>
      <c r="F146" s="1271">
        <v>43228</v>
      </c>
      <c r="G146" s="1179">
        <f t="shared" si="16"/>
        <v>158</v>
      </c>
      <c r="H146" s="1178">
        <v>43101</v>
      </c>
      <c r="I146" s="1178">
        <v>43465</v>
      </c>
      <c r="J146" s="1272" t="s">
        <v>592</v>
      </c>
      <c r="K146" s="1273" t="s">
        <v>576</v>
      </c>
      <c r="L146" s="1273" t="s">
        <v>80</v>
      </c>
      <c r="M146" s="1273" t="s">
        <v>80</v>
      </c>
      <c r="N146" s="1273" t="s">
        <v>80</v>
      </c>
      <c r="O146" s="1273">
        <v>396</v>
      </c>
      <c r="P146" s="1273" t="s">
        <v>80</v>
      </c>
      <c r="Q146" s="1273" t="s">
        <v>80</v>
      </c>
      <c r="R146" s="1273" t="s">
        <v>80</v>
      </c>
      <c r="S146" s="1273">
        <v>1000</v>
      </c>
      <c r="T146" s="1273" t="s">
        <v>80</v>
      </c>
      <c r="U146" s="1273">
        <v>300</v>
      </c>
      <c r="V146" s="1272" t="s">
        <v>234</v>
      </c>
      <c r="W146" s="1272" t="s">
        <v>80</v>
      </c>
      <c r="X146" s="1274" t="s">
        <v>80</v>
      </c>
      <c r="Y146" s="1274" t="s">
        <v>80</v>
      </c>
      <c r="Z146" s="1274" t="s">
        <v>80</v>
      </c>
      <c r="AA146" s="1274" t="s">
        <v>80</v>
      </c>
      <c r="AB146" s="1274" t="s">
        <v>234</v>
      </c>
      <c r="AC146" s="1213" t="s">
        <v>61</v>
      </c>
      <c r="AD146" s="95"/>
      <c r="AE146" s="98"/>
      <c r="AF146" s="98"/>
      <c r="AG146" s="98"/>
      <c r="AH146" s="98"/>
    </row>
    <row r="147" spans="1:34" s="12" customFormat="1" ht="30" customHeight="1" x14ac:dyDescent="0.2">
      <c r="A147" s="1192" t="s">
        <v>1010</v>
      </c>
      <c r="B147" s="1269" t="s">
        <v>280</v>
      </c>
      <c r="C147" s="1270" t="s">
        <v>105</v>
      </c>
      <c r="D147" s="1270" t="s">
        <v>232</v>
      </c>
      <c r="E147" s="1271">
        <v>42963</v>
      </c>
      <c r="F147" s="1271">
        <v>43238</v>
      </c>
      <c r="G147" s="1179">
        <f>DAYS360(E147,F147)</f>
        <v>272</v>
      </c>
      <c r="H147" s="1178">
        <v>42968</v>
      </c>
      <c r="I147" s="1178">
        <v>43332</v>
      </c>
      <c r="J147" s="1272" t="s">
        <v>80</v>
      </c>
      <c r="K147" s="1273">
        <v>3</v>
      </c>
      <c r="L147" s="1273" t="s">
        <v>80</v>
      </c>
      <c r="M147" s="1273" t="s">
        <v>80</v>
      </c>
      <c r="N147" s="1273" t="s">
        <v>80</v>
      </c>
      <c r="O147" s="1273" t="s">
        <v>80</v>
      </c>
      <c r="P147" s="1273" t="s">
        <v>80</v>
      </c>
      <c r="Q147" s="1273" t="s">
        <v>80</v>
      </c>
      <c r="R147" s="1273" t="s">
        <v>80</v>
      </c>
      <c r="S147" s="1273" t="s">
        <v>80</v>
      </c>
      <c r="T147" s="1273" t="s">
        <v>80</v>
      </c>
      <c r="U147" s="1273" t="s">
        <v>80</v>
      </c>
      <c r="V147" s="1272" t="s">
        <v>80</v>
      </c>
      <c r="W147" s="1272" t="s">
        <v>80</v>
      </c>
      <c r="X147" s="1274" t="s">
        <v>80</v>
      </c>
      <c r="Y147" s="1274" t="s">
        <v>80</v>
      </c>
      <c r="Z147" s="1274" t="s">
        <v>80</v>
      </c>
      <c r="AA147" s="1274" t="s">
        <v>80</v>
      </c>
      <c r="AB147" s="1274" t="s">
        <v>80</v>
      </c>
      <c r="AC147" s="1213" t="s">
        <v>80</v>
      </c>
      <c r="AD147" s="95"/>
      <c r="AE147" s="98"/>
      <c r="AF147" s="98"/>
      <c r="AG147" s="98"/>
      <c r="AH147" s="98"/>
    </row>
    <row r="148" spans="1:34" s="12" customFormat="1" ht="30" customHeight="1" x14ac:dyDescent="0.2">
      <c r="A148" s="1192" t="s">
        <v>1011</v>
      </c>
      <c r="B148" s="1269" t="s">
        <v>272</v>
      </c>
      <c r="C148" s="1270" t="s">
        <v>275</v>
      </c>
      <c r="D148" s="1270" t="s">
        <v>232</v>
      </c>
      <c r="E148" s="1270" t="s">
        <v>236</v>
      </c>
      <c r="F148" s="1271">
        <v>43251</v>
      </c>
      <c r="G148" s="1184" t="s">
        <v>80</v>
      </c>
      <c r="H148" s="1178">
        <v>43282</v>
      </c>
      <c r="I148" s="1178">
        <v>43646</v>
      </c>
      <c r="J148" s="1272" t="s">
        <v>1012</v>
      </c>
      <c r="K148" s="1273" t="s">
        <v>80</v>
      </c>
      <c r="L148" s="1273" t="s">
        <v>80</v>
      </c>
      <c r="M148" s="1273" t="s">
        <v>80</v>
      </c>
      <c r="N148" s="1273" t="s">
        <v>80</v>
      </c>
      <c r="O148" s="1273" t="s">
        <v>80</v>
      </c>
      <c r="P148" s="1273" t="s">
        <v>80</v>
      </c>
      <c r="Q148" s="1273">
        <v>31.2</v>
      </c>
      <c r="R148" s="1273">
        <v>17</v>
      </c>
      <c r="S148" s="1273">
        <v>4150</v>
      </c>
      <c r="T148" s="1273">
        <v>4150</v>
      </c>
      <c r="U148" s="1273">
        <v>497</v>
      </c>
      <c r="V148" s="1272" t="s">
        <v>80</v>
      </c>
      <c r="W148" s="1272" t="s">
        <v>1013</v>
      </c>
      <c r="X148" s="1274" t="s">
        <v>234</v>
      </c>
      <c r="Y148" s="1274" t="s">
        <v>234</v>
      </c>
      <c r="Z148" s="1274" t="s">
        <v>80</v>
      </c>
      <c r="AA148" s="1274" t="s">
        <v>1014</v>
      </c>
      <c r="AB148" s="1274" t="s">
        <v>234</v>
      </c>
      <c r="AC148" s="1213" t="s">
        <v>61</v>
      </c>
      <c r="AD148" s="95"/>
      <c r="AE148" s="98"/>
      <c r="AF148" s="98"/>
      <c r="AG148" s="98"/>
      <c r="AH148" s="98"/>
    </row>
    <row r="149" spans="1:34" s="12" customFormat="1" ht="30" customHeight="1" x14ac:dyDescent="0.2">
      <c r="A149" s="1192" t="s">
        <v>1015</v>
      </c>
      <c r="B149" s="1269" t="s">
        <v>273</v>
      </c>
      <c r="C149" s="1270" t="s">
        <v>235</v>
      </c>
      <c r="D149" s="1270" t="s">
        <v>232</v>
      </c>
      <c r="E149" s="1271">
        <v>43019</v>
      </c>
      <c r="F149" s="1271">
        <v>43263</v>
      </c>
      <c r="G149" s="1179">
        <f t="shared" si="16"/>
        <v>241</v>
      </c>
      <c r="H149" s="1178">
        <v>43263</v>
      </c>
      <c r="I149" s="1178">
        <v>43627</v>
      </c>
      <c r="J149" s="1272" t="s">
        <v>80</v>
      </c>
      <c r="K149" s="1273" t="s">
        <v>80</v>
      </c>
      <c r="L149" s="1273" t="s">
        <v>80</v>
      </c>
      <c r="M149" s="1273" t="s">
        <v>80</v>
      </c>
      <c r="N149" s="1273" t="s">
        <v>80</v>
      </c>
      <c r="O149" s="1273" t="s">
        <v>80</v>
      </c>
      <c r="P149" s="1273" t="s">
        <v>80</v>
      </c>
      <c r="Q149" s="1273" t="s">
        <v>80</v>
      </c>
      <c r="R149" s="1273" t="s">
        <v>80</v>
      </c>
      <c r="S149" s="1273" t="s">
        <v>80</v>
      </c>
      <c r="T149" s="1273" t="s">
        <v>80</v>
      </c>
      <c r="U149" s="1273" t="s">
        <v>80</v>
      </c>
      <c r="V149" s="1272" t="s">
        <v>234</v>
      </c>
      <c r="W149" s="1272" t="s">
        <v>80</v>
      </c>
      <c r="X149" s="1274" t="s">
        <v>80</v>
      </c>
      <c r="Y149" s="1274" t="s">
        <v>80</v>
      </c>
      <c r="Z149" s="1274" t="s">
        <v>80</v>
      </c>
      <c r="AA149" s="1274" t="s">
        <v>80</v>
      </c>
      <c r="AB149" s="1274" t="s">
        <v>80</v>
      </c>
      <c r="AC149" s="1213" t="s">
        <v>61</v>
      </c>
      <c r="AD149" s="95"/>
      <c r="AE149" s="98"/>
      <c r="AF149" s="98"/>
      <c r="AG149" s="98"/>
      <c r="AH149" s="98"/>
    </row>
    <row r="150" spans="1:34" s="12" customFormat="1" ht="30" customHeight="1" x14ac:dyDescent="0.2">
      <c r="A150" s="1192" t="s">
        <v>1016</v>
      </c>
      <c r="B150" s="1269" t="s">
        <v>273</v>
      </c>
      <c r="C150" s="1270" t="s">
        <v>105</v>
      </c>
      <c r="D150" s="1270" t="s">
        <v>232</v>
      </c>
      <c r="E150" s="1271">
        <v>43026</v>
      </c>
      <c r="F150" s="1271">
        <v>43279</v>
      </c>
      <c r="G150" s="1179">
        <f t="shared" si="16"/>
        <v>250</v>
      </c>
      <c r="H150" s="1178">
        <v>43062</v>
      </c>
      <c r="I150" s="1178">
        <v>43426</v>
      </c>
      <c r="J150" s="1272" t="s">
        <v>80</v>
      </c>
      <c r="K150" s="1273">
        <v>4</v>
      </c>
      <c r="L150" s="1273" t="s">
        <v>80</v>
      </c>
      <c r="M150" s="1273" t="s">
        <v>80</v>
      </c>
      <c r="N150" s="1273" t="s">
        <v>80</v>
      </c>
      <c r="O150" s="1273" t="s">
        <v>80</v>
      </c>
      <c r="P150" s="1273" t="s">
        <v>80</v>
      </c>
      <c r="Q150" s="1273" t="s">
        <v>80</v>
      </c>
      <c r="R150" s="1273" t="s">
        <v>80</v>
      </c>
      <c r="S150" s="1273" t="s">
        <v>1017</v>
      </c>
      <c r="T150" s="1273" t="s">
        <v>1017</v>
      </c>
      <c r="U150" s="1273">
        <v>250</v>
      </c>
      <c r="V150" s="1272" t="s">
        <v>450</v>
      </c>
      <c r="W150" s="1272" t="s">
        <v>600</v>
      </c>
      <c r="X150" s="1274" t="s">
        <v>80</v>
      </c>
      <c r="Y150" s="1274" t="s">
        <v>234</v>
      </c>
      <c r="Z150" s="1274" t="s">
        <v>234</v>
      </c>
      <c r="AA150" s="1274" t="s">
        <v>80</v>
      </c>
      <c r="AB150" s="1274" t="s">
        <v>80</v>
      </c>
      <c r="AC150" s="1213" t="s">
        <v>432</v>
      </c>
      <c r="AD150" s="95"/>
      <c r="AE150" s="98"/>
      <c r="AF150" s="98"/>
      <c r="AG150" s="98"/>
      <c r="AH150" s="98"/>
    </row>
    <row r="151" spans="1:34" s="12" customFormat="1" ht="30" customHeight="1" x14ac:dyDescent="0.2">
      <c r="A151" s="1192" t="s">
        <v>1018</v>
      </c>
      <c r="B151" s="1269" t="s">
        <v>283</v>
      </c>
      <c r="C151" s="1270" t="s">
        <v>105</v>
      </c>
      <c r="D151" s="1270" t="s">
        <v>232</v>
      </c>
      <c r="E151" s="1271">
        <v>43192</v>
      </c>
      <c r="F151" s="1271">
        <v>43301</v>
      </c>
      <c r="G151" s="1179">
        <f t="shared" si="16"/>
        <v>108</v>
      </c>
      <c r="H151" s="1178">
        <v>43252</v>
      </c>
      <c r="I151" s="1178">
        <v>43616</v>
      </c>
      <c r="J151" s="1272" t="s">
        <v>80</v>
      </c>
      <c r="K151" s="1273" t="s">
        <v>234</v>
      </c>
      <c r="L151" s="1273" t="s">
        <v>80</v>
      </c>
      <c r="M151" s="1273" t="s">
        <v>80</v>
      </c>
      <c r="N151" s="1273" t="s">
        <v>80</v>
      </c>
      <c r="O151" s="1273" t="s">
        <v>80</v>
      </c>
      <c r="P151" s="1273" t="s">
        <v>80</v>
      </c>
      <c r="Q151" s="1273" t="s">
        <v>80</v>
      </c>
      <c r="R151" s="1273" t="s">
        <v>80</v>
      </c>
      <c r="S151" s="1273" t="s">
        <v>80</v>
      </c>
      <c r="T151" s="1273" t="s">
        <v>80</v>
      </c>
      <c r="U151" s="1273" t="s">
        <v>80</v>
      </c>
      <c r="V151" s="1272" t="s">
        <v>80</v>
      </c>
      <c r="W151" s="1272" t="s">
        <v>80</v>
      </c>
      <c r="X151" s="1274" t="s">
        <v>80</v>
      </c>
      <c r="Y151" s="1274" t="s">
        <v>80</v>
      </c>
      <c r="Z151" s="1274" t="s">
        <v>80</v>
      </c>
      <c r="AA151" s="1274" t="s">
        <v>80</v>
      </c>
      <c r="AB151" s="1274" t="s">
        <v>80</v>
      </c>
      <c r="AC151" s="1213" t="s">
        <v>61</v>
      </c>
      <c r="AD151" s="95"/>
      <c r="AE151" s="98"/>
      <c r="AF151" s="98"/>
      <c r="AG151" s="98"/>
      <c r="AH151" s="98"/>
    </row>
    <row r="152" spans="1:34" s="12" customFormat="1" ht="30" customHeight="1" x14ac:dyDescent="0.2">
      <c r="A152" s="1192" t="s">
        <v>1019</v>
      </c>
      <c r="B152" s="1269" t="s">
        <v>280</v>
      </c>
      <c r="C152" s="1270" t="s">
        <v>105</v>
      </c>
      <c r="D152" s="1270" t="s">
        <v>232</v>
      </c>
      <c r="E152" s="1271">
        <v>43242</v>
      </c>
      <c r="F152" s="1271">
        <v>43313</v>
      </c>
      <c r="G152" s="1179">
        <f>DAYS360(E152,F152)</f>
        <v>69</v>
      </c>
      <c r="H152" s="1178">
        <v>43191</v>
      </c>
      <c r="I152" s="1178">
        <v>43555</v>
      </c>
      <c r="J152" s="1272" t="s">
        <v>80</v>
      </c>
      <c r="K152" s="1273">
        <v>1</v>
      </c>
      <c r="L152" s="1273" t="s">
        <v>80</v>
      </c>
      <c r="M152" s="1273" t="s">
        <v>80</v>
      </c>
      <c r="N152" s="1273" t="s">
        <v>80</v>
      </c>
      <c r="O152" s="1273" t="s">
        <v>80</v>
      </c>
      <c r="P152" s="1273" t="s">
        <v>80</v>
      </c>
      <c r="Q152" s="1273" t="s">
        <v>80</v>
      </c>
      <c r="R152" s="1273" t="s">
        <v>80</v>
      </c>
      <c r="S152" s="1273" t="s">
        <v>80</v>
      </c>
      <c r="T152" s="1273" t="s">
        <v>80</v>
      </c>
      <c r="U152" s="1273" t="s">
        <v>80</v>
      </c>
      <c r="V152" s="1272" t="s">
        <v>80</v>
      </c>
      <c r="W152" s="1272" t="s">
        <v>80</v>
      </c>
      <c r="X152" s="1274" t="s">
        <v>80</v>
      </c>
      <c r="Y152" s="1274" t="s">
        <v>80</v>
      </c>
      <c r="Z152" s="1274" t="s">
        <v>80</v>
      </c>
      <c r="AA152" s="1274" t="s">
        <v>80</v>
      </c>
      <c r="AB152" s="1274" t="s">
        <v>80</v>
      </c>
      <c r="AC152" s="1213" t="s">
        <v>432</v>
      </c>
      <c r="AD152" s="95"/>
      <c r="AE152" s="98"/>
      <c r="AF152" s="98"/>
      <c r="AG152" s="98"/>
      <c r="AH152" s="98"/>
    </row>
    <row r="153" spans="1:34" s="12" customFormat="1" ht="30" customHeight="1" x14ac:dyDescent="0.2">
      <c r="A153" s="1192" t="s">
        <v>1020</v>
      </c>
      <c r="B153" s="1269" t="s">
        <v>275</v>
      </c>
      <c r="C153" s="1270" t="s">
        <v>239</v>
      </c>
      <c r="D153" s="1270" t="s">
        <v>232</v>
      </c>
      <c r="E153" s="1271">
        <v>42307</v>
      </c>
      <c r="F153" s="1271">
        <v>43325</v>
      </c>
      <c r="G153" s="1179">
        <f t="shared" si="16"/>
        <v>1003</v>
      </c>
      <c r="H153" s="1178">
        <v>43101</v>
      </c>
      <c r="I153" s="1178">
        <v>43465</v>
      </c>
      <c r="J153" s="1272" t="s">
        <v>1021</v>
      </c>
      <c r="K153" s="1273" t="s">
        <v>1022</v>
      </c>
      <c r="L153" s="1273" t="s">
        <v>80</v>
      </c>
      <c r="M153" s="1273" t="s">
        <v>80</v>
      </c>
      <c r="N153" s="1273" t="s">
        <v>80</v>
      </c>
      <c r="O153" s="1273" t="s">
        <v>80</v>
      </c>
      <c r="P153" s="1273" t="s">
        <v>80</v>
      </c>
      <c r="Q153" s="1273" t="s">
        <v>80</v>
      </c>
      <c r="R153" s="1273" t="s">
        <v>80</v>
      </c>
      <c r="S153" s="1273" t="s">
        <v>80</v>
      </c>
      <c r="T153" s="1273" t="s">
        <v>80</v>
      </c>
      <c r="U153" s="1273" t="s">
        <v>80</v>
      </c>
      <c r="V153" s="1272" t="s">
        <v>80</v>
      </c>
      <c r="W153" s="1272" t="s">
        <v>80</v>
      </c>
      <c r="X153" s="1274" t="s">
        <v>80</v>
      </c>
      <c r="Y153" s="1274" t="s">
        <v>80</v>
      </c>
      <c r="Z153" s="1274" t="s">
        <v>80</v>
      </c>
      <c r="AA153" s="1274" t="s">
        <v>80</v>
      </c>
      <c r="AB153" s="1274" t="s">
        <v>80</v>
      </c>
      <c r="AC153" s="1213" t="s">
        <v>61</v>
      </c>
      <c r="AD153" s="95"/>
      <c r="AE153" s="98"/>
      <c r="AF153" s="98"/>
      <c r="AG153" s="98"/>
      <c r="AH153" s="98"/>
    </row>
    <row r="154" spans="1:34" s="12" customFormat="1" ht="30" customHeight="1" x14ac:dyDescent="0.2">
      <c r="A154" s="1192" t="s">
        <v>1023</v>
      </c>
      <c r="B154" s="1269" t="s">
        <v>273</v>
      </c>
      <c r="C154" s="1270" t="s">
        <v>105</v>
      </c>
      <c r="D154" s="1270" t="s">
        <v>232</v>
      </c>
      <c r="E154" s="1270" t="s">
        <v>233</v>
      </c>
      <c r="F154" s="1271">
        <v>39674</v>
      </c>
      <c r="G154" s="1184" t="s">
        <v>80</v>
      </c>
      <c r="H154" s="1178">
        <v>43344</v>
      </c>
      <c r="I154" s="1178">
        <v>44439</v>
      </c>
      <c r="J154" s="1272" t="s">
        <v>80</v>
      </c>
      <c r="K154" s="1273" t="s">
        <v>80</v>
      </c>
      <c r="L154" s="1273" t="s">
        <v>80</v>
      </c>
      <c r="M154" s="1273" t="s">
        <v>80</v>
      </c>
      <c r="N154" s="1273" t="s">
        <v>80</v>
      </c>
      <c r="O154" s="1273" t="s">
        <v>80</v>
      </c>
      <c r="P154" s="1273" t="s">
        <v>80</v>
      </c>
      <c r="Q154" s="1273" t="s">
        <v>80</v>
      </c>
      <c r="R154" s="1273" t="s">
        <v>80</v>
      </c>
      <c r="S154" s="1273" t="s">
        <v>80</v>
      </c>
      <c r="T154" s="1273" t="s">
        <v>80</v>
      </c>
      <c r="U154" s="1273">
        <v>350</v>
      </c>
      <c r="V154" s="1272" t="s">
        <v>80</v>
      </c>
      <c r="W154" s="1272" t="s">
        <v>80</v>
      </c>
      <c r="X154" s="1274" t="s">
        <v>80</v>
      </c>
      <c r="Y154" s="1274" t="s">
        <v>80</v>
      </c>
      <c r="Z154" s="1274" t="s">
        <v>80</v>
      </c>
      <c r="AA154" s="1274" t="s">
        <v>80</v>
      </c>
      <c r="AB154" s="1274" t="s">
        <v>80</v>
      </c>
      <c r="AC154" s="1213" t="s">
        <v>61</v>
      </c>
      <c r="AD154" s="95"/>
      <c r="AE154" s="98"/>
      <c r="AF154" s="98"/>
      <c r="AG154" s="98"/>
      <c r="AH154" s="98"/>
    </row>
    <row r="155" spans="1:34" s="12" customFormat="1" ht="30" customHeight="1" x14ac:dyDescent="0.2">
      <c r="A155" s="1192" t="s">
        <v>1024</v>
      </c>
      <c r="B155" s="1269" t="s">
        <v>272</v>
      </c>
      <c r="C155" s="1270" t="s">
        <v>105</v>
      </c>
      <c r="D155" s="1270" t="s">
        <v>241</v>
      </c>
      <c r="E155" s="1271">
        <v>43088</v>
      </c>
      <c r="F155" s="1271">
        <v>43404</v>
      </c>
      <c r="G155" s="1179">
        <f t="shared" si="16"/>
        <v>312</v>
      </c>
      <c r="H155" s="1178">
        <v>43087</v>
      </c>
      <c r="I155" s="1178">
        <v>43451</v>
      </c>
      <c r="J155" s="1272" t="s">
        <v>80</v>
      </c>
      <c r="K155" s="1273" t="s">
        <v>1025</v>
      </c>
      <c r="L155" s="1273" t="s">
        <v>1026</v>
      </c>
      <c r="M155" s="1273">
        <v>0.5</v>
      </c>
      <c r="N155" s="1273" t="s">
        <v>80</v>
      </c>
      <c r="O155" s="1273" t="s">
        <v>80</v>
      </c>
      <c r="P155" s="1273">
        <v>1900</v>
      </c>
      <c r="Q155" s="1273" t="s">
        <v>80</v>
      </c>
      <c r="R155" s="1273" t="s">
        <v>80</v>
      </c>
      <c r="S155" s="1273">
        <v>2000</v>
      </c>
      <c r="T155" s="1273">
        <v>900</v>
      </c>
      <c r="U155" s="1273">
        <v>80</v>
      </c>
      <c r="V155" s="1272" t="s">
        <v>234</v>
      </c>
      <c r="W155" s="1272" t="s">
        <v>234</v>
      </c>
      <c r="X155" s="1274" t="s">
        <v>234</v>
      </c>
      <c r="Y155" s="1274" t="s">
        <v>234</v>
      </c>
      <c r="Z155" s="1274" t="s">
        <v>234</v>
      </c>
      <c r="AA155" s="1274" t="s">
        <v>234</v>
      </c>
      <c r="AB155" s="1274" t="s">
        <v>80</v>
      </c>
      <c r="AC155" s="1213" t="s">
        <v>61</v>
      </c>
      <c r="AD155" s="95"/>
      <c r="AE155" s="98"/>
      <c r="AF155" s="98"/>
      <c r="AG155" s="98"/>
      <c r="AH155" s="98"/>
    </row>
    <row r="156" spans="1:34" s="107" customFormat="1" ht="30" customHeight="1" x14ac:dyDescent="0.2">
      <c r="A156" s="1193" t="s">
        <v>355</v>
      </c>
      <c r="B156" s="1275"/>
      <c r="C156" s="1176"/>
      <c r="D156" s="1276"/>
      <c r="E156" s="1277"/>
      <c r="F156" s="1277"/>
      <c r="G156" s="1278"/>
      <c r="H156" s="1277"/>
      <c r="I156" s="1279"/>
      <c r="J156" s="1280"/>
      <c r="K156" s="1280"/>
      <c r="L156" s="1280"/>
      <c r="M156" s="1280"/>
      <c r="N156" s="1280"/>
      <c r="O156" s="1280"/>
      <c r="P156" s="1280"/>
      <c r="Q156" s="1280"/>
      <c r="R156" s="1280"/>
      <c r="S156" s="1280"/>
      <c r="T156" s="1280"/>
      <c r="U156" s="1280"/>
      <c r="V156" s="1280"/>
      <c r="W156" s="1280"/>
      <c r="X156" s="1281"/>
      <c r="Y156" s="1281"/>
      <c r="Z156" s="1281"/>
      <c r="AA156" s="1282"/>
      <c r="AB156" s="1282"/>
      <c r="AC156" s="1283"/>
      <c r="AD156" s="97"/>
      <c r="AE156" s="106"/>
      <c r="AF156" s="106"/>
      <c r="AG156" s="106"/>
      <c r="AH156" s="106"/>
    </row>
    <row r="157" spans="1:34" s="107" customFormat="1" ht="30" customHeight="1" x14ac:dyDescent="0.2">
      <c r="A157" s="1307" t="s">
        <v>355</v>
      </c>
      <c r="B157" s="1275"/>
      <c r="C157" s="1176"/>
      <c r="D157" s="1276"/>
      <c r="E157" s="1277"/>
      <c r="F157" s="1277"/>
      <c r="G157" s="1278"/>
      <c r="H157" s="1277"/>
      <c r="I157" s="1279"/>
      <c r="J157" s="1280"/>
      <c r="K157" s="1280"/>
      <c r="L157" s="1280"/>
      <c r="M157" s="1280"/>
      <c r="N157" s="1280"/>
      <c r="O157" s="1280"/>
      <c r="P157" s="1280"/>
      <c r="Q157" s="1280"/>
      <c r="R157" s="1280"/>
      <c r="S157" s="1280"/>
      <c r="T157" s="1280"/>
      <c r="U157" s="1280"/>
      <c r="V157" s="1280"/>
      <c r="W157" s="1280"/>
      <c r="X157" s="1281"/>
      <c r="Y157" s="1281"/>
      <c r="Z157" s="1281"/>
      <c r="AA157" s="1282"/>
      <c r="AB157" s="1282"/>
      <c r="AC157" s="1283"/>
      <c r="AD157" s="97"/>
      <c r="AE157" s="106"/>
      <c r="AF157" s="106"/>
      <c r="AG157" s="106"/>
      <c r="AH157" s="106"/>
    </row>
    <row r="158" spans="1:34" s="12" customFormat="1" ht="30" customHeight="1" x14ac:dyDescent="0.2">
      <c r="A158" s="1192" t="s">
        <v>1310</v>
      </c>
      <c r="B158" s="1269" t="s">
        <v>275</v>
      </c>
      <c r="C158" s="1270" t="s">
        <v>235</v>
      </c>
      <c r="D158" s="1270" t="s">
        <v>232</v>
      </c>
      <c r="E158" s="1271">
        <v>43475</v>
      </c>
      <c r="F158" s="1271">
        <v>43510</v>
      </c>
      <c r="G158" s="1179">
        <f t="shared" ref="G158:G162" si="17">DAYS360(E158,F158)</f>
        <v>34</v>
      </c>
      <c r="H158" s="1178">
        <v>43466</v>
      </c>
      <c r="I158" s="1178">
        <v>43800</v>
      </c>
      <c r="J158" s="1272" t="s">
        <v>80</v>
      </c>
      <c r="K158" s="1272" t="s">
        <v>80</v>
      </c>
      <c r="L158" s="1272" t="s">
        <v>80</v>
      </c>
      <c r="M158" s="1272" t="s">
        <v>80</v>
      </c>
      <c r="N158" s="1272" t="s">
        <v>80</v>
      </c>
      <c r="O158" s="1272" t="s">
        <v>80</v>
      </c>
      <c r="P158" s="1273">
        <v>2000</v>
      </c>
      <c r="Q158" s="1273" t="s">
        <v>80</v>
      </c>
      <c r="R158" s="1273" t="s">
        <v>248</v>
      </c>
      <c r="S158" s="1273" t="s">
        <v>1292</v>
      </c>
      <c r="T158" s="1273" t="s">
        <v>1293</v>
      </c>
      <c r="U158" s="1273">
        <v>2800</v>
      </c>
      <c r="V158" s="1272" t="s">
        <v>1294</v>
      </c>
      <c r="W158" s="1272" t="s">
        <v>1294</v>
      </c>
      <c r="X158" s="1274" t="s">
        <v>80</v>
      </c>
      <c r="Y158" s="1274" t="s">
        <v>234</v>
      </c>
      <c r="Z158" s="1274" t="s">
        <v>234</v>
      </c>
      <c r="AA158" s="1274" t="s">
        <v>1295</v>
      </c>
      <c r="AB158" s="1274" t="s">
        <v>80</v>
      </c>
      <c r="AC158" s="1213" t="s">
        <v>61</v>
      </c>
      <c r="AD158" s="95"/>
      <c r="AE158" s="98"/>
      <c r="AF158" s="98"/>
      <c r="AG158" s="98"/>
      <c r="AH158" s="98"/>
    </row>
    <row r="159" spans="1:34" s="12" customFormat="1" ht="30" customHeight="1" x14ac:dyDescent="0.2">
      <c r="A159" s="1192" t="s">
        <v>1311</v>
      </c>
      <c r="B159" s="1269" t="s">
        <v>275</v>
      </c>
      <c r="C159" s="1270" t="s">
        <v>235</v>
      </c>
      <c r="D159" s="1270" t="s">
        <v>232</v>
      </c>
      <c r="E159" s="1271">
        <v>43475</v>
      </c>
      <c r="F159" s="1271">
        <v>43510</v>
      </c>
      <c r="G159" s="1179">
        <f t="shared" ref="G159" si="18">DAYS360(E159,F159)</f>
        <v>34</v>
      </c>
      <c r="H159" s="1178">
        <v>43466</v>
      </c>
      <c r="I159" s="1178">
        <v>43800</v>
      </c>
      <c r="J159" s="1272" t="s">
        <v>80</v>
      </c>
      <c r="K159" s="1272" t="s">
        <v>80</v>
      </c>
      <c r="L159" s="1272" t="s">
        <v>80</v>
      </c>
      <c r="M159" s="1272" t="s">
        <v>80</v>
      </c>
      <c r="N159" s="1272" t="s">
        <v>80</v>
      </c>
      <c r="O159" s="1272" t="s">
        <v>80</v>
      </c>
      <c r="P159" s="1273">
        <v>2000</v>
      </c>
      <c r="Q159" s="1273" t="s">
        <v>80</v>
      </c>
      <c r="R159" s="1273" t="s">
        <v>248</v>
      </c>
      <c r="S159" s="1273" t="s">
        <v>1292</v>
      </c>
      <c r="T159" s="1273" t="s">
        <v>1293</v>
      </c>
      <c r="U159" s="1273">
        <v>2800</v>
      </c>
      <c r="V159" s="1272" t="s">
        <v>1294</v>
      </c>
      <c r="W159" s="1272" t="s">
        <v>1294</v>
      </c>
      <c r="X159" s="1274" t="s">
        <v>80</v>
      </c>
      <c r="Y159" s="1274" t="s">
        <v>234</v>
      </c>
      <c r="Z159" s="1274" t="s">
        <v>234</v>
      </c>
      <c r="AA159" s="1274" t="s">
        <v>1295</v>
      </c>
      <c r="AB159" s="1274" t="s">
        <v>80</v>
      </c>
      <c r="AC159" s="1213" t="s">
        <v>61</v>
      </c>
      <c r="AD159" s="95"/>
      <c r="AE159" s="98"/>
      <c r="AF159" s="98"/>
      <c r="AG159" s="98"/>
      <c r="AH159" s="98"/>
    </row>
    <row r="160" spans="1:34" s="12" customFormat="1" ht="30" customHeight="1" x14ac:dyDescent="0.2">
      <c r="A160" s="1192" t="s">
        <v>1296</v>
      </c>
      <c r="B160" s="1269" t="s">
        <v>275</v>
      </c>
      <c r="C160" s="1270" t="s">
        <v>235</v>
      </c>
      <c r="D160" s="1270" t="s">
        <v>232</v>
      </c>
      <c r="E160" s="1271">
        <v>43425</v>
      </c>
      <c r="F160" s="1271">
        <v>43696</v>
      </c>
      <c r="G160" s="1179">
        <f t="shared" si="17"/>
        <v>268</v>
      </c>
      <c r="H160" s="1178">
        <v>43466</v>
      </c>
      <c r="I160" s="1178">
        <v>43830</v>
      </c>
      <c r="J160" s="1272" t="s">
        <v>80</v>
      </c>
      <c r="K160" s="1272" t="s">
        <v>80</v>
      </c>
      <c r="L160" s="1272" t="s">
        <v>80</v>
      </c>
      <c r="M160" s="1272" t="s">
        <v>80</v>
      </c>
      <c r="N160" s="1272" t="s">
        <v>80</v>
      </c>
      <c r="O160" s="1272" t="s">
        <v>80</v>
      </c>
      <c r="P160" s="1272" t="s">
        <v>80</v>
      </c>
      <c r="Q160" s="1272" t="s">
        <v>80</v>
      </c>
      <c r="R160" s="1272" t="s">
        <v>80</v>
      </c>
      <c r="S160" s="1272" t="s">
        <v>80</v>
      </c>
      <c r="T160" s="1272" t="s">
        <v>80</v>
      </c>
      <c r="U160" s="1272" t="s">
        <v>80</v>
      </c>
      <c r="V160" s="1272" t="s">
        <v>80</v>
      </c>
      <c r="W160" s="1272" t="s">
        <v>80</v>
      </c>
      <c r="X160" s="1288" t="s">
        <v>80</v>
      </c>
      <c r="Y160" s="1274" t="s">
        <v>234</v>
      </c>
      <c r="Z160" s="1274" t="s">
        <v>234</v>
      </c>
      <c r="AA160" s="1274" t="s">
        <v>1295</v>
      </c>
      <c r="AB160" s="1274" t="s">
        <v>80</v>
      </c>
      <c r="AC160" s="1213" t="s">
        <v>56</v>
      </c>
      <c r="AD160" s="95"/>
      <c r="AE160" s="98"/>
      <c r="AF160" s="98"/>
      <c r="AG160" s="98"/>
      <c r="AH160" s="98"/>
    </row>
    <row r="161" spans="1:34" s="107" customFormat="1" ht="30" customHeight="1" x14ac:dyDescent="0.2">
      <c r="A161" s="1307" t="s">
        <v>318</v>
      </c>
      <c r="B161" s="1275"/>
      <c r="C161" s="1176"/>
      <c r="D161" s="1276"/>
      <c r="E161" s="1277"/>
      <c r="F161" s="1277"/>
      <c r="G161" s="1278"/>
      <c r="H161" s="1277"/>
      <c r="I161" s="1279"/>
      <c r="J161" s="1280"/>
      <c r="K161" s="1280"/>
      <c r="L161" s="1280"/>
      <c r="M161" s="1280"/>
      <c r="N161" s="1280"/>
      <c r="O161" s="1280"/>
      <c r="P161" s="1280"/>
      <c r="Q161" s="1280"/>
      <c r="R161" s="1280"/>
      <c r="S161" s="1280"/>
      <c r="T161" s="1280"/>
      <c r="U161" s="1280"/>
      <c r="V161" s="1280"/>
      <c r="W161" s="1280"/>
      <c r="X161" s="1281"/>
      <c r="Y161" s="1281"/>
      <c r="Z161" s="1281"/>
      <c r="AA161" s="1282"/>
      <c r="AB161" s="1282"/>
      <c r="AC161" s="1283"/>
      <c r="AD161" s="97"/>
      <c r="AE161" s="106"/>
      <c r="AF161" s="106"/>
      <c r="AG161" s="106"/>
      <c r="AH161" s="106"/>
    </row>
    <row r="162" spans="1:34" s="12" customFormat="1" ht="30" customHeight="1" x14ac:dyDescent="0.2">
      <c r="A162" s="1192" t="s">
        <v>1297</v>
      </c>
      <c r="B162" s="1269" t="s">
        <v>273</v>
      </c>
      <c r="C162" s="1270" t="s">
        <v>105</v>
      </c>
      <c r="D162" s="1270" t="s">
        <v>232</v>
      </c>
      <c r="E162" s="1271">
        <v>43395</v>
      </c>
      <c r="F162" s="1271">
        <v>43705</v>
      </c>
      <c r="G162" s="1179">
        <f t="shared" si="17"/>
        <v>306</v>
      </c>
      <c r="H162" s="1178">
        <v>43389</v>
      </c>
      <c r="I162" s="1178">
        <v>43936</v>
      </c>
      <c r="J162" s="1272" t="s">
        <v>80</v>
      </c>
      <c r="K162" s="1272">
        <v>4</v>
      </c>
      <c r="L162" s="1272" t="s">
        <v>80</v>
      </c>
      <c r="M162" s="1272" t="s">
        <v>80</v>
      </c>
      <c r="N162" s="1272" t="s">
        <v>80</v>
      </c>
      <c r="O162" s="1272" t="s">
        <v>80</v>
      </c>
      <c r="P162" s="1272" t="s">
        <v>80</v>
      </c>
      <c r="Q162" s="1272" t="s">
        <v>80</v>
      </c>
      <c r="R162" s="1272" t="s">
        <v>80</v>
      </c>
      <c r="S162" s="1272" t="s">
        <v>80</v>
      </c>
      <c r="T162" s="1272" t="s">
        <v>80</v>
      </c>
      <c r="U162" s="1272" t="s">
        <v>80</v>
      </c>
      <c r="V162" s="1272" t="s">
        <v>80</v>
      </c>
      <c r="W162" s="1272" t="s">
        <v>80</v>
      </c>
      <c r="X162" s="1272" t="s">
        <v>80</v>
      </c>
      <c r="Y162" s="1272" t="s">
        <v>80</v>
      </c>
      <c r="Z162" s="1272" t="s">
        <v>80</v>
      </c>
      <c r="AA162" s="1272" t="s">
        <v>80</v>
      </c>
      <c r="AB162" s="1272" t="s">
        <v>80</v>
      </c>
      <c r="AC162" s="1213" t="s">
        <v>61</v>
      </c>
      <c r="AD162" s="95"/>
      <c r="AE162" s="98"/>
      <c r="AF162" s="98"/>
      <c r="AG162" s="98"/>
      <c r="AH162" s="98"/>
    </row>
    <row r="163" spans="1:34" s="107" customFormat="1" ht="30" customHeight="1" x14ac:dyDescent="0.2">
      <c r="A163" s="1193" t="s">
        <v>553</v>
      </c>
      <c r="B163" s="1275"/>
      <c r="C163" s="1176"/>
      <c r="D163" s="1276"/>
      <c r="E163" s="1277"/>
      <c r="F163" s="1277"/>
      <c r="G163" s="1278"/>
      <c r="H163" s="1277"/>
      <c r="I163" s="1279"/>
      <c r="J163" s="1280"/>
      <c r="K163" s="1280"/>
      <c r="L163" s="1280"/>
      <c r="M163" s="1280"/>
      <c r="N163" s="1280"/>
      <c r="O163" s="1280"/>
      <c r="P163" s="1280"/>
      <c r="Q163" s="1280"/>
      <c r="R163" s="1280"/>
      <c r="S163" s="1280"/>
      <c r="T163" s="1280"/>
      <c r="U163" s="1280"/>
      <c r="V163" s="1280"/>
      <c r="W163" s="1280"/>
      <c r="X163" s="1281"/>
      <c r="Y163" s="1281"/>
      <c r="Z163" s="1281"/>
      <c r="AA163" s="1282"/>
      <c r="AB163" s="1282"/>
      <c r="AC163" s="1283"/>
      <c r="AD163" s="97"/>
      <c r="AE163" s="106"/>
      <c r="AF163" s="106"/>
      <c r="AG163" s="106"/>
      <c r="AH163" s="106"/>
    </row>
    <row r="164" spans="1:34" s="107" customFormat="1" ht="30" customHeight="1" x14ac:dyDescent="0.2">
      <c r="A164" s="1307" t="s">
        <v>554</v>
      </c>
      <c r="B164" s="1275"/>
      <c r="C164" s="1176"/>
      <c r="D164" s="1276"/>
      <c r="E164" s="1277"/>
      <c r="F164" s="1277"/>
      <c r="G164" s="1278"/>
      <c r="H164" s="1277"/>
      <c r="I164" s="1279"/>
      <c r="J164" s="1280"/>
      <c r="K164" s="1280"/>
      <c r="L164" s="1280"/>
      <c r="M164" s="1280"/>
      <c r="N164" s="1280"/>
      <c r="O164" s="1280"/>
      <c r="P164" s="1280"/>
      <c r="Q164" s="1280"/>
      <c r="R164" s="1280"/>
      <c r="S164" s="1280"/>
      <c r="T164" s="1280"/>
      <c r="U164" s="1280"/>
      <c r="V164" s="1280"/>
      <c r="W164" s="1280"/>
      <c r="X164" s="1281"/>
      <c r="Y164" s="1281"/>
      <c r="Z164" s="1281"/>
      <c r="AA164" s="1282"/>
      <c r="AB164" s="1282"/>
      <c r="AC164" s="1283"/>
      <c r="AD164" s="97"/>
      <c r="AE164" s="106"/>
      <c r="AF164" s="106"/>
      <c r="AG164" s="106"/>
      <c r="AH164" s="106"/>
    </row>
    <row r="165" spans="1:34" s="12" customFormat="1" ht="30" customHeight="1" x14ac:dyDescent="0.2">
      <c r="A165" s="1192" t="s">
        <v>1027</v>
      </c>
      <c r="B165" s="1269" t="s">
        <v>272</v>
      </c>
      <c r="C165" s="1270" t="s">
        <v>105</v>
      </c>
      <c r="D165" s="1270" t="s">
        <v>232</v>
      </c>
      <c r="E165" s="1271">
        <v>43070</v>
      </c>
      <c r="F165" s="1271">
        <v>43179</v>
      </c>
      <c r="G165" s="1179">
        <f t="shared" ref="G165:G167" si="19">DAYS360(E165,F165)</f>
        <v>109</v>
      </c>
      <c r="H165" s="1178">
        <v>43101</v>
      </c>
      <c r="I165" s="1178">
        <v>43465</v>
      </c>
      <c r="J165" s="1272" t="s">
        <v>80</v>
      </c>
      <c r="K165" s="1273" t="s">
        <v>1028</v>
      </c>
      <c r="L165" s="1273" t="s">
        <v>80</v>
      </c>
      <c r="M165" s="1273" t="s">
        <v>80</v>
      </c>
      <c r="N165" s="1273" t="s">
        <v>80</v>
      </c>
      <c r="O165" s="1273" t="s">
        <v>80</v>
      </c>
      <c r="P165" s="1273">
        <v>500</v>
      </c>
      <c r="Q165" s="1273" t="s">
        <v>80</v>
      </c>
      <c r="R165" s="1273" t="s">
        <v>80</v>
      </c>
      <c r="S165" s="1273">
        <v>5750</v>
      </c>
      <c r="T165" s="1273">
        <v>4900</v>
      </c>
      <c r="U165" s="1273" t="s">
        <v>80</v>
      </c>
      <c r="V165" s="1272" t="s">
        <v>234</v>
      </c>
      <c r="W165" s="1272" t="s">
        <v>80</v>
      </c>
      <c r="X165" s="1274" t="s">
        <v>80</v>
      </c>
      <c r="Y165" s="1274" t="s">
        <v>234</v>
      </c>
      <c r="Z165" s="1274" t="s">
        <v>234</v>
      </c>
      <c r="AA165" s="1274" t="s">
        <v>1029</v>
      </c>
      <c r="AB165" s="1274" t="s">
        <v>80</v>
      </c>
      <c r="AC165" s="1213" t="s">
        <v>61</v>
      </c>
      <c r="AD165" s="95"/>
      <c r="AE165" s="98"/>
      <c r="AF165" s="98"/>
      <c r="AG165" s="98"/>
      <c r="AH165" s="98"/>
    </row>
    <row r="166" spans="1:34" s="12" customFormat="1" ht="30" customHeight="1" x14ac:dyDescent="0.2">
      <c r="A166" s="1192" t="s">
        <v>1030</v>
      </c>
      <c r="B166" s="1269" t="s">
        <v>272</v>
      </c>
      <c r="C166" s="1270" t="s">
        <v>105</v>
      </c>
      <c r="D166" s="1270" t="s">
        <v>232</v>
      </c>
      <c r="E166" s="1271">
        <v>43084</v>
      </c>
      <c r="F166" s="1271">
        <v>43186</v>
      </c>
      <c r="G166" s="1179">
        <f t="shared" si="19"/>
        <v>102</v>
      </c>
      <c r="H166" s="1178">
        <v>43119</v>
      </c>
      <c r="I166" s="1178">
        <v>43483</v>
      </c>
      <c r="J166" s="1272" t="s">
        <v>80</v>
      </c>
      <c r="K166" s="1272" t="s">
        <v>1031</v>
      </c>
      <c r="L166" s="1273" t="s">
        <v>80</v>
      </c>
      <c r="M166" s="1273" t="s">
        <v>80</v>
      </c>
      <c r="N166" s="1273" t="s">
        <v>80</v>
      </c>
      <c r="O166" s="1273" t="s">
        <v>80</v>
      </c>
      <c r="P166" s="1273">
        <v>500</v>
      </c>
      <c r="Q166" s="1273">
        <v>29.65</v>
      </c>
      <c r="R166" s="1273">
        <v>22.86</v>
      </c>
      <c r="S166" s="1273">
        <v>1707.23</v>
      </c>
      <c r="T166" s="1273">
        <v>853.62</v>
      </c>
      <c r="U166" s="1273">
        <v>243.6</v>
      </c>
      <c r="V166" s="1272" t="s">
        <v>80</v>
      </c>
      <c r="W166" s="1272" t="s">
        <v>80</v>
      </c>
      <c r="X166" s="1274" t="s">
        <v>80</v>
      </c>
      <c r="Y166" s="1274" t="s">
        <v>234</v>
      </c>
      <c r="Z166" s="1274" t="s">
        <v>80</v>
      </c>
      <c r="AA166" s="1274" t="s">
        <v>234</v>
      </c>
      <c r="AB166" s="1274" t="s">
        <v>80</v>
      </c>
      <c r="AC166" s="1213" t="s">
        <v>61</v>
      </c>
      <c r="AD166" s="95"/>
      <c r="AE166" s="98"/>
      <c r="AF166" s="98"/>
      <c r="AG166" s="98"/>
      <c r="AH166" s="98"/>
    </row>
    <row r="167" spans="1:34" s="12" customFormat="1" ht="30" customHeight="1" x14ac:dyDescent="0.2">
      <c r="A167" s="1192" t="s">
        <v>1032</v>
      </c>
      <c r="B167" s="1269" t="s">
        <v>272</v>
      </c>
      <c r="C167" s="1270" t="s">
        <v>105</v>
      </c>
      <c r="D167" s="1270" t="s">
        <v>232</v>
      </c>
      <c r="E167" s="1271">
        <v>43083</v>
      </c>
      <c r="F167" s="1271">
        <v>43187</v>
      </c>
      <c r="G167" s="1179">
        <f t="shared" si="19"/>
        <v>104</v>
      </c>
      <c r="H167" s="1178">
        <v>43119</v>
      </c>
      <c r="I167" s="1178">
        <v>43848</v>
      </c>
      <c r="J167" s="1272" t="s">
        <v>80</v>
      </c>
      <c r="K167" s="1272" t="s">
        <v>1033</v>
      </c>
      <c r="L167" s="1273" t="s">
        <v>80</v>
      </c>
      <c r="M167" s="1273" t="s">
        <v>80</v>
      </c>
      <c r="N167" s="1273" t="s">
        <v>80</v>
      </c>
      <c r="O167" s="1273" t="s">
        <v>80</v>
      </c>
      <c r="P167" s="1273">
        <v>2500</v>
      </c>
      <c r="Q167" s="1273">
        <v>29.65</v>
      </c>
      <c r="R167" s="1273">
        <v>22.86</v>
      </c>
      <c r="S167" s="1273">
        <v>1707.23</v>
      </c>
      <c r="T167" s="1273">
        <v>853.62</v>
      </c>
      <c r="U167" s="1273">
        <v>243.6</v>
      </c>
      <c r="V167" s="1272" t="s">
        <v>80</v>
      </c>
      <c r="W167" s="1272" t="s">
        <v>80</v>
      </c>
      <c r="X167" s="1274" t="s">
        <v>234</v>
      </c>
      <c r="Y167" s="1274" t="s">
        <v>234</v>
      </c>
      <c r="Z167" s="1274" t="s">
        <v>80</v>
      </c>
      <c r="AA167" s="1274" t="s">
        <v>234</v>
      </c>
      <c r="AB167" s="1274" t="s">
        <v>80</v>
      </c>
      <c r="AC167" s="1213" t="s">
        <v>61</v>
      </c>
      <c r="AD167" s="95"/>
      <c r="AE167" s="98"/>
      <c r="AF167" s="98"/>
      <c r="AG167" s="98"/>
      <c r="AH167" s="98"/>
    </row>
    <row r="168" spans="1:34" ht="13.5" customHeight="1" thickBot="1" x14ac:dyDescent="0.25">
      <c r="A168" s="1309"/>
      <c r="B168" s="1296"/>
      <c r="C168" s="1297"/>
      <c r="D168" s="1298"/>
      <c r="E168" s="1299"/>
      <c r="F168" s="1299"/>
      <c r="G168" s="1300"/>
      <c r="H168" s="1301"/>
      <c r="I168" s="1302"/>
      <c r="J168" s="1303"/>
      <c r="K168" s="1304"/>
      <c r="L168" s="1304"/>
      <c r="M168" s="1304"/>
      <c r="N168" s="1304"/>
      <c r="O168" s="1304"/>
      <c r="P168" s="1304"/>
      <c r="Q168" s="1304"/>
      <c r="R168" s="1304"/>
      <c r="S168" s="1304"/>
      <c r="T168" s="1304"/>
      <c r="U168" s="1304"/>
      <c r="V168" s="1303"/>
      <c r="W168" s="1303"/>
      <c r="X168" s="1305"/>
      <c r="Y168" s="1305"/>
      <c r="Z168" s="1305"/>
      <c r="AA168" s="1305"/>
      <c r="AB168" s="1305"/>
      <c r="AC168" s="1306"/>
    </row>
    <row r="169" spans="1:34" ht="33.75" customHeight="1" x14ac:dyDescent="0.2">
      <c r="D169" s="96"/>
      <c r="E169" s="372"/>
      <c r="F169" s="372"/>
      <c r="G169" s="105"/>
      <c r="H169" s="372"/>
      <c r="I169" s="372"/>
      <c r="J169" s="373"/>
      <c r="K169" s="374"/>
      <c r="L169" s="374"/>
      <c r="M169" s="374"/>
      <c r="N169" s="374"/>
      <c r="O169" s="374"/>
      <c r="P169" s="374"/>
      <c r="Q169" s="374"/>
      <c r="R169" s="374"/>
      <c r="S169" s="374"/>
      <c r="T169" s="374"/>
      <c r="U169" s="374"/>
      <c r="V169" s="373"/>
      <c r="W169" s="373"/>
      <c r="X169" s="133"/>
      <c r="Y169" s="133"/>
      <c r="Z169" s="133"/>
      <c r="AA169" s="133"/>
      <c r="AB169" s="1772" t="s">
        <v>240</v>
      </c>
      <c r="AC169" s="1772"/>
    </row>
    <row r="170" spans="1:34" s="4" customFormat="1" ht="25.5" customHeight="1" x14ac:dyDescent="0.2">
      <c r="A170" s="1670" t="s">
        <v>370</v>
      </c>
      <c r="B170" s="1670"/>
      <c r="C170" s="1670"/>
      <c r="D170" s="1670"/>
      <c r="E170" s="1670"/>
      <c r="F170" s="1670"/>
      <c r="G170" s="1670"/>
      <c r="H170" s="1670"/>
      <c r="I170" s="1670"/>
      <c r="J170" s="1670"/>
      <c r="K170" s="1670"/>
      <c r="L170" s="1670"/>
      <c r="M170" s="1670"/>
      <c r="N170" s="1670"/>
      <c r="O170" s="1670"/>
      <c r="P170" s="1670"/>
      <c r="Q170" s="1670"/>
      <c r="R170" s="1670"/>
      <c r="S170" s="1670"/>
      <c r="T170" s="1670"/>
      <c r="U170" s="1670"/>
      <c r="V170" s="1670"/>
      <c r="W170" s="1670"/>
      <c r="X170" s="1670"/>
      <c r="Y170" s="1670"/>
      <c r="Z170" s="1670"/>
      <c r="AA170" s="1670"/>
      <c r="AB170" s="1670"/>
      <c r="AC170" s="1670"/>
    </row>
    <row r="171" spans="1:34" s="107" customFormat="1" ht="25.5" customHeight="1" x14ac:dyDescent="0.2">
      <c r="A171" s="113" t="s">
        <v>336</v>
      </c>
      <c r="B171" s="113"/>
      <c r="C171" s="109"/>
      <c r="D171" s="103"/>
      <c r="E171" s="368"/>
      <c r="F171" s="368"/>
      <c r="G171" s="459"/>
      <c r="H171" s="368"/>
      <c r="I171" s="369"/>
      <c r="J171" s="371"/>
      <c r="K171" s="370"/>
      <c r="L171" s="370"/>
      <c r="M171" s="370"/>
      <c r="N171" s="370"/>
      <c r="O171" s="370"/>
      <c r="P171" s="370"/>
      <c r="Q171" s="370"/>
      <c r="R171" s="370"/>
      <c r="S171" s="370"/>
      <c r="T171" s="370"/>
      <c r="U171" s="370"/>
      <c r="V171" s="371"/>
      <c r="W171" s="371"/>
      <c r="X171" s="459"/>
      <c r="Y171" s="459"/>
      <c r="Z171" s="459"/>
      <c r="AA171" s="459"/>
      <c r="AB171" s="459"/>
      <c r="AC171" s="103"/>
      <c r="AD171" s="97"/>
      <c r="AE171" s="106"/>
      <c r="AF171" s="106"/>
      <c r="AG171" s="106"/>
      <c r="AH171" s="106"/>
    </row>
    <row r="172" spans="1:34" s="107" customFormat="1" ht="25.5" customHeight="1" x14ac:dyDescent="0.2">
      <c r="A172" s="1774" t="s">
        <v>1205</v>
      </c>
      <c r="B172" s="1774"/>
      <c r="C172" s="1774"/>
      <c r="D172" s="1774"/>
      <c r="E172" s="1774"/>
      <c r="F172" s="1774"/>
      <c r="G172" s="1774"/>
      <c r="H172" s="1774"/>
      <c r="I172" s="1774"/>
      <c r="J172" s="1774"/>
      <c r="K172" s="1774"/>
      <c r="L172" s="1774"/>
      <c r="M172" s="1774"/>
      <c r="N172" s="1774"/>
      <c r="O172" s="1774"/>
      <c r="P172" s="1774"/>
      <c r="Q172" s="1774"/>
      <c r="R172" s="1774"/>
      <c r="S172" s="1774"/>
      <c r="T172" s="1774"/>
      <c r="U172" s="1774"/>
      <c r="V172" s="1774"/>
      <c r="W172" s="1774"/>
      <c r="X172" s="1774"/>
      <c r="Y172" s="1774"/>
      <c r="Z172" s="1774"/>
      <c r="AA172" s="1774"/>
      <c r="AB172" s="1774"/>
      <c r="AC172" s="1774"/>
      <c r="AD172" s="97"/>
      <c r="AE172" s="106"/>
      <c r="AF172" s="106"/>
      <c r="AG172" s="106"/>
      <c r="AH172" s="106"/>
    </row>
    <row r="173" spans="1:34" s="107" customFormat="1" ht="25.5" customHeight="1" x14ac:dyDescent="0.2">
      <c r="A173" s="1774" t="s">
        <v>373</v>
      </c>
      <c r="B173" s="1774"/>
      <c r="C173" s="1774"/>
      <c r="D173" s="1774"/>
      <c r="E173" s="1774"/>
      <c r="F173" s="1774"/>
      <c r="G173" s="1774"/>
      <c r="H173" s="1774"/>
      <c r="I173" s="1774"/>
      <c r="J173" s="1774"/>
      <c r="K173" s="1774"/>
      <c r="L173" s="1774"/>
      <c r="M173" s="1774"/>
      <c r="N173" s="1774"/>
      <c r="O173" s="1774"/>
      <c r="P173" s="1774"/>
      <c r="Q173" s="1774"/>
      <c r="R173" s="1774"/>
      <c r="S173" s="1774"/>
      <c r="T173" s="1774"/>
      <c r="U173" s="1774"/>
      <c r="V173" s="1774"/>
      <c r="W173" s="1774"/>
      <c r="X173" s="1774"/>
      <c r="Y173" s="1774"/>
      <c r="Z173" s="1774"/>
      <c r="AA173" s="1774"/>
      <c r="AB173" s="1774"/>
      <c r="AC173" s="1774"/>
      <c r="AD173" s="97"/>
      <c r="AE173" s="106"/>
      <c r="AF173" s="106"/>
      <c r="AG173" s="106"/>
      <c r="AH173" s="106"/>
    </row>
    <row r="174" spans="1:34" s="107" customFormat="1" ht="25.5" customHeight="1" x14ac:dyDescent="0.2">
      <c r="A174" s="1775" t="s">
        <v>634</v>
      </c>
      <c r="B174" s="1775"/>
      <c r="C174" s="1774"/>
      <c r="D174" s="1774"/>
      <c r="E174" s="1774"/>
      <c r="F174" s="1774"/>
      <c r="G174" s="1774"/>
      <c r="H174" s="1774"/>
      <c r="I174" s="1774"/>
      <c r="J174" s="1774"/>
      <c r="K174" s="1774"/>
      <c r="L174" s="1774"/>
      <c r="M174" s="1774"/>
      <c r="N174" s="1774"/>
      <c r="O174" s="1774"/>
      <c r="P174" s="1774"/>
      <c r="Q174" s="1774"/>
      <c r="R174" s="1774"/>
      <c r="S174" s="1774"/>
      <c r="T174" s="1774"/>
      <c r="U174" s="1774"/>
      <c r="V174" s="1774"/>
      <c r="W174" s="1774"/>
      <c r="X174" s="1774"/>
      <c r="Y174" s="1774"/>
      <c r="Z174" s="1774"/>
      <c r="AA174" s="1774"/>
      <c r="AB174" s="1774"/>
      <c r="AC174" s="1774"/>
      <c r="AD174" s="97"/>
      <c r="AE174" s="106"/>
      <c r="AF174" s="106"/>
      <c r="AG174" s="106"/>
      <c r="AH174" s="106"/>
    </row>
    <row r="175" spans="1:34" s="107" customFormat="1" ht="18" customHeight="1" x14ac:dyDescent="0.2">
      <c r="A175" s="1776" t="s">
        <v>246</v>
      </c>
      <c r="B175" s="1776"/>
      <c r="C175" s="1777"/>
      <c r="D175" s="1777"/>
      <c r="E175" s="1777"/>
      <c r="F175" s="1777"/>
      <c r="G175" s="1777"/>
      <c r="H175" s="1777"/>
      <c r="I175" s="1777"/>
      <c r="J175" s="1777"/>
      <c r="K175" s="1777"/>
      <c r="L175" s="1777"/>
      <c r="M175" s="1777"/>
      <c r="N175" s="1777"/>
      <c r="O175" s="1777"/>
      <c r="P175" s="1777"/>
      <c r="Q175" s="1777"/>
      <c r="R175" s="1777"/>
      <c r="S175" s="1777"/>
      <c r="T175" s="1777"/>
      <c r="U175" s="1777"/>
      <c r="V175" s="1777"/>
      <c r="W175" s="1777"/>
      <c r="X175" s="1777"/>
      <c r="Y175" s="1777"/>
      <c r="Z175" s="1777"/>
      <c r="AA175" s="1777"/>
      <c r="AB175" s="1777"/>
      <c r="AC175" s="1777"/>
      <c r="AD175" s="97"/>
      <c r="AE175" s="106"/>
      <c r="AF175" s="106"/>
      <c r="AG175" s="106"/>
      <c r="AH175" s="106"/>
    </row>
    <row r="176" spans="1:34" ht="30" customHeight="1" thickBot="1" x14ac:dyDescent="0.25">
      <c r="A176" s="1060" t="s">
        <v>596</v>
      </c>
      <c r="B176" s="1310" t="s">
        <v>0</v>
      </c>
      <c r="C176" s="1310" t="s">
        <v>185</v>
      </c>
      <c r="D176" s="1311" t="s">
        <v>186</v>
      </c>
      <c r="E176" s="1312" t="s">
        <v>187</v>
      </c>
      <c r="F176" s="1313"/>
      <c r="G176" s="1314"/>
      <c r="H176" s="1315"/>
      <c r="I176" s="1316"/>
      <c r="J176" s="1766" t="s">
        <v>188</v>
      </c>
      <c r="K176" s="1767"/>
      <c r="L176" s="1778" t="s">
        <v>153</v>
      </c>
      <c r="M176" s="1768"/>
      <c r="N176" s="1256" t="s">
        <v>189</v>
      </c>
      <c r="O176" s="1256" t="s">
        <v>189</v>
      </c>
      <c r="P176" s="1256" t="s">
        <v>189</v>
      </c>
      <c r="Q176" s="1779" t="s">
        <v>190</v>
      </c>
      <c r="R176" s="1780"/>
      <c r="S176" s="1780"/>
      <c r="T176" s="1780"/>
      <c r="U176" s="1780"/>
      <c r="V176" s="1780"/>
      <c r="W176" s="1780"/>
      <c r="X176" s="1780"/>
      <c r="Y176" s="1780"/>
      <c r="Z176" s="1780"/>
      <c r="AA176" s="1780"/>
      <c r="AB176" s="1780"/>
      <c r="AC176" s="1781"/>
    </row>
    <row r="177" spans="1:34" ht="30" customHeight="1" thickBot="1" x14ac:dyDescent="0.25">
      <c r="A177" s="1060" t="s">
        <v>363</v>
      </c>
      <c r="B177" s="1245" t="s">
        <v>293</v>
      </c>
      <c r="C177" s="1245" t="s">
        <v>191</v>
      </c>
      <c r="D177" s="1250" t="s">
        <v>192</v>
      </c>
      <c r="E177" s="1251" t="s">
        <v>193</v>
      </c>
      <c r="F177" s="1251" t="s">
        <v>194</v>
      </c>
      <c r="G177" s="1252" t="s">
        <v>195</v>
      </c>
      <c r="H177" s="1782" t="s">
        <v>196</v>
      </c>
      <c r="I177" s="1783"/>
      <c r="J177" s="1251" t="s">
        <v>197</v>
      </c>
      <c r="K177" s="1252" t="s">
        <v>198</v>
      </c>
      <c r="L177" s="1778" t="s">
        <v>199</v>
      </c>
      <c r="M177" s="1768"/>
      <c r="N177" s="1256" t="s">
        <v>155</v>
      </c>
      <c r="O177" s="1256" t="s">
        <v>200</v>
      </c>
      <c r="P177" s="1256" t="s">
        <v>201</v>
      </c>
      <c r="Q177" s="1769" t="s">
        <v>202</v>
      </c>
      <c r="R177" s="1778" t="s">
        <v>203</v>
      </c>
      <c r="S177" s="1784" t="s">
        <v>204</v>
      </c>
      <c r="T177" s="1785"/>
      <c r="U177" s="1768" t="s">
        <v>205</v>
      </c>
      <c r="V177" s="1257" t="s">
        <v>206</v>
      </c>
      <c r="W177" s="1257" t="s">
        <v>207</v>
      </c>
      <c r="X177" s="1257" t="s">
        <v>208</v>
      </c>
      <c r="Y177" s="1257" t="s">
        <v>209</v>
      </c>
      <c r="Z177" s="1257" t="s">
        <v>156</v>
      </c>
      <c r="AA177" s="1257" t="s">
        <v>210</v>
      </c>
      <c r="AB177" s="1256" t="s">
        <v>211</v>
      </c>
      <c r="AC177" s="1565" t="s">
        <v>37</v>
      </c>
    </row>
    <row r="178" spans="1:34" ht="30" customHeight="1" thickBot="1" x14ac:dyDescent="0.25">
      <c r="A178" s="1060" t="s">
        <v>364</v>
      </c>
      <c r="B178" s="1258"/>
      <c r="C178" s="1258" t="s">
        <v>213</v>
      </c>
      <c r="D178" s="1259" t="s">
        <v>214</v>
      </c>
      <c r="E178" s="1260" t="s">
        <v>157</v>
      </c>
      <c r="F178" s="1260" t="s">
        <v>158</v>
      </c>
      <c r="G178" s="1261" t="s">
        <v>159</v>
      </c>
      <c r="H178" s="1251" t="s">
        <v>215</v>
      </c>
      <c r="I178" s="1251" t="s">
        <v>160</v>
      </c>
      <c r="J178" s="1260" t="s">
        <v>216</v>
      </c>
      <c r="K178" s="1261" t="s">
        <v>217</v>
      </c>
      <c r="L178" s="1778" t="s">
        <v>218</v>
      </c>
      <c r="M178" s="1768"/>
      <c r="N178" s="1256" t="s">
        <v>219</v>
      </c>
      <c r="O178" s="1256" t="s">
        <v>161</v>
      </c>
      <c r="P178" s="1256" t="s">
        <v>220</v>
      </c>
      <c r="Q178" s="1769"/>
      <c r="R178" s="1769"/>
      <c r="S178" s="1260" t="s">
        <v>221</v>
      </c>
      <c r="T178" s="1260" t="s">
        <v>222</v>
      </c>
      <c r="U178" s="1769" t="s">
        <v>223</v>
      </c>
      <c r="V178" s="1257" t="s">
        <v>224</v>
      </c>
      <c r="W178" s="1257" t="s">
        <v>225</v>
      </c>
      <c r="X178" s="1257" t="s">
        <v>226</v>
      </c>
      <c r="Y178" s="1257" t="s">
        <v>227</v>
      </c>
      <c r="Z178" s="1257" t="s">
        <v>228</v>
      </c>
      <c r="AA178" s="1257" t="s">
        <v>229</v>
      </c>
      <c r="AB178" s="1256" t="s">
        <v>230</v>
      </c>
      <c r="AC178" s="1786"/>
    </row>
    <row r="179" spans="1:34" s="107" customFormat="1" ht="12" customHeight="1" x14ac:dyDescent="0.2">
      <c r="A179" s="1191"/>
      <c r="B179" s="1262"/>
      <c r="C179" s="1263"/>
      <c r="D179" s="1263"/>
      <c r="E179" s="1264"/>
      <c r="F179" s="1264"/>
      <c r="G179" s="1263"/>
      <c r="H179" s="1264"/>
      <c r="I179" s="1265"/>
      <c r="J179" s="1266"/>
      <c r="K179" s="1266"/>
      <c r="L179" s="1266"/>
      <c r="M179" s="1266"/>
      <c r="N179" s="1266"/>
      <c r="O179" s="1266"/>
      <c r="P179" s="1266"/>
      <c r="Q179" s="1267"/>
      <c r="R179" s="1267"/>
      <c r="S179" s="1266"/>
      <c r="T179" s="1266"/>
      <c r="U179" s="1266"/>
      <c r="V179" s="1266"/>
      <c r="W179" s="1266"/>
      <c r="X179" s="1263"/>
      <c r="Y179" s="1263"/>
      <c r="Z179" s="1263"/>
      <c r="AA179" s="1263"/>
      <c r="AB179" s="1263"/>
      <c r="AC179" s="1268"/>
      <c r="AD179" s="97"/>
      <c r="AE179" s="106"/>
      <c r="AF179" s="106"/>
      <c r="AG179" s="106"/>
      <c r="AH179" s="106"/>
    </row>
    <row r="180" spans="1:34" s="12" customFormat="1" ht="30" customHeight="1" x14ac:dyDescent="0.2">
      <c r="A180" s="1192" t="s">
        <v>1034</v>
      </c>
      <c r="B180" s="1269" t="s">
        <v>272</v>
      </c>
      <c r="C180" s="1270" t="s">
        <v>105</v>
      </c>
      <c r="D180" s="1270" t="s">
        <v>232</v>
      </c>
      <c r="E180" s="1271">
        <v>43161</v>
      </c>
      <c r="F180" s="1271">
        <v>43217</v>
      </c>
      <c r="G180" s="1179">
        <f t="shared" ref="G180:G182" si="20">DAYS360(E180,F180)</f>
        <v>55</v>
      </c>
      <c r="H180" s="1178">
        <v>43101</v>
      </c>
      <c r="I180" s="1178">
        <v>43465</v>
      </c>
      <c r="J180" s="1272" t="s">
        <v>80</v>
      </c>
      <c r="K180" s="1273">
        <v>2</v>
      </c>
      <c r="L180" s="1273" t="s">
        <v>80</v>
      </c>
      <c r="M180" s="1273" t="s">
        <v>80</v>
      </c>
      <c r="N180" s="1273" t="s">
        <v>80</v>
      </c>
      <c r="O180" s="1273" t="s">
        <v>80</v>
      </c>
      <c r="P180" s="1273" t="s">
        <v>80</v>
      </c>
      <c r="Q180" s="1273" t="s">
        <v>80</v>
      </c>
      <c r="R180" s="1273" t="s">
        <v>80</v>
      </c>
      <c r="S180" s="1273" t="s">
        <v>80</v>
      </c>
      <c r="T180" s="1273" t="s">
        <v>80</v>
      </c>
      <c r="U180" s="1273" t="s">
        <v>80</v>
      </c>
      <c r="V180" s="1272" t="s">
        <v>80</v>
      </c>
      <c r="W180" s="1272" t="s">
        <v>80</v>
      </c>
      <c r="X180" s="1274" t="s">
        <v>80</v>
      </c>
      <c r="Y180" s="1274" t="s">
        <v>234</v>
      </c>
      <c r="Z180" s="1274" t="s">
        <v>80</v>
      </c>
      <c r="AA180" s="1274" t="s">
        <v>80</v>
      </c>
      <c r="AB180" s="1274" t="s">
        <v>80</v>
      </c>
      <c r="AC180" s="1213" t="s">
        <v>61</v>
      </c>
      <c r="AD180" s="95"/>
      <c r="AE180" s="98"/>
      <c r="AF180" s="98"/>
      <c r="AG180" s="98"/>
      <c r="AH180" s="98"/>
    </row>
    <row r="181" spans="1:34" s="12" customFormat="1" ht="30" customHeight="1" x14ac:dyDescent="0.2">
      <c r="A181" s="1192" t="s">
        <v>1035</v>
      </c>
      <c r="B181" s="1269" t="s">
        <v>272</v>
      </c>
      <c r="C181" s="1270" t="s">
        <v>105</v>
      </c>
      <c r="D181" s="1270" t="s">
        <v>232</v>
      </c>
      <c r="E181" s="1271">
        <v>42909</v>
      </c>
      <c r="F181" s="1271">
        <v>43217</v>
      </c>
      <c r="G181" s="1179">
        <f t="shared" si="20"/>
        <v>304</v>
      </c>
      <c r="H181" s="1178">
        <v>42942</v>
      </c>
      <c r="I181" s="1178">
        <v>43306</v>
      </c>
      <c r="J181" s="1272" t="s">
        <v>80</v>
      </c>
      <c r="K181" s="1272" t="s">
        <v>1036</v>
      </c>
      <c r="L181" s="1273" t="s">
        <v>80</v>
      </c>
      <c r="M181" s="1273" t="s">
        <v>80</v>
      </c>
      <c r="N181" s="1273" t="s">
        <v>80</v>
      </c>
      <c r="O181" s="1273" t="s">
        <v>80</v>
      </c>
      <c r="P181" s="1273" t="s">
        <v>80</v>
      </c>
      <c r="Q181" s="1273" t="s">
        <v>80</v>
      </c>
      <c r="R181" s="1273" t="s">
        <v>80</v>
      </c>
      <c r="S181" s="1273">
        <v>470</v>
      </c>
      <c r="T181" s="1273" t="s">
        <v>80</v>
      </c>
      <c r="U181" s="1273" t="s">
        <v>234</v>
      </c>
      <c r="V181" s="1272" t="s">
        <v>80</v>
      </c>
      <c r="W181" s="1272" t="s">
        <v>80</v>
      </c>
      <c r="X181" s="1274" t="s">
        <v>80</v>
      </c>
      <c r="Y181" s="1274" t="s">
        <v>80</v>
      </c>
      <c r="Z181" s="1274" t="s">
        <v>80</v>
      </c>
      <c r="AA181" s="1274" t="s">
        <v>234</v>
      </c>
      <c r="AB181" s="1274" t="s">
        <v>80</v>
      </c>
      <c r="AC181" s="1213" t="s">
        <v>432</v>
      </c>
      <c r="AD181" s="95"/>
      <c r="AE181" s="98"/>
      <c r="AF181" s="98"/>
      <c r="AG181" s="98"/>
      <c r="AH181" s="98"/>
    </row>
    <row r="182" spans="1:34" s="12" customFormat="1" ht="30" customHeight="1" x14ac:dyDescent="0.2">
      <c r="A182" s="1192" t="s">
        <v>1037</v>
      </c>
      <c r="B182" s="1269" t="s">
        <v>272</v>
      </c>
      <c r="C182" s="1270" t="s">
        <v>275</v>
      </c>
      <c r="D182" s="1270" t="s">
        <v>232</v>
      </c>
      <c r="E182" s="1271">
        <v>43084</v>
      </c>
      <c r="F182" s="1271">
        <v>43264</v>
      </c>
      <c r="G182" s="1179">
        <f t="shared" si="20"/>
        <v>178</v>
      </c>
      <c r="H182" s="1178">
        <v>43116</v>
      </c>
      <c r="I182" s="1178">
        <v>43480</v>
      </c>
      <c r="J182" s="1272" t="s">
        <v>1038</v>
      </c>
      <c r="K182" s="1273" t="s">
        <v>80</v>
      </c>
      <c r="L182" s="1273" t="s">
        <v>80</v>
      </c>
      <c r="M182" s="1273" t="s">
        <v>80</v>
      </c>
      <c r="N182" s="1273" t="s">
        <v>80</v>
      </c>
      <c r="O182" s="1273" t="s">
        <v>80</v>
      </c>
      <c r="P182" s="1273">
        <v>500</v>
      </c>
      <c r="Q182" s="1273">
        <v>29.65</v>
      </c>
      <c r="R182" s="1273">
        <v>22.86</v>
      </c>
      <c r="S182" s="1273">
        <v>1707.23</v>
      </c>
      <c r="T182" s="1273">
        <v>853.62</v>
      </c>
      <c r="U182" s="1273">
        <v>243.6</v>
      </c>
      <c r="V182" s="1272" t="s">
        <v>80</v>
      </c>
      <c r="W182" s="1272" t="s">
        <v>80</v>
      </c>
      <c r="X182" s="1274" t="s">
        <v>234</v>
      </c>
      <c r="Y182" s="1274" t="s">
        <v>234</v>
      </c>
      <c r="Z182" s="1274" t="s">
        <v>80</v>
      </c>
      <c r="AA182" s="1274" t="s">
        <v>234</v>
      </c>
      <c r="AB182" s="1274" t="s">
        <v>80</v>
      </c>
      <c r="AC182" s="1213" t="s">
        <v>61</v>
      </c>
      <c r="AD182" s="95"/>
      <c r="AE182" s="98"/>
      <c r="AF182" s="98"/>
      <c r="AG182" s="98"/>
      <c r="AH182" s="98"/>
    </row>
    <row r="183" spans="1:34" s="12" customFormat="1" ht="30" customHeight="1" x14ac:dyDescent="0.2">
      <c r="A183" s="1192" t="s">
        <v>1039</v>
      </c>
      <c r="B183" s="1269" t="s">
        <v>272</v>
      </c>
      <c r="C183" s="1270" t="s">
        <v>105</v>
      </c>
      <c r="D183" s="1270" t="s">
        <v>232</v>
      </c>
      <c r="E183" s="1271">
        <v>42963</v>
      </c>
      <c r="F183" s="1271">
        <v>43279</v>
      </c>
      <c r="G183" s="1179">
        <f>DAYS360(E183,F183)</f>
        <v>312</v>
      </c>
      <c r="H183" s="1178">
        <v>42996</v>
      </c>
      <c r="I183" s="1178">
        <v>43360</v>
      </c>
      <c r="J183" s="1272" t="s">
        <v>80</v>
      </c>
      <c r="K183" s="1272" t="s">
        <v>1040</v>
      </c>
      <c r="L183" s="1273" t="s">
        <v>80</v>
      </c>
      <c r="M183" s="1273" t="s">
        <v>80</v>
      </c>
      <c r="N183" s="1273" t="s">
        <v>80</v>
      </c>
      <c r="O183" s="1273" t="s">
        <v>80</v>
      </c>
      <c r="P183" s="1273">
        <v>400</v>
      </c>
      <c r="Q183" s="1273" t="s">
        <v>80</v>
      </c>
      <c r="R183" s="1273" t="s">
        <v>80</v>
      </c>
      <c r="S183" s="1273" t="s">
        <v>80</v>
      </c>
      <c r="T183" s="1273" t="s">
        <v>80</v>
      </c>
      <c r="U183" s="1273" t="s">
        <v>80</v>
      </c>
      <c r="V183" s="1272" t="s">
        <v>80</v>
      </c>
      <c r="W183" s="1272" t="s">
        <v>80</v>
      </c>
      <c r="X183" s="1274" t="s">
        <v>80</v>
      </c>
      <c r="Y183" s="1274" t="s">
        <v>80</v>
      </c>
      <c r="Z183" s="1274" t="s">
        <v>80</v>
      </c>
      <c r="AA183" s="1274" t="s">
        <v>80</v>
      </c>
      <c r="AB183" s="1274" t="s">
        <v>80</v>
      </c>
      <c r="AC183" s="1213" t="s">
        <v>432</v>
      </c>
      <c r="AD183" s="95"/>
      <c r="AE183" s="98"/>
      <c r="AF183" s="98"/>
      <c r="AG183" s="98"/>
      <c r="AH183" s="98"/>
    </row>
    <row r="184" spans="1:34" s="12" customFormat="1" ht="30" customHeight="1" x14ac:dyDescent="0.2">
      <c r="A184" s="1192" t="s">
        <v>1041</v>
      </c>
      <c r="B184" s="1269" t="s">
        <v>272</v>
      </c>
      <c r="C184" s="1270" t="s">
        <v>105</v>
      </c>
      <c r="D184" s="1270" t="s">
        <v>232</v>
      </c>
      <c r="E184" s="1271">
        <v>42962</v>
      </c>
      <c r="F184" s="1271">
        <v>43280</v>
      </c>
      <c r="G184" s="1179">
        <f>DAYS360(E184,F184)</f>
        <v>314</v>
      </c>
      <c r="H184" s="1178">
        <v>42996</v>
      </c>
      <c r="I184" s="1178">
        <v>43360</v>
      </c>
      <c r="J184" s="1272" t="s">
        <v>80</v>
      </c>
      <c r="K184" s="1272" t="s">
        <v>1040</v>
      </c>
      <c r="L184" s="1273" t="s">
        <v>80</v>
      </c>
      <c r="M184" s="1273" t="s">
        <v>80</v>
      </c>
      <c r="N184" s="1273" t="s">
        <v>80</v>
      </c>
      <c r="O184" s="1273" t="s">
        <v>80</v>
      </c>
      <c r="P184" s="1273">
        <v>400</v>
      </c>
      <c r="Q184" s="1273" t="s">
        <v>80</v>
      </c>
      <c r="R184" s="1273" t="s">
        <v>80</v>
      </c>
      <c r="S184" s="1273" t="s">
        <v>80</v>
      </c>
      <c r="T184" s="1273" t="s">
        <v>80</v>
      </c>
      <c r="U184" s="1273" t="s">
        <v>80</v>
      </c>
      <c r="V184" s="1272" t="s">
        <v>80</v>
      </c>
      <c r="W184" s="1272" t="s">
        <v>80</v>
      </c>
      <c r="X184" s="1274" t="s">
        <v>80</v>
      </c>
      <c r="Y184" s="1274" t="s">
        <v>234</v>
      </c>
      <c r="Z184" s="1274" t="s">
        <v>80</v>
      </c>
      <c r="AA184" s="1274" t="s">
        <v>80</v>
      </c>
      <c r="AB184" s="1274" t="s">
        <v>80</v>
      </c>
      <c r="AC184" s="1213" t="s">
        <v>432</v>
      </c>
      <c r="AD184" s="95"/>
      <c r="AE184" s="98"/>
      <c r="AF184" s="98"/>
      <c r="AG184" s="98"/>
      <c r="AH184" s="98"/>
    </row>
    <row r="185" spans="1:34" s="12" customFormat="1" ht="30" customHeight="1" x14ac:dyDescent="0.2">
      <c r="A185" s="1192" t="s">
        <v>1042</v>
      </c>
      <c r="B185" s="1269" t="s">
        <v>272</v>
      </c>
      <c r="C185" s="1270" t="s">
        <v>105</v>
      </c>
      <c r="D185" s="1270" t="s">
        <v>232</v>
      </c>
      <c r="E185" s="1271">
        <v>42962</v>
      </c>
      <c r="F185" s="1271">
        <v>43280</v>
      </c>
      <c r="G185" s="1179">
        <f>DAYS360(E185,F185)</f>
        <v>314</v>
      </c>
      <c r="H185" s="1178">
        <v>42996</v>
      </c>
      <c r="I185" s="1178">
        <v>43360</v>
      </c>
      <c r="J185" s="1272" t="s">
        <v>80</v>
      </c>
      <c r="K185" s="1272" t="s">
        <v>1040</v>
      </c>
      <c r="L185" s="1273" t="s">
        <v>80</v>
      </c>
      <c r="M185" s="1273" t="s">
        <v>80</v>
      </c>
      <c r="N185" s="1273" t="s">
        <v>80</v>
      </c>
      <c r="O185" s="1273" t="s">
        <v>80</v>
      </c>
      <c r="P185" s="1273">
        <v>400</v>
      </c>
      <c r="Q185" s="1273" t="s">
        <v>80</v>
      </c>
      <c r="R185" s="1273" t="s">
        <v>80</v>
      </c>
      <c r="S185" s="1273" t="s">
        <v>80</v>
      </c>
      <c r="T185" s="1273" t="s">
        <v>80</v>
      </c>
      <c r="U185" s="1273" t="s">
        <v>80</v>
      </c>
      <c r="V185" s="1272" t="s">
        <v>80</v>
      </c>
      <c r="W185" s="1272" t="s">
        <v>80</v>
      </c>
      <c r="X185" s="1274" t="s">
        <v>80</v>
      </c>
      <c r="Y185" s="1274" t="s">
        <v>234</v>
      </c>
      <c r="Z185" s="1274" t="s">
        <v>80</v>
      </c>
      <c r="AA185" s="1274" t="s">
        <v>80</v>
      </c>
      <c r="AB185" s="1274" t="s">
        <v>80</v>
      </c>
      <c r="AC185" s="1213" t="s">
        <v>432</v>
      </c>
      <c r="AD185" s="95"/>
      <c r="AE185" s="98"/>
      <c r="AF185" s="98"/>
      <c r="AG185" s="98"/>
      <c r="AH185" s="98"/>
    </row>
    <row r="186" spans="1:34" s="12" customFormat="1" ht="30" customHeight="1" x14ac:dyDescent="0.2">
      <c r="A186" s="1192" t="s">
        <v>1043</v>
      </c>
      <c r="B186" s="1269" t="s">
        <v>272</v>
      </c>
      <c r="C186" s="1270" t="s">
        <v>105</v>
      </c>
      <c r="D186" s="1270" t="s">
        <v>272</v>
      </c>
      <c r="E186" s="1271">
        <v>42996</v>
      </c>
      <c r="F186" s="1271">
        <v>43304</v>
      </c>
      <c r="G186" s="1179">
        <f t="shared" ref="G186:G187" si="21">DAYS360(E186,F186)</f>
        <v>305</v>
      </c>
      <c r="H186" s="1178">
        <v>43036</v>
      </c>
      <c r="I186" s="1178">
        <v>43400</v>
      </c>
      <c r="J186" s="1272" t="s">
        <v>80</v>
      </c>
      <c r="K186" s="1273" t="s">
        <v>1044</v>
      </c>
      <c r="L186" s="1273" t="s">
        <v>80</v>
      </c>
      <c r="M186" s="1273" t="s">
        <v>80</v>
      </c>
      <c r="N186" s="1273" t="s">
        <v>234</v>
      </c>
      <c r="O186" s="1273" t="s">
        <v>80</v>
      </c>
      <c r="P186" s="1273" t="s">
        <v>80</v>
      </c>
      <c r="Q186" s="1273">
        <v>25.47</v>
      </c>
      <c r="R186" s="1273">
        <v>15.83</v>
      </c>
      <c r="S186" s="1273">
        <v>3560.4</v>
      </c>
      <c r="T186" s="1273">
        <v>1108</v>
      </c>
      <c r="U186" s="1273">
        <v>191.2</v>
      </c>
      <c r="V186" s="1272" t="s">
        <v>80</v>
      </c>
      <c r="W186" s="1272" t="s">
        <v>1045</v>
      </c>
      <c r="X186" s="1274" t="s">
        <v>234</v>
      </c>
      <c r="Y186" s="1274" t="s">
        <v>234</v>
      </c>
      <c r="Z186" s="1274" t="s">
        <v>234</v>
      </c>
      <c r="AA186" s="1274" t="s">
        <v>234</v>
      </c>
      <c r="AB186" s="1274" t="s">
        <v>80</v>
      </c>
      <c r="AC186" s="1213" t="s">
        <v>432</v>
      </c>
      <c r="AD186" s="95"/>
      <c r="AE186" s="98"/>
      <c r="AF186" s="98"/>
      <c r="AG186" s="98"/>
      <c r="AH186" s="98"/>
    </row>
    <row r="187" spans="1:34" s="12" customFormat="1" ht="30" customHeight="1" x14ac:dyDescent="0.2">
      <c r="A187" s="1192" t="s">
        <v>1046</v>
      </c>
      <c r="B187" s="1269" t="s">
        <v>272</v>
      </c>
      <c r="C187" s="1270" t="s">
        <v>275</v>
      </c>
      <c r="D187" s="1270" t="s">
        <v>272</v>
      </c>
      <c r="E187" s="1271">
        <v>42999</v>
      </c>
      <c r="F187" s="1271">
        <v>43382</v>
      </c>
      <c r="G187" s="1179">
        <f t="shared" si="21"/>
        <v>378</v>
      </c>
      <c r="H187" s="1178">
        <v>43036</v>
      </c>
      <c r="I187" s="1178">
        <v>43400</v>
      </c>
      <c r="J187" s="1272" t="s">
        <v>1047</v>
      </c>
      <c r="K187" s="1273" t="s">
        <v>80</v>
      </c>
      <c r="L187" s="1273" t="s">
        <v>80</v>
      </c>
      <c r="M187" s="1273" t="s">
        <v>80</v>
      </c>
      <c r="N187" s="1273" t="s">
        <v>234</v>
      </c>
      <c r="O187" s="1273" t="s">
        <v>80</v>
      </c>
      <c r="P187" s="1273" t="s">
        <v>80</v>
      </c>
      <c r="Q187" s="1273">
        <v>25.47</v>
      </c>
      <c r="R187" s="1273">
        <v>15.83</v>
      </c>
      <c r="S187" s="1273">
        <v>15450</v>
      </c>
      <c r="T187" s="1273">
        <v>1108</v>
      </c>
      <c r="U187" s="1273">
        <v>191.2</v>
      </c>
      <c r="V187" s="1272" t="s">
        <v>80</v>
      </c>
      <c r="W187" s="1272" t="s">
        <v>1048</v>
      </c>
      <c r="X187" s="1274" t="s">
        <v>234</v>
      </c>
      <c r="Y187" s="1274" t="s">
        <v>234</v>
      </c>
      <c r="Z187" s="1274" t="s">
        <v>80</v>
      </c>
      <c r="AA187" s="1274" t="s">
        <v>234</v>
      </c>
      <c r="AB187" s="1274" t="s">
        <v>234</v>
      </c>
      <c r="AC187" s="1213" t="s">
        <v>61</v>
      </c>
      <c r="AD187" s="95"/>
      <c r="AE187" s="98"/>
      <c r="AF187" s="98"/>
      <c r="AG187" s="98"/>
      <c r="AH187" s="98"/>
    </row>
    <row r="188" spans="1:34" s="12" customFormat="1" ht="30" customHeight="1" x14ac:dyDescent="0.2">
      <c r="A188" s="1192" t="s">
        <v>1049</v>
      </c>
      <c r="B188" s="1269" t="s">
        <v>272</v>
      </c>
      <c r="C188" s="1270" t="s">
        <v>105</v>
      </c>
      <c r="D188" s="1270" t="s">
        <v>232</v>
      </c>
      <c r="E188" s="1271">
        <v>43158</v>
      </c>
      <c r="F188" s="1271">
        <v>43427</v>
      </c>
      <c r="G188" s="1179">
        <f>DAYS360(E188,F188)</f>
        <v>266</v>
      </c>
      <c r="H188" s="1178">
        <v>43191</v>
      </c>
      <c r="I188" s="1178">
        <v>43555</v>
      </c>
      <c r="J188" s="1272" t="s">
        <v>80</v>
      </c>
      <c r="K188" s="1273" t="s">
        <v>1050</v>
      </c>
      <c r="L188" s="1273" t="s">
        <v>80</v>
      </c>
      <c r="M188" s="1273" t="s">
        <v>80</v>
      </c>
      <c r="N188" s="1273" t="s">
        <v>80</v>
      </c>
      <c r="O188" s="1273" t="s">
        <v>80</v>
      </c>
      <c r="P188" s="1273" t="s">
        <v>80</v>
      </c>
      <c r="Q188" s="1273" t="s">
        <v>80</v>
      </c>
      <c r="R188" s="1273" t="s">
        <v>234</v>
      </c>
      <c r="S188" s="1273" t="s">
        <v>80</v>
      </c>
      <c r="T188" s="1273" t="s">
        <v>80</v>
      </c>
      <c r="U188" s="1273" t="s">
        <v>234</v>
      </c>
      <c r="V188" s="1272" t="s">
        <v>80</v>
      </c>
      <c r="W188" s="1272" t="s">
        <v>234</v>
      </c>
      <c r="X188" s="1274" t="s">
        <v>80</v>
      </c>
      <c r="Y188" s="1274" t="s">
        <v>80</v>
      </c>
      <c r="Z188" s="1274" t="s">
        <v>234</v>
      </c>
      <c r="AA188" s="1274" t="s">
        <v>234</v>
      </c>
      <c r="AB188" s="1274" t="s">
        <v>80</v>
      </c>
      <c r="AC188" s="1213" t="s">
        <v>432</v>
      </c>
      <c r="AD188" s="95"/>
      <c r="AE188" s="98"/>
      <c r="AF188" s="98"/>
      <c r="AG188" s="98"/>
      <c r="AH188" s="98"/>
    </row>
    <row r="189" spans="1:34" s="12" customFormat="1" ht="30" customHeight="1" x14ac:dyDescent="0.2">
      <c r="A189" s="1192" t="s">
        <v>1051</v>
      </c>
      <c r="B189" s="1269" t="s">
        <v>272</v>
      </c>
      <c r="C189" s="1270" t="s">
        <v>105</v>
      </c>
      <c r="D189" s="1270" t="s">
        <v>232</v>
      </c>
      <c r="E189" s="1271">
        <v>43122</v>
      </c>
      <c r="F189" s="1271">
        <v>43448</v>
      </c>
      <c r="G189" s="1179">
        <f>DAYS360(E189,F189)</f>
        <v>322</v>
      </c>
      <c r="H189" s="1178">
        <v>43152</v>
      </c>
      <c r="I189" s="1178">
        <v>43516</v>
      </c>
      <c r="J189" s="1272" t="s">
        <v>80</v>
      </c>
      <c r="K189" s="1273" t="s">
        <v>602</v>
      </c>
      <c r="L189" s="1273" t="s">
        <v>80</v>
      </c>
      <c r="M189" s="1273" t="s">
        <v>80</v>
      </c>
      <c r="N189" s="1273" t="s">
        <v>80</v>
      </c>
      <c r="O189" s="1273" t="s">
        <v>80</v>
      </c>
      <c r="P189" s="1273">
        <v>122</v>
      </c>
      <c r="Q189" s="1273" t="s">
        <v>80</v>
      </c>
      <c r="R189" s="1273" t="s">
        <v>80</v>
      </c>
      <c r="S189" s="1273">
        <v>2100</v>
      </c>
      <c r="T189" s="1273" t="s">
        <v>80</v>
      </c>
      <c r="U189" s="1273">
        <v>265</v>
      </c>
      <c r="V189" s="1272" t="s">
        <v>234</v>
      </c>
      <c r="W189" s="1272" t="s">
        <v>234</v>
      </c>
      <c r="X189" s="1274" t="s">
        <v>80</v>
      </c>
      <c r="Y189" s="1274" t="s">
        <v>234</v>
      </c>
      <c r="Z189" s="1274" t="s">
        <v>234</v>
      </c>
      <c r="AA189" s="1274" t="s">
        <v>234</v>
      </c>
      <c r="AB189" s="1274" t="s">
        <v>80</v>
      </c>
      <c r="AC189" s="1213" t="s">
        <v>61</v>
      </c>
      <c r="AD189" s="95"/>
      <c r="AE189" s="98"/>
      <c r="AF189" s="98"/>
      <c r="AG189" s="98"/>
      <c r="AH189" s="98"/>
    </row>
    <row r="190" spans="1:34" s="12" customFormat="1" ht="30" customHeight="1" x14ac:dyDescent="0.2">
      <c r="A190" s="1192" t="s">
        <v>1298</v>
      </c>
      <c r="B190" s="1269" t="s">
        <v>272</v>
      </c>
      <c r="C190" s="1270" t="s">
        <v>105</v>
      </c>
      <c r="D190" s="1270" t="s">
        <v>232</v>
      </c>
      <c r="E190" s="1271">
        <v>43322</v>
      </c>
      <c r="F190" s="1271">
        <v>43642</v>
      </c>
      <c r="G190" s="1179">
        <f t="shared" ref="G190:G194" si="22">DAYS360(E190,F190)</f>
        <v>316</v>
      </c>
      <c r="H190" s="1178">
        <v>43361</v>
      </c>
      <c r="I190" s="1178">
        <v>43725</v>
      </c>
      <c r="J190" s="1272" t="s">
        <v>80</v>
      </c>
      <c r="K190" s="1273" t="s">
        <v>1312</v>
      </c>
      <c r="L190" s="1273" t="s">
        <v>80</v>
      </c>
      <c r="M190" s="1273" t="s">
        <v>80</v>
      </c>
      <c r="N190" s="1273" t="s">
        <v>80</v>
      </c>
      <c r="O190" s="1273" t="s">
        <v>80</v>
      </c>
      <c r="P190" s="1273">
        <v>400</v>
      </c>
      <c r="Q190" s="1273" t="s">
        <v>80</v>
      </c>
      <c r="R190" s="1273" t="s">
        <v>80</v>
      </c>
      <c r="S190" s="1273" t="s">
        <v>80</v>
      </c>
      <c r="T190" s="1273" t="s">
        <v>80</v>
      </c>
      <c r="U190" s="1273" t="s">
        <v>80</v>
      </c>
      <c r="V190" s="1273" t="s">
        <v>80</v>
      </c>
      <c r="W190" s="1273" t="s">
        <v>80</v>
      </c>
      <c r="X190" s="1274" t="s">
        <v>80</v>
      </c>
      <c r="Y190" s="1274" t="s">
        <v>234</v>
      </c>
      <c r="Z190" s="1274" t="s">
        <v>80</v>
      </c>
      <c r="AA190" s="1274" t="s">
        <v>80</v>
      </c>
      <c r="AB190" s="1274" t="s">
        <v>80</v>
      </c>
      <c r="AC190" s="1213" t="s">
        <v>56</v>
      </c>
      <c r="AD190" s="95"/>
      <c r="AE190" s="98"/>
      <c r="AF190" s="98"/>
      <c r="AG190" s="98"/>
      <c r="AH190" s="98"/>
    </row>
    <row r="191" spans="1:34" s="12" customFormat="1" ht="30" customHeight="1" x14ac:dyDescent="0.2">
      <c r="A191" s="1192" t="s">
        <v>1299</v>
      </c>
      <c r="B191" s="1269" t="s">
        <v>272</v>
      </c>
      <c r="C191" s="1270" t="s">
        <v>105</v>
      </c>
      <c r="D191" s="1270" t="s">
        <v>232</v>
      </c>
      <c r="E191" s="1271">
        <v>43489</v>
      </c>
      <c r="F191" s="1271">
        <v>43610</v>
      </c>
      <c r="G191" s="1179">
        <f t="shared" si="22"/>
        <v>121</v>
      </c>
      <c r="H191" s="1178">
        <v>43517</v>
      </c>
      <c r="I191" s="1178">
        <v>43881</v>
      </c>
      <c r="J191" s="1272" t="s">
        <v>80</v>
      </c>
      <c r="K191" s="1273" t="s">
        <v>1313</v>
      </c>
      <c r="L191" s="1273" t="s">
        <v>80</v>
      </c>
      <c r="M191" s="1273" t="s">
        <v>80</v>
      </c>
      <c r="N191" s="1273" t="s">
        <v>80</v>
      </c>
      <c r="O191" s="1273" t="s">
        <v>80</v>
      </c>
      <c r="P191" s="1273" t="s">
        <v>80</v>
      </c>
      <c r="Q191" s="1273" t="s">
        <v>80</v>
      </c>
      <c r="R191" s="1273" t="s">
        <v>80</v>
      </c>
      <c r="S191" s="1273">
        <v>3000</v>
      </c>
      <c r="T191" s="1273" t="s">
        <v>80</v>
      </c>
      <c r="U191" s="1273">
        <v>265</v>
      </c>
      <c r="V191" s="1273" t="s">
        <v>80</v>
      </c>
      <c r="W191" s="1272" t="s">
        <v>1314</v>
      </c>
      <c r="X191" s="1274" t="s">
        <v>80</v>
      </c>
      <c r="Y191" s="1274" t="s">
        <v>234</v>
      </c>
      <c r="Z191" s="1274" t="s">
        <v>80</v>
      </c>
      <c r="AA191" s="1274" t="s">
        <v>234</v>
      </c>
      <c r="AB191" s="1274" t="s">
        <v>80</v>
      </c>
      <c r="AC191" s="1213" t="s">
        <v>61</v>
      </c>
      <c r="AD191" s="95"/>
      <c r="AE191" s="98"/>
      <c r="AF191" s="98"/>
      <c r="AG191" s="98"/>
      <c r="AH191" s="98"/>
    </row>
    <row r="192" spans="1:34" s="12" customFormat="1" ht="30" customHeight="1" x14ac:dyDescent="0.2">
      <c r="A192" s="1192" t="s">
        <v>1301</v>
      </c>
      <c r="B192" s="1269" t="s">
        <v>272</v>
      </c>
      <c r="C192" s="1270" t="s">
        <v>105</v>
      </c>
      <c r="D192" s="1270" t="s">
        <v>232</v>
      </c>
      <c r="E192" s="1271">
        <v>43448</v>
      </c>
      <c r="F192" s="1271">
        <v>43623</v>
      </c>
      <c r="G192" s="1179">
        <f t="shared" si="22"/>
        <v>173</v>
      </c>
      <c r="H192" s="1178">
        <v>43484</v>
      </c>
      <c r="I192" s="1178">
        <v>43848</v>
      </c>
      <c r="J192" s="1272" t="s">
        <v>80</v>
      </c>
      <c r="K192" s="1273" t="s">
        <v>1315</v>
      </c>
      <c r="L192" s="1273" t="s">
        <v>80</v>
      </c>
      <c r="M192" s="1273" t="s">
        <v>80</v>
      </c>
      <c r="N192" s="1273" t="s">
        <v>80</v>
      </c>
      <c r="O192" s="1273" t="s">
        <v>80</v>
      </c>
      <c r="P192" s="1273">
        <v>1000</v>
      </c>
      <c r="Q192" s="1290" t="s">
        <v>1316</v>
      </c>
      <c r="R192" s="1290" t="s">
        <v>1317</v>
      </c>
      <c r="S192" s="1273">
        <v>1771</v>
      </c>
      <c r="T192" s="1273">
        <v>885</v>
      </c>
      <c r="U192" s="1273">
        <v>260</v>
      </c>
      <c r="V192" s="1272" t="s">
        <v>80</v>
      </c>
      <c r="W192" s="1272" t="s">
        <v>80</v>
      </c>
      <c r="X192" s="1274" t="s">
        <v>234</v>
      </c>
      <c r="Y192" s="1274" t="s">
        <v>234</v>
      </c>
      <c r="Z192" s="1274" t="s">
        <v>80</v>
      </c>
      <c r="AA192" s="1274" t="s">
        <v>234</v>
      </c>
      <c r="AB192" s="1274" t="s">
        <v>80</v>
      </c>
      <c r="AC192" s="1213" t="s">
        <v>61</v>
      </c>
      <c r="AD192" s="95"/>
      <c r="AE192" s="98"/>
      <c r="AF192" s="98"/>
      <c r="AG192" s="98"/>
      <c r="AH192" s="98"/>
    </row>
    <row r="193" spans="1:34" s="12" customFormat="1" ht="30" customHeight="1" x14ac:dyDescent="0.2">
      <c r="A193" s="1192" t="s">
        <v>1300</v>
      </c>
      <c r="B193" s="1269" t="s">
        <v>272</v>
      </c>
      <c r="C193" s="1270" t="s">
        <v>105</v>
      </c>
      <c r="D193" s="1270" t="s">
        <v>232</v>
      </c>
      <c r="E193" s="1271">
        <v>43522</v>
      </c>
      <c r="F193" s="1271">
        <v>43783</v>
      </c>
      <c r="G193" s="1179">
        <f t="shared" si="22"/>
        <v>258</v>
      </c>
      <c r="H193" s="1178">
        <v>43556</v>
      </c>
      <c r="I193" s="1178">
        <v>43921</v>
      </c>
      <c r="J193" s="1272" t="s">
        <v>80</v>
      </c>
      <c r="K193" s="1273" t="s">
        <v>1318</v>
      </c>
      <c r="L193" s="1273" t="s">
        <v>80</v>
      </c>
      <c r="M193" s="1273" t="s">
        <v>80</v>
      </c>
      <c r="N193" s="1273" t="s">
        <v>80</v>
      </c>
      <c r="O193" s="1273" t="s">
        <v>80</v>
      </c>
      <c r="P193" s="1273" t="s">
        <v>80</v>
      </c>
      <c r="Q193" s="1273" t="s">
        <v>80</v>
      </c>
      <c r="R193" s="1273" t="s">
        <v>234</v>
      </c>
      <c r="S193" s="1273" t="s">
        <v>80</v>
      </c>
      <c r="T193" s="1273" t="s">
        <v>80</v>
      </c>
      <c r="U193" s="1273" t="s">
        <v>80</v>
      </c>
      <c r="V193" s="1272" t="s">
        <v>80</v>
      </c>
      <c r="W193" s="1272" t="s">
        <v>80</v>
      </c>
      <c r="X193" s="1274" t="s">
        <v>234</v>
      </c>
      <c r="Y193" s="1274" t="s">
        <v>234</v>
      </c>
      <c r="Z193" s="1274" t="s">
        <v>234</v>
      </c>
      <c r="AA193" s="1274" t="s">
        <v>234</v>
      </c>
      <c r="AB193" s="1274" t="s">
        <v>80</v>
      </c>
      <c r="AC193" s="1213" t="s">
        <v>56</v>
      </c>
      <c r="AD193" s="95"/>
      <c r="AE193" s="98"/>
      <c r="AF193" s="98"/>
      <c r="AG193" s="98"/>
      <c r="AH193" s="98"/>
    </row>
    <row r="194" spans="1:34" s="12" customFormat="1" ht="30" customHeight="1" x14ac:dyDescent="0.2">
      <c r="A194" s="1192" t="s">
        <v>1302</v>
      </c>
      <c r="B194" s="1269" t="s">
        <v>272</v>
      </c>
      <c r="C194" s="1270" t="s">
        <v>275</v>
      </c>
      <c r="D194" s="1270" t="s">
        <v>232</v>
      </c>
      <c r="E194" s="1271">
        <v>43447</v>
      </c>
      <c r="F194" s="1271">
        <v>43623</v>
      </c>
      <c r="G194" s="1179">
        <f t="shared" si="22"/>
        <v>174</v>
      </c>
      <c r="H194" s="1178">
        <v>43466</v>
      </c>
      <c r="I194" s="1178">
        <v>43830</v>
      </c>
      <c r="J194" s="1272" t="s">
        <v>1319</v>
      </c>
      <c r="K194" s="1273" t="s">
        <v>80</v>
      </c>
      <c r="L194" s="1273" t="s">
        <v>80</v>
      </c>
      <c r="M194" s="1273" t="s">
        <v>80</v>
      </c>
      <c r="N194" s="1273" t="s">
        <v>80</v>
      </c>
      <c r="O194" s="1273" t="s">
        <v>80</v>
      </c>
      <c r="P194" s="1273">
        <v>1000</v>
      </c>
      <c r="Q194" s="1273" t="s">
        <v>80</v>
      </c>
      <c r="R194" s="1290" t="s">
        <v>1317</v>
      </c>
      <c r="S194" s="1273">
        <v>1771</v>
      </c>
      <c r="T194" s="1273">
        <v>885</v>
      </c>
      <c r="U194" s="1273">
        <v>252</v>
      </c>
      <c r="V194" s="1272" t="s">
        <v>80</v>
      </c>
      <c r="W194" s="1272" t="s">
        <v>80</v>
      </c>
      <c r="X194" s="1274" t="s">
        <v>234</v>
      </c>
      <c r="Y194" s="1274" t="s">
        <v>234</v>
      </c>
      <c r="Z194" s="1274" t="s">
        <v>80</v>
      </c>
      <c r="AA194" s="1274" t="s">
        <v>234</v>
      </c>
      <c r="AB194" s="1274" t="s">
        <v>80</v>
      </c>
      <c r="AC194" s="1213" t="s">
        <v>61</v>
      </c>
      <c r="AD194" s="95"/>
      <c r="AE194" s="98"/>
      <c r="AF194" s="98"/>
      <c r="AG194" s="98"/>
      <c r="AH194" s="98"/>
    </row>
    <row r="195" spans="1:34" s="107" customFormat="1" ht="30" customHeight="1" x14ac:dyDescent="0.2">
      <c r="A195" s="1193" t="s">
        <v>77</v>
      </c>
      <c r="B195" s="1275"/>
      <c r="C195" s="1176"/>
      <c r="D195" s="1276"/>
      <c r="E195" s="1277"/>
      <c r="F195" s="1277"/>
      <c r="G195" s="1278"/>
      <c r="H195" s="1277"/>
      <c r="I195" s="1277"/>
      <c r="J195" s="1280"/>
      <c r="K195" s="1280"/>
      <c r="L195" s="1280"/>
      <c r="M195" s="1280"/>
      <c r="N195" s="1280"/>
      <c r="O195" s="1280"/>
      <c r="P195" s="1280"/>
      <c r="Q195" s="1280"/>
      <c r="R195" s="1280"/>
      <c r="S195" s="1280"/>
      <c r="T195" s="1280"/>
      <c r="U195" s="1280"/>
      <c r="V195" s="1280"/>
      <c r="W195" s="1280"/>
      <c r="X195" s="1282"/>
      <c r="Y195" s="1282"/>
      <c r="Z195" s="1282"/>
      <c r="AA195" s="1282"/>
      <c r="AB195" s="1282"/>
      <c r="AC195" s="1283"/>
      <c r="AD195" s="97"/>
      <c r="AE195" s="106"/>
      <c r="AF195" s="106"/>
      <c r="AG195" s="106"/>
      <c r="AH195" s="106"/>
    </row>
    <row r="196" spans="1:34" s="107" customFormat="1" ht="30" customHeight="1" x14ac:dyDescent="0.2">
      <c r="A196" s="1307" t="s">
        <v>77</v>
      </c>
      <c r="B196" s="1275"/>
      <c r="C196" s="1176"/>
      <c r="D196" s="1276"/>
      <c r="E196" s="1277"/>
      <c r="F196" s="1277"/>
      <c r="G196" s="1278"/>
      <c r="H196" s="1277"/>
      <c r="I196" s="1277"/>
      <c r="J196" s="1280"/>
      <c r="K196" s="1280"/>
      <c r="L196" s="1280"/>
      <c r="M196" s="1280"/>
      <c r="N196" s="1280"/>
      <c r="O196" s="1280"/>
      <c r="P196" s="1280"/>
      <c r="Q196" s="1280"/>
      <c r="R196" s="1280"/>
      <c r="S196" s="1280"/>
      <c r="T196" s="1280"/>
      <c r="U196" s="1280"/>
      <c r="V196" s="1280"/>
      <c r="W196" s="1280"/>
      <c r="X196" s="1282"/>
      <c r="Y196" s="1282"/>
      <c r="Z196" s="1282"/>
      <c r="AA196" s="1282"/>
      <c r="AB196" s="1282"/>
      <c r="AC196" s="1283"/>
      <c r="AD196" s="97"/>
      <c r="AE196" s="106"/>
      <c r="AF196" s="106"/>
      <c r="AG196" s="106"/>
      <c r="AH196" s="106"/>
    </row>
    <row r="197" spans="1:34" s="12" customFormat="1" ht="30" customHeight="1" x14ac:dyDescent="0.2">
      <c r="A197" s="1192" t="s">
        <v>1052</v>
      </c>
      <c r="B197" s="1269" t="s">
        <v>281</v>
      </c>
      <c r="C197" s="1270" t="s">
        <v>235</v>
      </c>
      <c r="D197" s="1270" t="s">
        <v>232</v>
      </c>
      <c r="E197" s="1271">
        <v>42912</v>
      </c>
      <c r="F197" s="1271">
        <v>43112</v>
      </c>
      <c r="G197" s="1179">
        <f t="shared" ref="G197:G202" si="23">DAYS360(E197,F197)</f>
        <v>196</v>
      </c>
      <c r="H197" s="1178">
        <v>42979</v>
      </c>
      <c r="I197" s="1178">
        <v>43708</v>
      </c>
      <c r="J197" s="1272" t="s">
        <v>1053</v>
      </c>
      <c r="K197" s="1273" t="s">
        <v>1054</v>
      </c>
      <c r="L197" s="1273" t="s">
        <v>80</v>
      </c>
      <c r="M197" s="1273" t="s">
        <v>80</v>
      </c>
      <c r="N197" s="1273" t="s">
        <v>80</v>
      </c>
      <c r="O197" s="1273" t="s">
        <v>80</v>
      </c>
      <c r="P197" s="1288" t="s">
        <v>1055</v>
      </c>
      <c r="Q197" s="1273" t="s">
        <v>80</v>
      </c>
      <c r="R197" s="1273" t="s">
        <v>80</v>
      </c>
      <c r="S197" s="1273" t="s">
        <v>80</v>
      </c>
      <c r="T197" s="1273" t="s">
        <v>80</v>
      </c>
      <c r="U197" s="1273">
        <v>5000</v>
      </c>
      <c r="V197" s="1272" t="s">
        <v>80</v>
      </c>
      <c r="W197" s="1272" t="s">
        <v>80</v>
      </c>
      <c r="X197" s="1274" t="s">
        <v>80</v>
      </c>
      <c r="Y197" s="1274" t="s">
        <v>80</v>
      </c>
      <c r="Z197" s="1274" t="s">
        <v>80</v>
      </c>
      <c r="AA197" s="1274" t="s">
        <v>80</v>
      </c>
      <c r="AB197" s="1274" t="s">
        <v>80</v>
      </c>
      <c r="AC197" s="1213" t="s">
        <v>61</v>
      </c>
      <c r="AD197" s="95"/>
      <c r="AE197" s="98"/>
      <c r="AF197" s="98"/>
      <c r="AG197" s="98"/>
      <c r="AH197" s="98"/>
    </row>
    <row r="198" spans="1:34" s="12" customFormat="1" ht="30" customHeight="1" x14ac:dyDescent="0.2">
      <c r="A198" s="1192" t="s">
        <v>1056</v>
      </c>
      <c r="B198" s="1269" t="s">
        <v>273</v>
      </c>
      <c r="C198" s="1270" t="s">
        <v>105</v>
      </c>
      <c r="D198" s="1270" t="s">
        <v>232</v>
      </c>
      <c r="E198" s="1271">
        <v>43109</v>
      </c>
      <c r="F198" s="1271">
        <v>43133</v>
      </c>
      <c r="G198" s="1179">
        <f t="shared" si="23"/>
        <v>23</v>
      </c>
      <c r="H198" s="1178">
        <v>43132</v>
      </c>
      <c r="I198" s="1178">
        <v>43496</v>
      </c>
      <c r="J198" s="1272" t="s">
        <v>80</v>
      </c>
      <c r="K198" s="1273" t="s">
        <v>1057</v>
      </c>
      <c r="L198" s="1273" t="s">
        <v>80</v>
      </c>
      <c r="M198" s="1273" t="s">
        <v>80</v>
      </c>
      <c r="N198" s="1273" t="s">
        <v>80</v>
      </c>
      <c r="O198" s="1273" t="s">
        <v>80</v>
      </c>
      <c r="P198" s="1288" t="s">
        <v>1058</v>
      </c>
      <c r="Q198" s="1273" t="s">
        <v>80</v>
      </c>
      <c r="R198" s="1273" t="s">
        <v>80</v>
      </c>
      <c r="S198" s="1273" t="s">
        <v>80</v>
      </c>
      <c r="T198" s="1273" t="s">
        <v>80</v>
      </c>
      <c r="U198" s="1273">
        <v>250</v>
      </c>
      <c r="V198" s="1272" t="s">
        <v>234</v>
      </c>
      <c r="W198" s="1272" t="s">
        <v>1059</v>
      </c>
      <c r="X198" s="1274" t="s">
        <v>234</v>
      </c>
      <c r="Y198" s="1274" t="s">
        <v>234</v>
      </c>
      <c r="Z198" s="1274" t="s">
        <v>80</v>
      </c>
      <c r="AA198" s="1274" t="s">
        <v>80</v>
      </c>
      <c r="AB198" s="1274" t="s">
        <v>80</v>
      </c>
      <c r="AC198" s="1213" t="s">
        <v>432</v>
      </c>
      <c r="AD198" s="95"/>
      <c r="AE198" s="98"/>
      <c r="AF198" s="98"/>
      <c r="AG198" s="98"/>
      <c r="AH198" s="98"/>
    </row>
    <row r="199" spans="1:34" s="12" customFormat="1" ht="30" customHeight="1" x14ac:dyDescent="0.2">
      <c r="A199" s="1192" t="s">
        <v>1060</v>
      </c>
      <c r="B199" s="1269" t="s">
        <v>286</v>
      </c>
      <c r="C199" s="1270" t="s">
        <v>235</v>
      </c>
      <c r="D199" s="1270" t="s">
        <v>272</v>
      </c>
      <c r="E199" s="1271">
        <v>42695</v>
      </c>
      <c r="F199" s="1271">
        <v>43294</v>
      </c>
      <c r="G199" s="1179">
        <f t="shared" si="23"/>
        <v>592</v>
      </c>
      <c r="H199" s="1178" t="s">
        <v>236</v>
      </c>
      <c r="I199" s="1178" t="s">
        <v>236</v>
      </c>
      <c r="J199" s="1272">
        <v>450</v>
      </c>
      <c r="K199" s="1273">
        <v>14</v>
      </c>
      <c r="L199" s="1273" t="s">
        <v>80</v>
      </c>
      <c r="M199" s="1273" t="s">
        <v>80</v>
      </c>
      <c r="N199" s="1273" t="s">
        <v>80</v>
      </c>
      <c r="O199" s="1273" t="s">
        <v>80</v>
      </c>
      <c r="P199" s="1273">
        <v>1700</v>
      </c>
      <c r="Q199" s="1273" t="s">
        <v>80</v>
      </c>
      <c r="R199" s="1273" t="s">
        <v>80</v>
      </c>
      <c r="S199" s="1273" t="s">
        <v>80</v>
      </c>
      <c r="T199" s="1273" t="s">
        <v>80</v>
      </c>
      <c r="U199" s="1273" t="s">
        <v>80</v>
      </c>
      <c r="V199" s="1272" t="s">
        <v>80</v>
      </c>
      <c r="W199" s="1272" t="s">
        <v>80</v>
      </c>
      <c r="X199" s="1274" t="s">
        <v>80</v>
      </c>
      <c r="Y199" s="1274" t="s">
        <v>234</v>
      </c>
      <c r="Z199" s="1274" t="s">
        <v>80</v>
      </c>
      <c r="AA199" s="1274" t="s">
        <v>80</v>
      </c>
      <c r="AB199" s="1274" t="s">
        <v>80</v>
      </c>
      <c r="AC199" s="1213" t="s">
        <v>61</v>
      </c>
      <c r="AD199" s="95"/>
      <c r="AE199" s="98"/>
      <c r="AF199" s="98"/>
      <c r="AG199" s="98"/>
      <c r="AH199" s="98"/>
    </row>
    <row r="200" spans="1:34" s="12" customFormat="1" ht="30" customHeight="1" x14ac:dyDescent="0.2">
      <c r="A200" s="1192" t="s">
        <v>1061</v>
      </c>
      <c r="B200" s="1269" t="s">
        <v>275</v>
      </c>
      <c r="C200" s="1270" t="s">
        <v>235</v>
      </c>
      <c r="D200" s="1270" t="s">
        <v>232</v>
      </c>
      <c r="E200" s="1271">
        <v>43426</v>
      </c>
      <c r="F200" s="1271">
        <v>43434</v>
      </c>
      <c r="G200" s="1179">
        <f t="shared" si="23"/>
        <v>8</v>
      </c>
      <c r="H200" s="1178">
        <v>43435</v>
      </c>
      <c r="I200" s="1178">
        <v>43830</v>
      </c>
      <c r="J200" s="1272" t="s">
        <v>80</v>
      </c>
      <c r="K200" s="1273" t="s">
        <v>80</v>
      </c>
      <c r="L200" s="1273" t="s">
        <v>80</v>
      </c>
      <c r="M200" s="1273" t="s">
        <v>80</v>
      </c>
      <c r="N200" s="1273" t="s">
        <v>80</v>
      </c>
      <c r="O200" s="1273" t="s">
        <v>80</v>
      </c>
      <c r="P200" s="1273" t="s">
        <v>80</v>
      </c>
      <c r="Q200" s="1273" t="s">
        <v>80</v>
      </c>
      <c r="R200" s="1273" t="s">
        <v>80</v>
      </c>
      <c r="S200" s="1273" t="s">
        <v>80</v>
      </c>
      <c r="T200" s="1273" t="s">
        <v>80</v>
      </c>
      <c r="U200" s="1273">
        <v>250</v>
      </c>
      <c r="V200" s="1272" t="s">
        <v>80</v>
      </c>
      <c r="W200" s="1272" t="s">
        <v>565</v>
      </c>
      <c r="X200" s="1274" t="s">
        <v>80</v>
      </c>
      <c r="Y200" s="1274" t="s">
        <v>80</v>
      </c>
      <c r="Z200" s="1274" t="s">
        <v>80</v>
      </c>
      <c r="AA200" s="1274" t="s">
        <v>80</v>
      </c>
      <c r="AB200" s="1274" t="s">
        <v>80</v>
      </c>
      <c r="AC200" s="1213" t="s">
        <v>61</v>
      </c>
      <c r="AD200" s="95"/>
      <c r="AE200" s="98"/>
      <c r="AF200" s="98"/>
      <c r="AG200" s="98"/>
      <c r="AH200" s="98"/>
    </row>
    <row r="201" spans="1:34" s="12" customFormat="1" ht="30" customHeight="1" x14ac:dyDescent="0.2">
      <c r="A201" s="1192" t="s">
        <v>1320</v>
      </c>
      <c r="B201" s="1269" t="s">
        <v>275</v>
      </c>
      <c r="C201" s="1270" t="s">
        <v>235</v>
      </c>
      <c r="D201" s="1270" t="s">
        <v>232</v>
      </c>
      <c r="E201" s="1271">
        <v>43788</v>
      </c>
      <c r="F201" s="1271">
        <v>43805</v>
      </c>
      <c r="G201" s="1179">
        <f t="shared" si="23"/>
        <v>17</v>
      </c>
      <c r="H201" s="1178">
        <v>43831</v>
      </c>
      <c r="I201" s="1178">
        <v>44196</v>
      </c>
      <c r="J201" s="1272" t="s">
        <v>234</v>
      </c>
      <c r="K201" s="1273" t="s">
        <v>234</v>
      </c>
      <c r="L201" s="1273" t="s">
        <v>80</v>
      </c>
      <c r="M201" s="1273" t="s">
        <v>80</v>
      </c>
      <c r="N201" s="1273" t="s">
        <v>80</v>
      </c>
      <c r="O201" s="1273" t="s">
        <v>80</v>
      </c>
      <c r="P201" s="1273" t="s">
        <v>80</v>
      </c>
      <c r="Q201" s="1273" t="s">
        <v>80</v>
      </c>
      <c r="R201" s="1273" t="s">
        <v>80</v>
      </c>
      <c r="S201" s="1273" t="s">
        <v>80</v>
      </c>
      <c r="T201" s="1273" t="s">
        <v>80</v>
      </c>
      <c r="U201" s="1273" t="s">
        <v>80</v>
      </c>
      <c r="V201" s="1272" t="s">
        <v>234</v>
      </c>
      <c r="W201" s="1272" t="s">
        <v>80</v>
      </c>
      <c r="X201" s="1272" t="s">
        <v>80</v>
      </c>
      <c r="Y201" s="1272" t="s">
        <v>80</v>
      </c>
      <c r="Z201" s="1272" t="s">
        <v>80</v>
      </c>
      <c r="AA201" s="1272" t="s">
        <v>80</v>
      </c>
      <c r="AB201" s="1272" t="s">
        <v>80</v>
      </c>
      <c r="AC201" s="1213" t="s">
        <v>1321</v>
      </c>
      <c r="AD201" s="95"/>
      <c r="AE201" s="98"/>
      <c r="AF201" s="98"/>
      <c r="AG201" s="98"/>
      <c r="AH201" s="98"/>
    </row>
    <row r="202" spans="1:34" s="12" customFormat="1" ht="30" customHeight="1" x14ac:dyDescent="0.2">
      <c r="A202" s="1192" t="s">
        <v>1322</v>
      </c>
      <c r="B202" s="1269" t="s">
        <v>264</v>
      </c>
      <c r="C202" s="1270" t="s">
        <v>105</v>
      </c>
      <c r="D202" s="1270" t="s">
        <v>232</v>
      </c>
      <c r="E202" s="1271">
        <v>43775</v>
      </c>
      <c r="F202" s="1271">
        <v>43781</v>
      </c>
      <c r="G202" s="1179">
        <f t="shared" si="23"/>
        <v>6</v>
      </c>
      <c r="H202" s="1178">
        <v>43782</v>
      </c>
      <c r="I202" s="1178">
        <v>44147</v>
      </c>
      <c r="J202" s="1272" t="s">
        <v>80</v>
      </c>
      <c r="K202" s="1273" t="s">
        <v>1323</v>
      </c>
      <c r="L202" s="1273" t="s">
        <v>80</v>
      </c>
      <c r="M202" s="1273" t="s">
        <v>80</v>
      </c>
      <c r="N202" s="1273" t="s">
        <v>1324</v>
      </c>
      <c r="O202" s="1273" t="s">
        <v>80</v>
      </c>
      <c r="P202" s="1273" t="s">
        <v>80</v>
      </c>
      <c r="Q202" s="1273" t="s">
        <v>80</v>
      </c>
      <c r="R202" s="1273" t="s">
        <v>80</v>
      </c>
      <c r="S202" s="1273">
        <v>1400</v>
      </c>
      <c r="T202" s="1273">
        <v>1100</v>
      </c>
      <c r="U202" s="1273">
        <v>200</v>
      </c>
      <c r="V202" s="1272" t="s">
        <v>80</v>
      </c>
      <c r="W202" s="1272" t="s">
        <v>80</v>
      </c>
      <c r="X202" s="1272" t="s">
        <v>80</v>
      </c>
      <c r="Y202" s="1272" t="s">
        <v>234</v>
      </c>
      <c r="Z202" s="1272" t="s">
        <v>80</v>
      </c>
      <c r="AA202" s="1272" t="s">
        <v>80</v>
      </c>
      <c r="AB202" s="1272" t="s">
        <v>80</v>
      </c>
      <c r="AC202" s="1213" t="s">
        <v>61</v>
      </c>
      <c r="AD202" s="95"/>
      <c r="AE202" s="98"/>
      <c r="AF202" s="98"/>
      <c r="AG202" s="98"/>
      <c r="AH202" s="98"/>
    </row>
    <row r="203" spans="1:34" s="107" customFormat="1" ht="30" customHeight="1" x14ac:dyDescent="0.2">
      <c r="A203" s="1307" t="s">
        <v>122</v>
      </c>
      <c r="B203" s="1275"/>
      <c r="C203" s="1176"/>
      <c r="D203" s="1276"/>
      <c r="E203" s="1277"/>
      <c r="F203" s="1277"/>
      <c r="G203" s="1278"/>
      <c r="H203" s="1277"/>
      <c r="I203" s="1277"/>
      <c r="J203" s="1272"/>
      <c r="K203" s="1288"/>
      <c r="L203" s="1288"/>
      <c r="M203" s="1288"/>
      <c r="N203" s="1288"/>
      <c r="O203" s="1288"/>
      <c r="P203" s="1288"/>
      <c r="Q203" s="1288"/>
      <c r="R203" s="1288"/>
      <c r="S203" s="1288"/>
      <c r="T203" s="1288"/>
      <c r="U203" s="1288"/>
      <c r="V203" s="1272"/>
      <c r="W203" s="1272"/>
      <c r="X203" s="1347"/>
      <c r="Y203" s="1347"/>
      <c r="Z203" s="1347"/>
      <c r="AA203" s="1347"/>
      <c r="AB203" s="1347"/>
      <c r="AC203" s="1291"/>
      <c r="AD203" s="97"/>
      <c r="AE203" s="106"/>
      <c r="AF203" s="106"/>
      <c r="AG203" s="106"/>
      <c r="AH203" s="106"/>
    </row>
    <row r="204" spans="1:34" s="12" customFormat="1" ht="30" customHeight="1" x14ac:dyDescent="0.2">
      <c r="A204" s="1192" t="s">
        <v>508</v>
      </c>
      <c r="B204" s="1269" t="s">
        <v>265</v>
      </c>
      <c r="C204" s="1270" t="s">
        <v>235</v>
      </c>
      <c r="D204" s="1270" t="s">
        <v>232</v>
      </c>
      <c r="E204" s="1271">
        <v>42885</v>
      </c>
      <c r="F204" s="1271">
        <v>43444</v>
      </c>
      <c r="G204" s="1179">
        <f>DAYS360(E204,F204)</f>
        <v>550</v>
      </c>
      <c r="H204" s="1178">
        <v>43191</v>
      </c>
      <c r="I204" s="1178">
        <v>43921</v>
      </c>
      <c r="J204" s="1272" t="s">
        <v>234</v>
      </c>
      <c r="K204" s="1273" t="s">
        <v>234</v>
      </c>
      <c r="L204" s="1273" t="s">
        <v>80</v>
      </c>
      <c r="M204" s="1273" t="s">
        <v>80</v>
      </c>
      <c r="N204" s="1273" t="s">
        <v>80</v>
      </c>
      <c r="O204" s="1273" t="s">
        <v>80</v>
      </c>
      <c r="P204" s="1273" t="s">
        <v>80</v>
      </c>
      <c r="Q204" s="1273" t="s">
        <v>80</v>
      </c>
      <c r="R204" s="1273" t="s">
        <v>257</v>
      </c>
      <c r="S204" s="1273" t="s">
        <v>80</v>
      </c>
      <c r="T204" s="1273" t="s">
        <v>80</v>
      </c>
      <c r="U204" s="1273" t="s">
        <v>80</v>
      </c>
      <c r="V204" s="1272" t="s">
        <v>80</v>
      </c>
      <c r="W204" s="1272" t="s">
        <v>80</v>
      </c>
      <c r="X204" s="1274" t="s">
        <v>80</v>
      </c>
      <c r="Y204" s="1274" t="s">
        <v>234</v>
      </c>
      <c r="Z204" s="1274" t="s">
        <v>80</v>
      </c>
      <c r="AA204" s="1274" t="s">
        <v>80</v>
      </c>
      <c r="AB204" s="1274" t="s">
        <v>80</v>
      </c>
      <c r="AC204" s="1213" t="s">
        <v>61</v>
      </c>
      <c r="AD204" s="95"/>
      <c r="AE204" s="98"/>
      <c r="AF204" s="98"/>
      <c r="AG204" s="98"/>
      <c r="AH204" s="98"/>
    </row>
    <row r="205" spans="1:34" s="12" customFormat="1" ht="30" customHeight="1" x14ac:dyDescent="0.2">
      <c r="A205" s="1192" t="s">
        <v>1325</v>
      </c>
      <c r="B205" s="1269" t="s">
        <v>272</v>
      </c>
      <c r="C205" s="1270" t="s">
        <v>235</v>
      </c>
      <c r="D205" s="1270" t="s">
        <v>232</v>
      </c>
      <c r="E205" s="1271">
        <v>43739</v>
      </c>
      <c r="F205" s="1271">
        <v>43806</v>
      </c>
      <c r="G205" s="1179">
        <f t="shared" ref="G205:G206" si="24">DAYS360(E205,F205)</f>
        <v>66</v>
      </c>
      <c r="H205" s="1178">
        <v>43374</v>
      </c>
      <c r="I205" s="1178">
        <v>43738</v>
      </c>
      <c r="J205" s="1272">
        <v>60</v>
      </c>
      <c r="K205" s="1273">
        <v>2</v>
      </c>
      <c r="L205" s="1273" t="s">
        <v>80</v>
      </c>
      <c r="M205" s="1273" t="s">
        <v>80</v>
      </c>
      <c r="N205" s="1273" t="s">
        <v>80</v>
      </c>
      <c r="O205" s="1273" t="s">
        <v>80</v>
      </c>
      <c r="P205" s="1273">
        <v>175</v>
      </c>
      <c r="Q205" s="1273" t="s">
        <v>80</v>
      </c>
      <c r="R205" s="1273" t="s">
        <v>80</v>
      </c>
      <c r="S205" s="1273" t="s">
        <v>80</v>
      </c>
      <c r="T205" s="1273" t="s">
        <v>80</v>
      </c>
      <c r="U205" s="1273" t="s">
        <v>80</v>
      </c>
      <c r="V205" s="1273" t="s">
        <v>80</v>
      </c>
      <c r="W205" s="1273" t="s">
        <v>80</v>
      </c>
      <c r="X205" s="1273" t="s">
        <v>80</v>
      </c>
      <c r="Y205" s="1274" t="s">
        <v>234</v>
      </c>
      <c r="Z205" s="1274" t="s">
        <v>234</v>
      </c>
      <c r="AA205" s="1274" t="s">
        <v>80</v>
      </c>
      <c r="AB205" s="1274" t="s">
        <v>80</v>
      </c>
      <c r="AC205" s="1213" t="s">
        <v>61</v>
      </c>
      <c r="AD205" s="95"/>
      <c r="AE205" s="98"/>
      <c r="AF205" s="98"/>
      <c r="AG205" s="98"/>
      <c r="AH205" s="98"/>
    </row>
    <row r="206" spans="1:34" s="12" customFormat="1" ht="30" customHeight="1" x14ac:dyDescent="0.2">
      <c r="A206" s="1192" t="s">
        <v>1326</v>
      </c>
      <c r="B206" s="1269" t="s">
        <v>272</v>
      </c>
      <c r="C206" s="1270" t="s">
        <v>235</v>
      </c>
      <c r="D206" s="1270" t="s">
        <v>232</v>
      </c>
      <c r="E206" s="1271">
        <v>43752</v>
      </c>
      <c r="F206" s="1271">
        <v>43806</v>
      </c>
      <c r="G206" s="1179">
        <f t="shared" si="24"/>
        <v>53</v>
      </c>
      <c r="H206" s="1178">
        <v>43739</v>
      </c>
      <c r="I206" s="1178">
        <v>44104</v>
      </c>
      <c r="J206" s="1272">
        <v>65</v>
      </c>
      <c r="K206" s="1273">
        <v>2.2000000000000002</v>
      </c>
      <c r="L206" s="1273" t="s">
        <v>80</v>
      </c>
      <c r="M206" s="1273" t="s">
        <v>80</v>
      </c>
      <c r="N206" s="1273" t="s">
        <v>80</v>
      </c>
      <c r="O206" s="1273" t="s">
        <v>80</v>
      </c>
      <c r="P206" s="1273">
        <v>185</v>
      </c>
      <c r="Q206" s="1273" t="s">
        <v>80</v>
      </c>
      <c r="R206" s="1273" t="s">
        <v>80</v>
      </c>
      <c r="S206" s="1273" t="s">
        <v>80</v>
      </c>
      <c r="T206" s="1273" t="s">
        <v>80</v>
      </c>
      <c r="U206" s="1273" t="s">
        <v>80</v>
      </c>
      <c r="V206" s="1273" t="s">
        <v>80</v>
      </c>
      <c r="W206" s="1273" t="s">
        <v>80</v>
      </c>
      <c r="X206" s="1273" t="s">
        <v>80</v>
      </c>
      <c r="Y206" s="1274" t="s">
        <v>234</v>
      </c>
      <c r="Z206" s="1274" t="s">
        <v>234</v>
      </c>
      <c r="AA206" s="1274" t="s">
        <v>80</v>
      </c>
      <c r="AB206" s="1274" t="s">
        <v>80</v>
      </c>
      <c r="AC206" s="1213" t="s">
        <v>61</v>
      </c>
      <c r="AD206" s="95"/>
      <c r="AE206" s="98"/>
      <c r="AF206" s="98"/>
      <c r="AG206" s="98"/>
      <c r="AH206" s="98"/>
    </row>
    <row r="207" spans="1:34" ht="30" customHeight="1" x14ac:dyDescent="0.2">
      <c r="A207" s="1307" t="s">
        <v>121</v>
      </c>
      <c r="B207" s="1275"/>
      <c r="C207" s="1176"/>
      <c r="D207" s="1276"/>
      <c r="E207" s="1277"/>
      <c r="F207" s="1277"/>
      <c r="G207" s="1278"/>
      <c r="H207" s="1277"/>
      <c r="I207" s="1277"/>
      <c r="J207" s="1272"/>
      <c r="K207" s="1272"/>
      <c r="L207" s="1280"/>
      <c r="M207" s="1280"/>
      <c r="N207" s="1280"/>
      <c r="O207" s="1280"/>
      <c r="P207" s="1280"/>
      <c r="Q207" s="1280"/>
      <c r="R207" s="1280"/>
      <c r="S207" s="1280"/>
      <c r="T207" s="1280"/>
      <c r="U207" s="1280"/>
      <c r="V207" s="1280"/>
      <c r="W207" s="1280"/>
      <c r="X207" s="1282"/>
      <c r="Y207" s="1282"/>
      <c r="Z207" s="1282"/>
      <c r="AA207" s="1282"/>
      <c r="AB207" s="1282"/>
      <c r="AC207" s="1283"/>
    </row>
    <row r="208" spans="1:34" s="12" customFormat="1" ht="30" customHeight="1" x14ac:dyDescent="0.2">
      <c r="A208" s="1192" t="s">
        <v>1062</v>
      </c>
      <c r="B208" s="1269" t="s">
        <v>264</v>
      </c>
      <c r="C208" s="1270" t="s">
        <v>235</v>
      </c>
      <c r="D208" s="1270" t="s">
        <v>232</v>
      </c>
      <c r="E208" s="1271">
        <v>43181</v>
      </c>
      <c r="F208" s="1271">
        <v>43234</v>
      </c>
      <c r="G208" s="1179">
        <f>DAYS360(E208,F208)</f>
        <v>52</v>
      </c>
      <c r="H208" s="1178">
        <v>43234</v>
      </c>
      <c r="I208" s="1178">
        <v>43598</v>
      </c>
      <c r="J208" s="1272" t="s">
        <v>80</v>
      </c>
      <c r="K208" s="1273" t="s">
        <v>80</v>
      </c>
      <c r="L208" s="1273" t="s">
        <v>80</v>
      </c>
      <c r="M208" s="1273" t="s">
        <v>80</v>
      </c>
      <c r="N208" s="1273" t="s">
        <v>80</v>
      </c>
      <c r="O208" s="1273" t="s">
        <v>80</v>
      </c>
      <c r="P208" s="1273" t="s">
        <v>80</v>
      </c>
      <c r="Q208" s="1273" t="s">
        <v>80</v>
      </c>
      <c r="R208" s="1273" t="s">
        <v>80</v>
      </c>
      <c r="S208" s="1273" t="s">
        <v>80</v>
      </c>
      <c r="T208" s="1273" t="s">
        <v>80</v>
      </c>
      <c r="U208" s="1273">
        <v>50</v>
      </c>
      <c r="V208" s="1272" t="s">
        <v>450</v>
      </c>
      <c r="W208" s="1272" t="s">
        <v>80</v>
      </c>
      <c r="X208" s="1274" t="s">
        <v>80</v>
      </c>
      <c r="Y208" s="1274" t="s">
        <v>234</v>
      </c>
      <c r="Z208" s="1274" t="s">
        <v>80</v>
      </c>
      <c r="AA208" s="1274" t="s">
        <v>80</v>
      </c>
      <c r="AB208" s="1274" t="s">
        <v>80</v>
      </c>
      <c r="AC208" s="1213" t="s">
        <v>61</v>
      </c>
      <c r="AD208" s="95"/>
      <c r="AE208" s="98"/>
      <c r="AF208" s="98"/>
      <c r="AG208" s="98"/>
      <c r="AH208" s="98"/>
    </row>
    <row r="209" spans="1:34" s="12" customFormat="1" ht="35.25" customHeight="1" x14ac:dyDescent="0.2">
      <c r="A209" s="1192" t="s">
        <v>1063</v>
      </c>
      <c r="B209" s="1269" t="s">
        <v>264</v>
      </c>
      <c r="C209" s="1270" t="s">
        <v>105</v>
      </c>
      <c r="D209" s="1270" t="s">
        <v>232</v>
      </c>
      <c r="E209" s="1271">
        <v>43409</v>
      </c>
      <c r="F209" s="1271">
        <v>43417</v>
      </c>
      <c r="G209" s="1179">
        <f t="shared" ref="G209" si="25">DAYS360(E209,F209)</f>
        <v>8</v>
      </c>
      <c r="H209" s="1178">
        <v>43416</v>
      </c>
      <c r="I209" s="1178">
        <v>43780</v>
      </c>
      <c r="J209" s="1272" t="s">
        <v>80</v>
      </c>
      <c r="K209" s="1272" t="s">
        <v>1064</v>
      </c>
      <c r="L209" s="1273" t="s">
        <v>80</v>
      </c>
      <c r="M209" s="1273" t="s">
        <v>80</v>
      </c>
      <c r="N209" s="1273" t="s">
        <v>234</v>
      </c>
      <c r="O209" s="1273" t="s">
        <v>80</v>
      </c>
      <c r="P209" s="1273" t="s">
        <v>80</v>
      </c>
      <c r="Q209" s="1273" t="s">
        <v>80</v>
      </c>
      <c r="R209" s="1273" t="s">
        <v>80</v>
      </c>
      <c r="S209" s="1273">
        <v>1000</v>
      </c>
      <c r="T209" s="1273">
        <v>1000</v>
      </c>
      <c r="U209" s="1273">
        <v>200</v>
      </c>
      <c r="V209" s="1272" t="s">
        <v>80</v>
      </c>
      <c r="W209" s="1272" t="s">
        <v>80</v>
      </c>
      <c r="X209" s="1274" t="s">
        <v>80</v>
      </c>
      <c r="Y209" s="1274" t="s">
        <v>234</v>
      </c>
      <c r="Z209" s="1274" t="s">
        <v>80</v>
      </c>
      <c r="AA209" s="1274" t="s">
        <v>80</v>
      </c>
      <c r="AB209" s="1274" t="s">
        <v>80</v>
      </c>
      <c r="AC209" s="1213" t="s">
        <v>61</v>
      </c>
      <c r="AD209" s="95"/>
      <c r="AE209" s="98"/>
      <c r="AF209" s="98"/>
      <c r="AG209" s="98"/>
      <c r="AH209" s="98"/>
    </row>
    <row r="210" spans="1:34" ht="30" customHeight="1" x14ac:dyDescent="0.2">
      <c r="A210" s="1307" t="s">
        <v>120</v>
      </c>
      <c r="B210" s="1275"/>
      <c r="C210" s="1176"/>
      <c r="D210" s="1276"/>
      <c r="E210" s="1277"/>
      <c r="F210" s="1277"/>
      <c r="G210" s="1278"/>
      <c r="H210" s="1277"/>
      <c r="I210" s="1277"/>
      <c r="J210" s="1272"/>
      <c r="K210" s="1272"/>
      <c r="L210" s="1280"/>
      <c r="M210" s="1280"/>
      <c r="N210" s="1280"/>
      <c r="O210" s="1280"/>
      <c r="P210" s="1280"/>
      <c r="Q210" s="1280"/>
      <c r="R210" s="1280"/>
      <c r="S210" s="1280"/>
      <c r="T210" s="1280"/>
      <c r="U210" s="1280"/>
      <c r="V210" s="1280"/>
      <c r="W210" s="1280"/>
      <c r="X210" s="1282"/>
      <c r="Y210" s="1282"/>
      <c r="Z210" s="1282"/>
      <c r="AA210" s="1282"/>
      <c r="AB210" s="1282"/>
      <c r="AC210" s="1283"/>
    </row>
    <row r="211" spans="1:34" s="12" customFormat="1" ht="30" customHeight="1" x14ac:dyDescent="0.2">
      <c r="A211" s="1192" t="s">
        <v>1065</v>
      </c>
      <c r="B211" s="1269" t="s">
        <v>275</v>
      </c>
      <c r="C211" s="1270" t="s">
        <v>235</v>
      </c>
      <c r="D211" s="1270" t="s">
        <v>232</v>
      </c>
      <c r="E211" s="1271">
        <v>43070</v>
      </c>
      <c r="F211" s="1271">
        <v>43124</v>
      </c>
      <c r="G211" s="1179">
        <f>DAYS360(E211,F211)</f>
        <v>53</v>
      </c>
      <c r="H211" s="1178">
        <v>43101</v>
      </c>
      <c r="I211" s="1178">
        <v>44561</v>
      </c>
      <c r="J211" s="1272" t="s">
        <v>234</v>
      </c>
      <c r="K211" s="1272" t="s">
        <v>234</v>
      </c>
      <c r="L211" s="1273" t="s">
        <v>80</v>
      </c>
      <c r="M211" s="1273" t="s">
        <v>80</v>
      </c>
      <c r="N211" s="1273" t="s">
        <v>80</v>
      </c>
      <c r="O211" s="1273">
        <v>10000</v>
      </c>
      <c r="P211" s="1273" t="s">
        <v>80</v>
      </c>
      <c r="Q211" s="1273" t="s">
        <v>80</v>
      </c>
      <c r="R211" s="1273">
        <v>88.96</v>
      </c>
      <c r="S211" s="1273">
        <v>6518.16</v>
      </c>
      <c r="T211" s="1273">
        <v>4594.91</v>
      </c>
      <c r="U211" s="1273">
        <v>1924</v>
      </c>
      <c r="V211" s="1272" t="s">
        <v>447</v>
      </c>
      <c r="W211" s="1272" t="s">
        <v>80</v>
      </c>
      <c r="X211" s="1274" t="s">
        <v>80</v>
      </c>
      <c r="Y211" s="1274" t="s">
        <v>234</v>
      </c>
      <c r="Z211" s="1274" t="s">
        <v>80</v>
      </c>
      <c r="AA211" s="1274" t="s">
        <v>80</v>
      </c>
      <c r="AB211" s="1274" t="s">
        <v>80</v>
      </c>
      <c r="AC211" s="1213" t="s">
        <v>61</v>
      </c>
      <c r="AD211" s="95"/>
      <c r="AE211" s="98"/>
      <c r="AF211" s="98"/>
      <c r="AG211" s="98"/>
      <c r="AH211" s="98"/>
    </row>
    <row r="212" spans="1:34" s="12" customFormat="1" ht="30" customHeight="1" x14ac:dyDescent="0.2">
      <c r="A212" s="1192" t="s">
        <v>1066</v>
      </c>
      <c r="B212" s="1269" t="s">
        <v>280</v>
      </c>
      <c r="C212" s="1270" t="s">
        <v>235</v>
      </c>
      <c r="D212" s="1270" t="s">
        <v>232</v>
      </c>
      <c r="E212" s="1271">
        <v>43034</v>
      </c>
      <c r="F212" s="1271">
        <v>43139</v>
      </c>
      <c r="G212" s="1179">
        <f t="shared" ref="G212:G217" si="26">DAYS360(E212,F212)</f>
        <v>102</v>
      </c>
      <c r="H212" s="1178">
        <v>43101</v>
      </c>
      <c r="I212" s="1178">
        <v>43465</v>
      </c>
      <c r="J212" s="1272" t="s">
        <v>80</v>
      </c>
      <c r="K212" s="1273" t="s">
        <v>80</v>
      </c>
      <c r="L212" s="1273" t="s">
        <v>80</v>
      </c>
      <c r="M212" s="1273" t="s">
        <v>80</v>
      </c>
      <c r="N212" s="1273" t="s">
        <v>80</v>
      </c>
      <c r="O212" s="1273">
        <v>700</v>
      </c>
      <c r="P212" s="1273">
        <v>200</v>
      </c>
      <c r="Q212" s="1273" t="s">
        <v>80</v>
      </c>
      <c r="R212" s="1273" t="s">
        <v>80</v>
      </c>
      <c r="S212" s="1273" t="s">
        <v>80</v>
      </c>
      <c r="T212" s="1273" t="s">
        <v>80</v>
      </c>
      <c r="U212" s="1273">
        <v>550</v>
      </c>
      <c r="V212" s="1272" t="s">
        <v>80</v>
      </c>
      <c r="W212" s="1272" t="s">
        <v>234</v>
      </c>
      <c r="X212" s="1274" t="s">
        <v>80</v>
      </c>
      <c r="Y212" s="1274" t="s">
        <v>80</v>
      </c>
      <c r="Z212" s="1274" t="s">
        <v>80</v>
      </c>
      <c r="AA212" s="1274" t="s">
        <v>80</v>
      </c>
      <c r="AB212" s="1274" t="s">
        <v>80</v>
      </c>
      <c r="AC212" s="1213" t="s">
        <v>432</v>
      </c>
      <c r="AD212" s="95"/>
      <c r="AE212" s="98"/>
      <c r="AF212" s="98"/>
      <c r="AG212" s="98"/>
      <c r="AH212" s="98"/>
    </row>
    <row r="213" spans="1:34" s="12" customFormat="1" ht="30" customHeight="1" x14ac:dyDescent="0.2">
      <c r="A213" s="1192" t="s">
        <v>1067</v>
      </c>
      <c r="B213" s="1269" t="s">
        <v>272</v>
      </c>
      <c r="C213" s="1270" t="s">
        <v>235</v>
      </c>
      <c r="D213" s="1270" t="s">
        <v>232</v>
      </c>
      <c r="E213" s="1271">
        <v>42982</v>
      </c>
      <c r="F213" s="1271">
        <v>43186</v>
      </c>
      <c r="G213" s="1179">
        <f t="shared" si="26"/>
        <v>203</v>
      </c>
      <c r="H213" s="1178">
        <v>42998</v>
      </c>
      <c r="I213" s="1178">
        <v>43362</v>
      </c>
      <c r="J213" s="1272" t="s">
        <v>80</v>
      </c>
      <c r="K213" s="1273" t="s">
        <v>80</v>
      </c>
      <c r="L213" s="1273" t="s">
        <v>80</v>
      </c>
      <c r="M213" s="1273" t="s">
        <v>80</v>
      </c>
      <c r="N213" s="1273" t="s">
        <v>80</v>
      </c>
      <c r="O213" s="1273" t="s">
        <v>80</v>
      </c>
      <c r="P213" s="1273" t="s">
        <v>80</v>
      </c>
      <c r="Q213" s="1273" t="s">
        <v>80</v>
      </c>
      <c r="R213" s="1273" t="s">
        <v>80</v>
      </c>
      <c r="S213" s="1273" t="s">
        <v>80</v>
      </c>
      <c r="T213" s="1273" t="s">
        <v>80</v>
      </c>
      <c r="U213" s="1273" t="s">
        <v>234</v>
      </c>
      <c r="V213" s="1272" t="s">
        <v>80</v>
      </c>
      <c r="W213" s="1272" t="s">
        <v>80</v>
      </c>
      <c r="X213" s="1274" t="s">
        <v>80</v>
      </c>
      <c r="Y213" s="1274" t="s">
        <v>234</v>
      </c>
      <c r="Z213" s="1274" t="s">
        <v>80</v>
      </c>
      <c r="AA213" s="1274" t="s">
        <v>80</v>
      </c>
      <c r="AB213" s="1274" t="s">
        <v>80</v>
      </c>
      <c r="AC213" s="1213" t="s">
        <v>61</v>
      </c>
      <c r="AD213" s="95"/>
      <c r="AE213" s="98"/>
      <c r="AF213" s="98"/>
      <c r="AG213" s="98"/>
      <c r="AH213" s="98"/>
    </row>
    <row r="214" spans="1:34" s="12" customFormat="1" ht="30" customHeight="1" x14ac:dyDescent="0.2">
      <c r="A214" s="1192" t="s">
        <v>1068</v>
      </c>
      <c r="B214" s="1269" t="s">
        <v>272</v>
      </c>
      <c r="C214" s="1270" t="s">
        <v>275</v>
      </c>
      <c r="D214" s="1270" t="s">
        <v>232</v>
      </c>
      <c r="E214" s="1271">
        <v>43075</v>
      </c>
      <c r="F214" s="1271">
        <v>43255</v>
      </c>
      <c r="G214" s="1179">
        <f t="shared" si="26"/>
        <v>178</v>
      </c>
      <c r="H214" s="1178">
        <v>43101</v>
      </c>
      <c r="I214" s="1178">
        <v>43465</v>
      </c>
      <c r="J214" s="1272" t="s">
        <v>80</v>
      </c>
      <c r="K214" s="1273" t="s">
        <v>80</v>
      </c>
      <c r="L214" s="1273" t="s">
        <v>80</v>
      </c>
      <c r="M214" s="1273" t="s">
        <v>80</v>
      </c>
      <c r="N214" s="1273" t="s">
        <v>80</v>
      </c>
      <c r="O214" s="1273" t="s">
        <v>80</v>
      </c>
      <c r="P214" s="1273">
        <v>4000</v>
      </c>
      <c r="Q214" s="1273" t="s">
        <v>80</v>
      </c>
      <c r="R214" s="1273" t="s">
        <v>80</v>
      </c>
      <c r="S214" s="1273" t="s">
        <v>80</v>
      </c>
      <c r="T214" s="1273" t="s">
        <v>80</v>
      </c>
      <c r="U214" s="1273" t="s">
        <v>234</v>
      </c>
      <c r="V214" s="1272" t="s">
        <v>80</v>
      </c>
      <c r="W214" s="1272" t="s">
        <v>80</v>
      </c>
      <c r="X214" s="1274" t="s">
        <v>80</v>
      </c>
      <c r="Y214" s="1274" t="s">
        <v>80</v>
      </c>
      <c r="Z214" s="1274" t="s">
        <v>80</v>
      </c>
      <c r="AA214" s="1274" t="s">
        <v>80</v>
      </c>
      <c r="AB214" s="1274" t="s">
        <v>80</v>
      </c>
      <c r="AC214" s="1213" t="s">
        <v>1069</v>
      </c>
      <c r="AD214" s="95"/>
      <c r="AE214" s="98"/>
      <c r="AF214" s="98"/>
      <c r="AG214" s="98"/>
      <c r="AH214" s="98"/>
    </row>
    <row r="215" spans="1:34" s="12" customFormat="1" ht="30" customHeight="1" x14ac:dyDescent="0.2">
      <c r="A215" s="1192" t="s">
        <v>1070</v>
      </c>
      <c r="B215" s="1269" t="s">
        <v>272</v>
      </c>
      <c r="C215" s="1270" t="s">
        <v>275</v>
      </c>
      <c r="D215" s="1270" t="s">
        <v>232</v>
      </c>
      <c r="E215" s="1271">
        <v>43068</v>
      </c>
      <c r="F215" s="1271">
        <v>43258</v>
      </c>
      <c r="G215" s="1179">
        <f t="shared" si="26"/>
        <v>188</v>
      </c>
      <c r="H215" s="1178">
        <v>43101</v>
      </c>
      <c r="I215" s="1178">
        <v>43465</v>
      </c>
      <c r="J215" s="1272" t="s">
        <v>1071</v>
      </c>
      <c r="K215" s="1273" t="s">
        <v>80</v>
      </c>
      <c r="L215" s="1273" t="s">
        <v>80</v>
      </c>
      <c r="M215" s="1273" t="s">
        <v>80</v>
      </c>
      <c r="N215" s="1273" t="s">
        <v>80</v>
      </c>
      <c r="O215" s="1273" t="s">
        <v>80</v>
      </c>
      <c r="P215" s="1273">
        <v>1000</v>
      </c>
      <c r="Q215" s="1273" t="s">
        <v>80</v>
      </c>
      <c r="R215" s="1273" t="s">
        <v>80</v>
      </c>
      <c r="S215" s="1273" t="s">
        <v>1072</v>
      </c>
      <c r="T215" s="1273" t="s">
        <v>1073</v>
      </c>
      <c r="U215" s="1273">
        <v>650</v>
      </c>
      <c r="V215" s="1272" t="s">
        <v>80</v>
      </c>
      <c r="W215" s="1272" t="s">
        <v>80</v>
      </c>
      <c r="X215" s="1274" t="s">
        <v>80</v>
      </c>
      <c r="Y215" s="1274" t="s">
        <v>234</v>
      </c>
      <c r="Z215" s="1274" t="s">
        <v>80</v>
      </c>
      <c r="AA215" s="1274" t="s">
        <v>80</v>
      </c>
      <c r="AB215" s="1274" t="s">
        <v>80</v>
      </c>
      <c r="AC215" s="1213" t="s">
        <v>61</v>
      </c>
      <c r="AD215" s="95"/>
      <c r="AE215" s="98"/>
      <c r="AF215" s="98"/>
      <c r="AG215" s="98"/>
      <c r="AH215" s="98"/>
    </row>
    <row r="216" spans="1:34" s="12" customFormat="1" ht="30" customHeight="1" x14ac:dyDescent="0.2">
      <c r="A216" s="1192" t="s">
        <v>605</v>
      </c>
      <c r="B216" s="1269" t="s">
        <v>272</v>
      </c>
      <c r="C216" s="1270" t="s">
        <v>235</v>
      </c>
      <c r="D216" s="1270" t="s">
        <v>232</v>
      </c>
      <c r="E216" s="1271">
        <v>43192</v>
      </c>
      <c r="F216" s="1271">
        <v>43314</v>
      </c>
      <c r="G216" s="1179">
        <f t="shared" si="26"/>
        <v>120</v>
      </c>
      <c r="H216" s="1178">
        <v>43101</v>
      </c>
      <c r="I216" s="1178">
        <v>43465</v>
      </c>
      <c r="J216" s="1272" t="s">
        <v>1074</v>
      </c>
      <c r="K216" s="1272" t="s">
        <v>1074</v>
      </c>
      <c r="L216" s="1273" t="s">
        <v>80</v>
      </c>
      <c r="M216" s="1273" t="s">
        <v>80</v>
      </c>
      <c r="N216" s="1273" t="s">
        <v>80</v>
      </c>
      <c r="O216" s="1273" t="s">
        <v>80</v>
      </c>
      <c r="P216" s="1273">
        <v>1800</v>
      </c>
      <c r="Q216" s="1273" t="s">
        <v>80</v>
      </c>
      <c r="R216" s="1273" t="s">
        <v>80</v>
      </c>
      <c r="S216" s="1273" t="s">
        <v>80</v>
      </c>
      <c r="T216" s="1273" t="s">
        <v>80</v>
      </c>
      <c r="U216" s="1273" t="s">
        <v>80</v>
      </c>
      <c r="V216" s="1272" t="s">
        <v>80</v>
      </c>
      <c r="W216" s="1272" t="s">
        <v>80</v>
      </c>
      <c r="X216" s="1274" t="s">
        <v>80</v>
      </c>
      <c r="Y216" s="1274" t="s">
        <v>80</v>
      </c>
      <c r="Z216" s="1274" t="s">
        <v>80</v>
      </c>
      <c r="AA216" s="1274" t="s">
        <v>80</v>
      </c>
      <c r="AB216" s="1274" t="s">
        <v>80</v>
      </c>
      <c r="AC216" s="1213" t="s">
        <v>432</v>
      </c>
      <c r="AD216" s="95"/>
      <c r="AE216" s="98"/>
      <c r="AF216" s="98"/>
      <c r="AG216" s="98"/>
      <c r="AH216" s="98"/>
    </row>
    <row r="217" spans="1:34" s="12" customFormat="1" ht="30" customHeight="1" x14ac:dyDescent="0.2">
      <c r="A217" s="1192" t="s">
        <v>1075</v>
      </c>
      <c r="B217" s="1269" t="s">
        <v>272</v>
      </c>
      <c r="C217" s="1270" t="s">
        <v>235</v>
      </c>
      <c r="D217" s="1270" t="s">
        <v>241</v>
      </c>
      <c r="E217" s="1271">
        <v>43108</v>
      </c>
      <c r="F217" s="1271">
        <v>43362</v>
      </c>
      <c r="G217" s="1179">
        <f t="shared" si="26"/>
        <v>251</v>
      </c>
      <c r="H217" s="1178">
        <v>43101</v>
      </c>
      <c r="I217" s="1178">
        <v>43465</v>
      </c>
      <c r="J217" s="1272">
        <v>70</v>
      </c>
      <c r="K217" s="1273">
        <v>2.2999999999999998</v>
      </c>
      <c r="L217" s="1273" t="s">
        <v>80</v>
      </c>
      <c r="M217" s="1273" t="s">
        <v>80</v>
      </c>
      <c r="N217" s="1273" t="s">
        <v>80</v>
      </c>
      <c r="O217" s="1273" t="s">
        <v>80</v>
      </c>
      <c r="P217" s="1273">
        <v>850</v>
      </c>
      <c r="Q217" s="1273" t="s">
        <v>80</v>
      </c>
      <c r="R217" s="1273" t="s">
        <v>80</v>
      </c>
      <c r="S217" s="1273" t="s">
        <v>80</v>
      </c>
      <c r="T217" s="1273" t="s">
        <v>80</v>
      </c>
      <c r="U217" s="1273" t="s">
        <v>80</v>
      </c>
      <c r="V217" s="1272" t="s">
        <v>80</v>
      </c>
      <c r="W217" s="1272" t="s">
        <v>80</v>
      </c>
      <c r="X217" s="1274" t="s">
        <v>80</v>
      </c>
      <c r="Y217" s="1274" t="s">
        <v>80</v>
      </c>
      <c r="Z217" s="1274" t="s">
        <v>80</v>
      </c>
      <c r="AA217" s="1274" t="s">
        <v>80</v>
      </c>
      <c r="AB217" s="1274" t="s">
        <v>80</v>
      </c>
      <c r="AC217" s="1213" t="s">
        <v>61</v>
      </c>
      <c r="AD217" s="95"/>
      <c r="AE217" s="98"/>
      <c r="AF217" s="98"/>
      <c r="AG217" s="98"/>
      <c r="AH217" s="98"/>
    </row>
    <row r="218" spans="1:34" s="12" customFormat="1" ht="30" customHeight="1" x14ac:dyDescent="0.2">
      <c r="A218" s="1192" t="s">
        <v>604</v>
      </c>
      <c r="B218" s="1269" t="s">
        <v>272</v>
      </c>
      <c r="C218" s="1270" t="s">
        <v>235</v>
      </c>
      <c r="D218" s="1270" t="s">
        <v>232</v>
      </c>
      <c r="E218" s="1271">
        <v>43147</v>
      </c>
      <c r="F218" s="1271">
        <v>43424</v>
      </c>
      <c r="G218" s="1179">
        <f>DAYS360(E218,F218)</f>
        <v>274</v>
      </c>
      <c r="H218" s="1178">
        <v>43173</v>
      </c>
      <c r="I218" s="1178">
        <v>43903</v>
      </c>
      <c r="J218" s="1272" t="s">
        <v>1076</v>
      </c>
      <c r="K218" s="1273" t="s">
        <v>1077</v>
      </c>
      <c r="L218" s="1273" t="s">
        <v>80</v>
      </c>
      <c r="M218" s="1273" t="s">
        <v>80</v>
      </c>
      <c r="N218" s="1273" t="s">
        <v>80</v>
      </c>
      <c r="O218" s="1273" t="s">
        <v>80</v>
      </c>
      <c r="P218" s="1273">
        <v>1300</v>
      </c>
      <c r="Q218" s="1273" t="s">
        <v>80</v>
      </c>
      <c r="R218" s="1273" t="s">
        <v>80</v>
      </c>
      <c r="S218" s="1273" t="s">
        <v>80</v>
      </c>
      <c r="T218" s="1273" t="s">
        <v>80</v>
      </c>
      <c r="U218" s="1273">
        <v>750</v>
      </c>
      <c r="V218" s="1272" t="s">
        <v>80</v>
      </c>
      <c r="W218" s="1272" t="s">
        <v>80</v>
      </c>
      <c r="X218" s="1274" t="s">
        <v>80</v>
      </c>
      <c r="Y218" s="1274" t="s">
        <v>234</v>
      </c>
      <c r="Z218" s="1274" t="s">
        <v>80</v>
      </c>
      <c r="AA218" s="1274" t="s">
        <v>80</v>
      </c>
      <c r="AB218" s="1274" t="s">
        <v>234</v>
      </c>
      <c r="AC218" s="1213" t="s">
        <v>61</v>
      </c>
      <c r="AD218" s="95"/>
      <c r="AE218" s="98"/>
      <c r="AF218" s="98"/>
      <c r="AG218" s="98"/>
      <c r="AH218" s="98"/>
    </row>
    <row r="219" spans="1:34" s="12" customFormat="1" ht="30" customHeight="1" x14ac:dyDescent="0.2">
      <c r="A219" s="1192" t="s">
        <v>1327</v>
      </c>
      <c r="B219" s="1269" t="s">
        <v>272</v>
      </c>
      <c r="C219" s="1270" t="s">
        <v>235</v>
      </c>
      <c r="D219" s="1270" t="s">
        <v>232</v>
      </c>
      <c r="E219" s="1271">
        <v>43448</v>
      </c>
      <c r="F219" s="1271">
        <v>43752</v>
      </c>
      <c r="G219" s="1179">
        <f t="shared" ref="G219:G221" si="27">DAYS360(E219,F219)</f>
        <v>300</v>
      </c>
      <c r="H219" s="1178">
        <v>43831</v>
      </c>
      <c r="I219" s="1178">
        <v>44196</v>
      </c>
      <c r="J219" s="1272">
        <v>100</v>
      </c>
      <c r="K219" s="1273">
        <v>3.3</v>
      </c>
      <c r="L219" s="1273" t="s">
        <v>80</v>
      </c>
      <c r="M219" s="1273" t="s">
        <v>80</v>
      </c>
      <c r="N219" s="1273" t="s">
        <v>80</v>
      </c>
      <c r="O219" s="1273" t="s">
        <v>80</v>
      </c>
      <c r="P219" s="1273">
        <v>4000</v>
      </c>
      <c r="Q219" s="1273" t="s">
        <v>80</v>
      </c>
      <c r="R219" s="1273" t="s">
        <v>80</v>
      </c>
      <c r="S219" s="1273" t="s">
        <v>80</v>
      </c>
      <c r="T219" s="1273" t="s">
        <v>80</v>
      </c>
      <c r="U219" s="1273">
        <v>500</v>
      </c>
      <c r="V219" s="1272" t="s">
        <v>80</v>
      </c>
      <c r="W219" s="1272" t="s">
        <v>80</v>
      </c>
      <c r="X219" s="1272" t="s">
        <v>80</v>
      </c>
      <c r="Y219" s="1274" t="s">
        <v>234</v>
      </c>
      <c r="Z219" s="1274" t="s">
        <v>80</v>
      </c>
      <c r="AA219" s="1274" t="s">
        <v>80</v>
      </c>
      <c r="AB219" s="1274" t="s">
        <v>80</v>
      </c>
      <c r="AC219" s="1213" t="s">
        <v>1321</v>
      </c>
      <c r="AD219" s="95"/>
      <c r="AE219" s="98"/>
      <c r="AF219" s="98"/>
      <c r="AG219" s="98"/>
      <c r="AH219" s="98"/>
    </row>
    <row r="220" spans="1:34" s="12" customFormat="1" ht="30" customHeight="1" x14ac:dyDescent="0.2">
      <c r="A220" s="1192" t="s">
        <v>1328</v>
      </c>
      <c r="B220" s="1269" t="s">
        <v>280</v>
      </c>
      <c r="C220" s="1270" t="s">
        <v>235</v>
      </c>
      <c r="D220" s="1270" t="s">
        <v>232</v>
      </c>
      <c r="E220" s="1271">
        <v>43293</v>
      </c>
      <c r="F220" s="1271">
        <v>43670</v>
      </c>
      <c r="G220" s="1179">
        <f t="shared" si="27"/>
        <v>372</v>
      </c>
      <c r="H220" s="1178">
        <v>43330</v>
      </c>
      <c r="I220" s="1178">
        <v>43694</v>
      </c>
      <c r="J220" s="1272">
        <v>100</v>
      </c>
      <c r="K220" s="1273">
        <v>3.33</v>
      </c>
      <c r="L220" s="1273" t="s">
        <v>80</v>
      </c>
      <c r="M220" s="1273" t="s">
        <v>80</v>
      </c>
      <c r="N220" s="1273" t="s">
        <v>80</v>
      </c>
      <c r="O220" s="1273" t="s">
        <v>80</v>
      </c>
      <c r="P220" s="1273">
        <v>250</v>
      </c>
      <c r="Q220" s="1273" t="s">
        <v>80</v>
      </c>
      <c r="R220" s="1273" t="s">
        <v>80</v>
      </c>
      <c r="S220" s="1273" t="s">
        <v>80</v>
      </c>
      <c r="T220" s="1273" t="s">
        <v>80</v>
      </c>
      <c r="U220" s="1273">
        <v>550</v>
      </c>
      <c r="V220" s="1272" t="s">
        <v>234</v>
      </c>
      <c r="W220" s="1272" t="s">
        <v>234</v>
      </c>
      <c r="X220" s="1272" t="s">
        <v>80</v>
      </c>
      <c r="Y220" s="1274" t="s">
        <v>80</v>
      </c>
      <c r="Z220" s="1274" t="s">
        <v>80</v>
      </c>
      <c r="AA220" s="1274" t="s">
        <v>80</v>
      </c>
      <c r="AB220" s="1274" t="s">
        <v>80</v>
      </c>
      <c r="AC220" s="1213" t="s">
        <v>61</v>
      </c>
      <c r="AD220" s="95"/>
      <c r="AE220" s="98"/>
      <c r="AF220" s="98"/>
      <c r="AG220" s="98"/>
      <c r="AH220" s="98"/>
    </row>
    <row r="221" spans="1:34" s="12" customFormat="1" ht="30" customHeight="1" x14ac:dyDescent="0.2">
      <c r="A221" s="1192" t="s">
        <v>1329</v>
      </c>
      <c r="B221" s="1269" t="s">
        <v>280</v>
      </c>
      <c r="C221" s="1270" t="s">
        <v>235</v>
      </c>
      <c r="D221" s="1270" t="s">
        <v>232</v>
      </c>
      <c r="E221" s="1271">
        <v>43410</v>
      </c>
      <c r="F221" s="1271">
        <v>43672</v>
      </c>
      <c r="G221" s="1179">
        <f t="shared" si="27"/>
        <v>260</v>
      </c>
      <c r="H221" s="1178">
        <v>43466</v>
      </c>
      <c r="I221" s="1178">
        <v>43830</v>
      </c>
      <c r="J221" s="1272">
        <v>100</v>
      </c>
      <c r="K221" s="1273">
        <v>3.33</v>
      </c>
      <c r="L221" s="1273" t="s">
        <v>80</v>
      </c>
      <c r="M221" s="1273" t="s">
        <v>80</v>
      </c>
      <c r="N221" s="1273" t="s">
        <v>80</v>
      </c>
      <c r="O221" s="1273" t="s">
        <v>80</v>
      </c>
      <c r="P221" s="1273">
        <v>250</v>
      </c>
      <c r="Q221" s="1273" t="s">
        <v>80</v>
      </c>
      <c r="R221" s="1273" t="s">
        <v>80</v>
      </c>
      <c r="S221" s="1273" t="s">
        <v>80</v>
      </c>
      <c r="T221" s="1273" t="s">
        <v>80</v>
      </c>
      <c r="U221" s="1273">
        <v>550</v>
      </c>
      <c r="V221" s="1272" t="s">
        <v>234</v>
      </c>
      <c r="W221" s="1272" t="s">
        <v>234</v>
      </c>
      <c r="X221" s="1272" t="s">
        <v>80</v>
      </c>
      <c r="Y221" s="1274" t="s">
        <v>80</v>
      </c>
      <c r="Z221" s="1274" t="s">
        <v>80</v>
      </c>
      <c r="AA221" s="1274" t="s">
        <v>80</v>
      </c>
      <c r="AB221" s="1274" t="s">
        <v>80</v>
      </c>
      <c r="AC221" s="1213" t="s">
        <v>61</v>
      </c>
      <c r="AD221" s="95"/>
      <c r="AE221" s="98"/>
      <c r="AF221" s="98"/>
      <c r="AG221" s="98"/>
      <c r="AH221" s="98"/>
    </row>
    <row r="222" spans="1:34" s="12" customFormat="1" ht="30" customHeight="1" x14ac:dyDescent="0.2">
      <c r="A222" s="1192" t="s">
        <v>1330</v>
      </c>
      <c r="B222" s="1269" t="s">
        <v>272</v>
      </c>
      <c r="C222" s="1270" t="s">
        <v>235</v>
      </c>
      <c r="D222" s="1270" t="s">
        <v>232</v>
      </c>
      <c r="E222" s="1271">
        <v>43488</v>
      </c>
      <c r="F222" s="1271">
        <v>43657</v>
      </c>
      <c r="G222" s="1179">
        <f>DAYS360(E222,F222)</f>
        <v>168</v>
      </c>
      <c r="H222" s="1178">
        <v>43466</v>
      </c>
      <c r="I222" s="1178">
        <v>43830</v>
      </c>
      <c r="J222" s="1272" t="s">
        <v>1331</v>
      </c>
      <c r="K222" s="1272" t="s">
        <v>1332</v>
      </c>
      <c r="L222" s="1273" t="s">
        <v>80</v>
      </c>
      <c r="M222" s="1273" t="s">
        <v>80</v>
      </c>
      <c r="N222" s="1273" t="s">
        <v>80</v>
      </c>
      <c r="O222" s="1273" t="s">
        <v>80</v>
      </c>
      <c r="P222" s="1273">
        <v>1100</v>
      </c>
      <c r="Q222" s="1273" t="s">
        <v>80</v>
      </c>
      <c r="R222" s="1273" t="s">
        <v>80</v>
      </c>
      <c r="S222" s="1273" t="s">
        <v>1333</v>
      </c>
      <c r="T222" s="1273" t="s">
        <v>234</v>
      </c>
      <c r="U222" s="1273">
        <v>750</v>
      </c>
      <c r="V222" s="1272" t="s">
        <v>234</v>
      </c>
      <c r="W222" s="1272" t="s">
        <v>234</v>
      </c>
      <c r="X222" s="1272" t="s">
        <v>80</v>
      </c>
      <c r="Y222" s="1274" t="s">
        <v>234</v>
      </c>
      <c r="Z222" s="1274" t="s">
        <v>80</v>
      </c>
      <c r="AA222" s="1274" t="s">
        <v>80</v>
      </c>
      <c r="AB222" s="1274" t="s">
        <v>80</v>
      </c>
      <c r="AC222" s="1213" t="s">
        <v>61</v>
      </c>
      <c r="AD222" s="95"/>
      <c r="AE222" s="98"/>
      <c r="AF222" s="98"/>
      <c r="AG222" s="98"/>
      <c r="AH222" s="98"/>
    </row>
    <row r="223" spans="1:34" ht="30" customHeight="1" x14ac:dyDescent="0.2">
      <c r="A223" s="1193" t="s">
        <v>1078</v>
      </c>
      <c r="B223" s="1275"/>
      <c r="C223" s="1176"/>
      <c r="D223" s="1276"/>
      <c r="E223" s="1277"/>
      <c r="F223" s="1277"/>
      <c r="G223" s="1278"/>
      <c r="H223" s="1277"/>
      <c r="I223" s="1277"/>
      <c r="J223" s="1280"/>
      <c r="K223" s="1280"/>
      <c r="L223" s="1280"/>
      <c r="M223" s="1348"/>
      <c r="N223" s="1280"/>
      <c r="O223" s="1280"/>
      <c r="P223" s="1280"/>
      <c r="Q223" s="1280"/>
      <c r="R223" s="1280"/>
      <c r="S223" s="1280"/>
      <c r="T223" s="1280"/>
      <c r="U223" s="1280"/>
      <c r="V223" s="1280"/>
      <c r="W223" s="1280"/>
      <c r="X223" s="1282"/>
      <c r="Y223" s="1282"/>
      <c r="Z223" s="1282"/>
      <c r="AA223" s="1282"/>
      <c r="AB223" s="1282"/>
      <c r="AC223" s="1330"/>
    </row>
    <row r="224" spans="1:34" ht="30" customHeight="1" x14ac:dyDescent="0.2">
      <c r="A224" s="1307" t="s">
        <v>1078</v>
      </c>
      <c r="B224" s="1275"/>
      <c r="C224" s="1176"/>
      <c r="D224" s="1276"/>
      <c r="E224" s="1277"/>
      <c r="F224" s="1277"/>
      <c r="G224" s="1278"/>
      <c r="H224" s="1277"/>
      <c r="I224" s="1277"/>
      <c r="J224" s="1280"/>
      <c r="K224" s="1280"/>
      <c r="L224" s="1280"/>
      <c r="M224" s="1348"/>
      <c r="N224" s="1280"/>
      <c r="O224" s="1280"/>
      <c r="P224" s="1280"/>
      <c r="Q224" s="1280"/>
      <c r="R224" s="1280"/>
      <c r="S224" s="1280"/>
      <c r="T224" s="1280"/>
      <c r="U224" s="1280"/>
      <c r="V224" s="1280"/>
      <c r="W224" s="1280"/>
      <c r="X224" s="1282"/>
      <c r="Y224" s="1282"/>
      <c r="Z224" s="1282"/>
      <c r="AA224" s="1282"/>
      <c r="AB224" s="1282"/>
      <c r="AC224" s="1330"/>
    </row>
    <row r="225" spans="1:34" s="12" customFormat="1" ht="30" customHeight="1" x14ac:dyDescent="0.2">
      <c r="A225" s="1192" t="s">
        <v>1079</v>
      </c>
      <c r="B225" s="1269" t="s">
        <v>275</v>
      </c>
      <c r="C225" s="1270" t="s">
        <v>105</v>
      </c>
      <c r="D225" s="1270" t="s">
        <v>232</v>
      </c>
      <c r="E225" s="1271">
        <v>43069</v>
      </c>
      <c r="F225" s="1271">
        <v>43424</v>
      </c>
      <c r="G225" s="1179">
        <f t="shared" ref="G225" si="28">DAYS360(E225,F225)</f>
        <v>350</v>
      </c>
      <c r="H225" s="1178">
        <v>43101</v>
      </c>
      <c r="I225" s="1178">
        <v>43465</v>
      </c>
      <c r="J225" s="1272" t="s">
        <v>80</v>
      </c>
      <c r="K225" s="1273" t="s">
        <v>80</v>
      </c>
      <c r="L225" s="1273" t="s">
        <v>80</v>
      </c>
      <c r="M225" s="1273" t="s">
        <v>80</v>
      </c>
      <c r="N225" s="1273" t="s">
        <v>80</v>
      </c>
      <c r="O225" s="1273" t="s">
        <v>80</v>
      </c>
      <c r="P225" s="1273" t="s">
        <v>80</v>
      </c>
      <c r="Q225" s="1273" t="s">
        <v>80</v>
      </c>
      <c r="R225" s="1273" t="s">
        <v>80</v>
      </c>
      <c r="S225" s="1273" t="s">
        <v>80</v>
      </c>
      <c r="T225" s="1273">
        <v>10000</v>
      </c>
      <c r="U225" s="1273" t="s">
        <v>80</v>
      </c>
      <c r="V225" s="1272" t="s">
        <v>80</v>
      </c>
      <c r="W225" s="1272" t="s">
        <v>234</v>
      </c>
      <c r="X225" s="1274" t="s">
        <v>80</v>
      </c>
      <c r="Y225" s="1274" t="s">
        <v>234</v>
      </c>
      <c r="Z225" s="1274" t="s">
        <v>80</v>
      </c>
      <c r="AA225" s="1274" t="s">
        <v>80</v>
      </c>
      <c r="AB225" s="1274" t="s">
        <v>80</v>
      </c>
      <c r="AC225" s="1213" t="s">
        <v>432</v>
      </c>
      <c r="AD225" s="95"/>
      <c r="AE225" s="98"/>
      <c r="AF225" s="98"/>
      <c r="AG225" s="98"/>
      <c r="AH225" s="98"/>
    </row>
    <row r="226" spans="1:34" ht="12" customHeight="1" thickBot="1" x14ac:dyDescent="0.25">
      <c r="A226" s="1192"/>
      <c r="B226" s="1343"/>
      <c r="C226" s="1218"/>
      <c r="D226" s="1233"/>
      <c r="E226" s="1219"/>
      <c r="F226" s="1219"/>
      <c r="G226" s="1220"/>
      <c r="H226" s="1219"/>
      <c r="I226" s="1219"/>
      <c r="J226" s="1344"/>
      <c r="K226" s="1345"/>
      <c r="L226" s="1345"/>
      <c r="M226" s="1345"/>
      <c r="N226" s="1345"/>
      <c r="O226" s="1345"/>
      <c r="P226" s="1345"/>
      <c r="Q226" s="1345"/>
      <c r="R226" s="1345"/>
      <c r="S226" s="1345"/>
      <c r="T226" s="1345"/>
      <c r="U226" s="1345"/>
      <c r="V226" s="1344"/>
      <c r="W226" s="1344"/>
      <c r="X226" s="1346"/>
      <c r="Y226" s="1346"/>
      <c r="Z226" s="1346"/>
      <c r="AA226" s="1346"/>
      <c r="AB226" s="1346"/>
      <c r="AC226" s="1224"/>
    </row>
    <row r="227" spans="1:34" ht="15.95" customHeight="1" x14ac:dyDescent="0.2">
      <c r="D227" s="96"/>
      <c r="E227" s="372"/>
      <c r="F227" s="372"/>
      <c r="G227" s="105"/>
      <c r="H227" s="372"/>
      <c r="I227" s="372"/>
      <c r="J227" s="373"/>
      <c r="K227" s="375"/>
      <c r="L227" s="374"/>
      <c r="M227" s="374"/>
      <c r="N227" s="374"/>
      <c r="O227" s="374"/>
      <c r="P227" s="374"/>
      <c r="Q227" s="374"/>
      <c r="R227" s="374"/>
      <c r="S227" s="374"/>
      <c r="T227" s="374"/>
      <c r="U227" s="374"/>
      <c r="V227" s="373"/>
      <c r="W227" s="373"/>
      <c r="X227" s="133"/>
      <c r="Y227" s="132"/>
      <c r="Z227" s="133"/>
      <c r="AA227" s="133"/>
      <c r="AB227" s="1772" t="s">
        <v>240</v>
      </c>
      <c r="AC227" s="1773"/>
    </row>
    <row r="228" spans="1:34" s="4" customFormat="1" ht="25.5" customHeight="1" x14ac:dyDescent="0.2">
      <c r="A228" s="1670" t="s">
        <v>370</v>
      </c>
      <c r="B228" s="1670"/>
      <c r="C228" s="1670"/>
      <c r="D228" s="1670"/>
      <c r="E228" s="1670"/>
      <c r="F228" s="1670"/>
      <c r="G228" s="1670"/>
      <c r="H228" s="1670"/>
      <c r="I228" s="1670"/>
      <c r="J228" s="1670"/>
      <c r="K228" s="1670"/>
      <c r="L228" s="1670"/>
      <c r="M228" s="1670"/>
      <c r="N228" s="1670"/>
      <c r="O228" s="1670"/>
      <c r="P228" s="1670"/>
      <c r="Q228" s="1670"/>
      <c r="R228" s="1670"/>
      <c r="S228" s="1670"/>
      <c r="T228" s="1670"/>
      <c r="U228" s="1670"/>
      <c r="V228" s="1670"/>
      <c r="W228" s="1670"/>
      <c r="X228" s="1670"/>
      <c r="Y228" s="1670"/>
      <c r="Z228" s="1670"/>
      <c r="AA228" s="1670"/>
      <c r="AB228" s="1670"/>
      <c r="AC228" s="1670"/>
    </row>
    <row r="229" spans="1:34" ht="25.5" customHeight="1" x14ac:dyDescent="0.2">
      <c r="A229" s="113" t="s">
        <v>336</v>
      </c>
      <c r="B229" s="113"/>
    </row>
    <row r="230" spans="1:34" ht="25.5" customHeight="1" x14ac:dyDescent="0.2">
      <c r="A230" s="1774" t="s">
        <v>1205</v>
      </c>
      <c r="B230" s="1774"/>
      <c r="C230" s="1774"/>
      <c r="D230" s="1774"/>
      <c r="E230" s="1774"/>
      <c r="F230" s="1774"/>
      <c r="G230" s="1774"/>
      <c r="H230" s="1774"/>
      <c r="I230" s="1774"/>
      <c r="J230" s="1774"/>
      <c r="K230" s="1774"/>
      <c r="L230" s="1774"/>
      <c r="M230" s="1774"/>
      <c r="N230" s="1774"/>
      <c r="O230" s="1774"/>
      <c r="P230" s="1774"/>
      <c r="Q230" s="1774"/>
      <c r="R230" s="1774"/>
      <c r="S230" s="1774"/>
      <c r="T230" s="1774"/>
      <c r="U230" s="1774"/>
      <c r="V230" s="1774"/>
      <c r="W230" s="1774"/>
      <c r="X230" s="1774"/>
      <c r="Y230" s="1774"/>
      <c r="Z230" s="1774"/>
      <c r="AA230" s="1774"/>
      <c r="AB230" s="1774"/>
      <c r="AC230" s="1774"/>
    </row>
    <row r="231" spans="1:34" ht="25.5" customHeight="1" x14ac:dyDescent="0.2">
      <c r="A231" s="1774" t="s">
        <v>373</v>
      </c>
      <c r="B231" s="1774"/>
      <c r="C231" s="1774"/>
      <c r="D231" s="1774"/>
      <c r="E231" s="1774"/>
      <c r="F231" s="1774"/>
      <c r="G231" s="1774"/>
      <c r="H231" s="1774"/>
      <c r="I231" s="1774"/>
      <c r="J231" s="1774"/>
      <c r="K231" s="1774"/>
      <c r="L231" s="1774"/>
      <c r="M231" s="1774"/>
      <c r="N231" s="1774"/>
      <c r="O231" s="1774"/>
      <c r="P231" s="1774"/>
      <c r="Q231" s="1774"/>
      <c r="R231" s="1774"/>
      <c r="S231" s="1774"/>
      <c r="T231" s="1774"/>
      <c r="U231" s="1774"/>
      <c r="V231" s="1774"/>
      <c r="W231" s="1774"/>
      <c r="X231" s="1774"/>
      <c r="Y231" s="1774"/>
      <c r="Z231" s="1774"/>
      <c r="AA231" s="1774"/>
      <c r="AB231" s="1774"/>
      <c r="AC231" s="1774"/>
    </row>
    <row r="232" spans="1:34" ht="25.5" customHeight="1" x14ac:dyDescent="0.2">
      <c r="A232" s="1775" t="s">
        <v>634</v>
      </c>
      <c r="B232" s="1775"/>
      <c r="C232" s="1774"/>
      <c r="D232" s="1774"/>
      <c r="E232" s="1774"/>
      <c r="F232" s="1774"/>
      <c r="G232" s="1774"/>
      <c r="H232" s="1774"/>
      <c r="I232" s="1774"/>
      <c r="J232" s="1774"/>
      <c r="K232" s="1774"/>
      <c r="L232" s="1774"/>
      <c r="M232" s="1774"/>
      <c r="N232" s="1774"/>
      <c r="O232" s="1774"/>
      <c r="P232" s="1774"/>
      <c r="Q232" s="1774"/>
      <c r="R232" s="1774"/>
      <c r="S232" s="1774"/>
      <c r="T232" s="1774"/>
      <c r="U232" s="1774"/>
      <c r="V232" s="1774"/>
      <c r="W232" s="1774"/>
      <c r="X232" s="1774"/>
      <c r="Y232" s="1774"/>
      <c r="Z232" s="1774"/>
      <c r="AA232" s="1774"/>
      <c r="AB232" s="1774"/>
      <c r="AC232" s="1774"/>
    </row>
    <row r="233" spans="1:34" s="12" customFormat="1" ht="15.95" customHeight="1" x14ac:dyDescent="0.2">
      <c r="A233" s="1776" t="s">
        <v>48</v>
      </c>
      <c r="B233" s="1776"/>
      <c r="C233" s="1777"/>
      <c r="D233" s="1777"/>
      <c r="E233" s="1777"/>
      <c r="F233" s="1777"/>
      <c r="G233" s="1777"/>
      <c r="H233" s="1777"/>
      <c r="I233" s="1777"/>
      <c r="J233" s="1777"/>
      <c r="K233" s="1777"/>
      <c r="L233" s="1777"/>
      <c r="M233" s="1777"/>
      <c r="N233" s="1777"/>
      <c r="O233" s="1777"/>
      <c r="P233" s="1777"/>
      <c r="Q233" s="1777"/>
      <c r="R233" s="1777"/>
      <c r="S233" s="1777"/>
      <c r="T233" s="1777"/>
      <c r="U233" s="1777"/>
      <c r="V233" s="1777"/>
      <c r="W233" s="1777"/>
      <c r="X233" s="1777"/>
      <c r="Y233" s="1777"/>
      <c r="Z233" s="1777"/>
      <c r="AA233" s="1777"/>
      <c r="AB233" s="1777"/>
      <c r="AC233" s="1777"/>
      <c r="AD233" s="95"/>
      <c r="AE233" s="98"/>
      <c r="AF233" s="98"/>
      <c r="AG233" s="98"/>
      <c r="AH233" s="98"/>
    </row>
    <row r="234" spans="1:34" ht="30" customHeight="1" thickBot="1" x14ac:dyDescent="0.25">
      <c r="A234" s="1060" t="s">
        <v>596</v>
      </c>
      <c r="B234" s="1310" t="s">
        <v>0</v>
      </c>
      <c r="C234" s="1310" t="s">
        <v>185</v>
      </c>
      <c r="D234" s="1311" t="s">
        <v>186</v>
      </c>
      <c r="E234" s="1312" t="s">
        <v>187</v>
      </c>
      <c r="F234" s="1313"/>
      <c r="G234" s="1314"/>
      <c r="H234" s="1315"/>
      <c r="I234" s="1316"/>
      <c r="J234" s="1766" t="s">
        <v>188</v>
      </c>
      <c r="K234" s="1767"/>
      <c r="L234" s="1778" t="s">
        <v>153</v>
      </c>
      <c r="M234" s="1768"/>
      <c r="N234" s="1256" t="s">
        <v>189</v>
      </c>
      <c r="O234" s="1256" t="s">
        <v>189</v>
      </c>
      <c r="P234" s="1256" t="s">
        <v>189</v>
      </c>
      <c r="Q234" s="1779" t="s">
        <v>190</v>
      </c>
      <c r="R234" s="1780"/>
      <c r="S234" s="1780"/>
      <c r="T234" s="1780"/>
      <c r="U234" s="1780"/>
      <c r="V234" s="1780"/>
      <c r="W234" s="1780"/>
      <c r="X234" s="1780"/>
      <c r="Y234" s="1780"/>
      <c r="Z234" s="1780"/>
      <c r="AA234" s="1780"/>
      <c r="AB234" s="1780"/>
      <c r="AC234" s="1781"/>
    </row>
    <row r="235" spans="1:34" ht="30" customHeight="1" thickBot="1" x14ac:dyDescent="0.25">
      <c r="A235" s="1060" t="s">
        <v>363</v>
      </c>
      <c r="B235" s="1245" t="s">
        <v>293</v>
      </c>
      <c r="C235" s="1245" t="s">
        <v>191</v>
      </c>
      <c r="D235" s="1250" t="s">
        <v>192</v>
      </c>
      <c r="E235" s="1251" t="s">
        <v>193</v>
      </c>
      <c r="F235" s="1251" t="s">
        <v>194</v>
      </c>
      <c r="G235" s="1252" t="s">
        <v>195</v>
      </c>
      <c r="H235" s="1782" t="s">
        <v>196</v>
      </c>
      <c r="I235" s="1783"/>
      <c r="J235" s="1251" t="s">
        <v>197</v>
      </c>
      <c r="K235" s="1252" t="s">
        <v>198</v>
      </c>
      <c r="L235" s="1778" t="s">
        <v>199</v>
      </c>
      <c r="M235" s="1768"/>
      <c r="N235" s="1256" t="s">
        <v>155</v>
      </c>
      <c r="O235" s="1256" t="s">
        <v>200</v>
      </c>
      <c r="P235" s="1256" t="s">
        <v>201</v>
      </c>
      <c r="Q235" s="1769" t="s">
        <v>202</v>
      </c>
      <c r="R235" s="1778" t="s">
        <v>203</v>
      </c>
      <c r="S235" s="1784" t="s">
        <v>204</v>
      </c>
      <c r="T235" s="1785"/>
      <c r="U235" s="1768" t="s">
        <v>205</v>
      </c>
      <c r="V235" s="1257" t="s">
        <v>206</v>
      </c>
      <c r="W235" s="1257" t="s">
        <v>207</v>
      </c>
      <c r="X235" s="1257" t="s">
        <v>208</v>
      </c>
      <c r="Y235" s="1257" t="s">
        <v>209</v>
      </c>
      <c r="Z235" s="1257" t="s">
        <v>156</v>
      </c>
      <c r="AA235" s="1257" t="s">
        <v>210</v>
      </c>
      <c r="AB235" s="1256" t="s">
        <v>211</v>
      </c>
      <c r="AC235" s="1565" t="s">
        <v>37</v>
      </c>
    </row>
    <row r="236" spans="1:34" ht="30" customHeight="1" thickBot="1" x14ac:dyDescent="0.25">
      <c r="A236" s="1060" t="s">
        <v>364</v>
      </c>
      <c r="B236" s="1258"/>
      <c r="C236" s="1258" t="s">
        <v>213</v>
      </c>
      <c r="D236" s="1259" t="s">
        <v>214</v>
      </c>
      <c r="E236" s="1260" t="s">
        <v>157</v>
      </c>
      <c r="F236" s="1260" t="s">
        <v>158</v>
      </c>
      <c r="G236" s="1261" t="s">
        <v>159</v>
      </c>
      <c r="H236" s="1251" t="s">
        <v>215</v>
      </c>
      <c r="I236" s="1251" t="s">
        <v>160</v>
      </c>
      <c r="J236" s="1260" t="s">
        <v>216</v>
      </c>
      <c r="K236" s="1261" t="s">
        <v>217</v>
      </c>
      <c r="L236" s="1778" t="s">
        <v>218</v>
      </c>
      <c r="M236" s="1768"/>
      <c r="N236" s="1256" t="s">
        <v>219</v>
      </c>
      <c r="O236" s="1256" t="s">
        <v>161</v>
      </c>
      <c r="P236" s="1256" t="s">
        <v>220</v>
      </c>
      <c r="Q236" s="1769"/>
      <c r="R236" s="1769"/>
      <c r="S236" s="1260" t="s">
        <v>221</v>
      </c>
      <c r="T236" s="1260" t="s">
        <v>222</v>
      </c>
      <c r="U236" s="1769" t="s">
        <v>223</v>
      </c>
      <c r="V236" s="1257" t="s">
        <v>224</v>
      </c>
      <c r="W236" s="1257" t="s">
        <v>225</v>
      </c>
      <c r="X236" s="1257" t="s">
        <v>226</v>
      </c>
      <c r="Y236" s="1257" t="s">
        <v>227</v>
      </c>
      <c r="Z236" s="1257" t="s">
        <v>228</v>
      </c>
      <c r="AA236" s="1257" t="s">
        <v>229</v>
      </c>
      <c r="AB236" s="1256" t="s">
        <v>230</v>
      </c>
      <c r="AC236" s="1786"/>
    </row>
    <row r="237" spans="1:34" s="12" customFormat="1" ht="12" customHeight="1" x14ac:dyDescent="0.2">
      <c r="A237" s="1192"/>
      <c r="B237" s="1349"/>
      <c r="C237" s="1120"/>
      <c r="D237" s="1350"/>
      <c r="E237" s="1351"/>
      <c r="F237" s="1351"/>
      <c r="G237" s="1352"/>
      <c r="H237" s="1351"/>
      <c r="I237" s="1351"/>
      <c r="J237" s="1353"/>
      <c r="K237" s="1354"/>
      <c r="L237" s="1354"/>
      <c r="M237" s="1354"/>
      <c r="N237" s="1354"/>
      <c r="O237" s="1354"/>
      <c r="P237" s="1354"/>
      <c r="Q237" s="1354"/>
      <c r="R237" s="1354"/>
      <c r="S237" s="1354"/>
      <c r="T237" s="1354"/>
      <c r="U237" s="1354"/>
      <c r="V237" s="1353"/>
      <c r="W237" s="1353"/>
      <c r="X237" s="1355"/>
      <c r="Y237" s="1355"/>
      <c r="Z237" s="1355"/>
      <c r="AA237" s="1355"/>
      <c r="AB237" s="1355"/>
      <c r="AC237" s="1356"/>
      <c r="AD237" s="95"/>
      <c r="AE237" s="98"/>
      <c r="AF237" s="98"/>
      <c r="AG237" s="98"/>
      <c r="AH237" s="98"/>
    </row>
    <row r="238" spans="1:34" ht="30" hidden="1" customHeight="1" x14ac:dyDescent="0.2">
      <c r="A238" s="1307" t="s">
        <v>1080</v>
      </c>
      <c r="B238" s="1275"/>
      <c r="C238" s="1176"/>
      <c r="D238" s="1276"/>
      <c r="E238" s="1277"/>
      <c r="F238" s="1277"/>
      <c r="G238" s="1278"/>
      <c r="H238" s="1277"/>
      <c r="I238" s="1277"/>
      <c r="J238" s="1280"/>
      <c r="K238" s="1280"/>
      <c r="L238" s="1280"/>
      <c r="M238" s="1280"/>
      <c r="N238" s="1280"/>
      <c r="O238" s="1280"/>
      <c r="P238" s="1280"/>
      <c r="Q238" s="1280"/>
      <c r="R238" s="1280"/>
      <c r="S238" s="1280"/>
      <c r="T238" s="1280"/>
      <c r="U238" s="1280"/>
      <c r="V238" s="1280"/>
      <c r="W238" s="1280"/>
      <c r="X238" s="1282"/>
      <c r="Y238" s="1282"/>
      <c r="Z238" s="1282"/>
      <c r="AA238" s="1282"/>
      <c r="AB238" s="1282"/>
      <c r="AC238" s="1330"/>
    </row>
    <row r="239" spans="1:34" s="12" customFormat="1" ht="30" hidden="1" customHeight="1" x14ac:dyDescent="0.2">
      <c r="A239" s="1192" t="s">
        <v>1081</v>
      </c>
      <c r="B239" s="1269" t="s">
        <v>272</v>
      </c>
      <c r="C239" s="1270" t="s">
        <v>105</v>
      </c>
      <c r="D239" s="1270" t="s">
        <v>232</v>
      </c>
      <c r="E239" s="1271">
        <v>42849</v>
      </c>
      <c r="F239" s="1271">
        <v>43151</v>
      </c>
      <c r="G239" s="1179">
        <f t="shared" ref="G239:G240" si="29">DAYS360(E239,F239)</f>
        <v>296</v>
      </c>
      <c r="H239" s="1178">
        <v>42856</v>
      </c>
      <c r="I239" s="1178">
        <v>43220</v>
      </c>
      <c r="J239" s="1272" t="s">
        <v>80</v>
      </c>
      <c r="K239" s="1273">
        <v>4</v>
      </c>
      <c r="L239" s="1273" t="s">
        <v>80</v>
      </c>
      <c r="M239" s="1273" t="s">
        <v>80</v>
      </c>
      <c r="N239" s="1273" t="s">
        <v>80</v>
      </c>
      <c r="O239" s="1273" t="s">
        <v>80</v>
      </c>
      <c r="P239" s="1288" t="s">
        <v>1082</v>
      </c>
      <c r="Q239" s="1273" t="s">
        <v>80</v>
      </c>
      <c r="R239" s="1273" t="s">
        <v>80</v>
      </c>
      <c r="S239" s="1273" t="s">
        <v>80</v>
      </c>
      <c r="T239" s="1273" t="s">
        <v>80</v>
      </c>
      <c r="U239" s="1273">
        <v>65</v>
      </c>
      <c r="V239" s="1272" t="s">
        <v>80</v>
      </c>
      <c r="W239" s="1272" t="s">
        <v>80</v>
      </c>
      <c r="X239" s="1274" t="s">
        <v>234</v>
      </c>
      <c r="Y239" s="1274" t="s">
        <v>80</v>
      </c>
      <c r="Z239" s="1274" t="s">
        <v>80</v>
      </c>
      <c r="AA239" s="1274" t="s">
        <v>80</v>
      </c>
      <c r="AB239" s="1274" t="s">
        <v>80</v>
      </c>
      <c r="AC239" s="1213" t="s">
        <v>61</v>
      </c>
      <c r="AD239" s="95"/>
      <c r="AE239" s="98"/>
      <c r="AF239" s="98"/>
      <c r="AG239" s="98"/>
      <c r="AH239" s="98"/>
    </row>
    <row r="240" spans="1:34" s="12" customFormat="1" ht="30" hidden="1" customHeight="1" x14ac:dyDescent="0.2">
      <c r="A240" s="1192" t="s">
        <v>1083</v>
      </c>
      <c r="B240" s="1269" t="s">
        <v>272</v>
      </c>
      <c r="C240" s="1270" t="s">
        <v>235</v>
      </c>
      <c r="D240" s="1270" t="s">
        <v>232</v>
      </c>
      <c r="E240" s="1271">
        <v>43069</v>
      </c>
      <c r="F240" s="1271">
        <v>43307</v>
      </c>
      <c r="G240" s="1179">
        <f t="shared" si="29"/>
        <v>236</v>
      </c>
      <c r="H240" s="1178">
        <v>43101</v>
      </c>
      <c r="I240" s="1178">
        <v>43465</v>
      </c>
      <c r="J240" s="1272" t="s">
        <v>1084</v>
      </c>
      <c r="K240" s="1273" t="s">
        <v>1085</v>
      </c>
      <c r="L240" s="1273" t="s">
        <v>80</v>
      </c>
      <c r="M240" s="1273" t="s">
        <v>80</v>
      </c>
      <c r="N240" s="1273" t="s">
        <v>80</v>
      </c>
      <c r="O240" s="1273" t="s">
        <v>80</v>
      </c>
      <c r="P240" s="1273" t="s">
        <v>80</v>
      </c>
      <c r="Q240" s="1273">
        <v>44.5</v>
      </c>
      <c r="R240" s="1273">
        <v>22</v>
      </c>
      <c r="S240" s="1273">
        <v>5300</v>
      </c>
      <c r="T240" s="1273">
        <v>2550</v>
      </c>
      <c r="U240" s="1273">
        <v>290</v>
      </c>
      <c r="V240" s="1272" t="s">
        <v>80</v>
      </c>
      <c r="W240" s="1272" t="s">
        <v>1086</v>
      </c>
      <c r="X240" s="1274" t="s">
        <v>234</v>
      </c>
      <c r="Y240" s="1274" t="s">
        <v>80</v>
      </c>
      <c r="Z240" s="1274" t="s">
        <v>80</v>
      </c>
      <c r="AA240" s="1274" t="s">
        <v>80</v>
      </c>
      <c r="AB240" s="1274" t="s">
        <v>80</v>
      </c>
      <c r="AC240" s="1213" t="s">
        <v>432</v>
      </c>
      <c r="AD240" s="95"/>
      <c r="AE240" s="98"/>
      <c r="AF240" s="98"/>
      <c r="AG240" s="98"/>
      <c r="AH240" s="98"/>
    </row>
    <row r="241" spans="1:34" ht="30" hidden="1" customHeight="1" x14ac:dyDescent="0.2">
      <c r="A241" s="1193" t="s">
        <v>631</v>
      </c>
      <c r="B241" s="1275"/>
      <c r="C241" s="1176"/>
      <c r="D241" s="1276"/>
      <c r="E241" s="1277"/>
      <c r="F241" s="1277"/>
      <c r="G241" s="1278"/>
      <c r="H241" s="1277"/>
      <c r="I241" s="1277"/>
      <c r="J241" s="1280"/>
      <c r="K241" s="1280"/>
      <c r="L241" s="1280"/>
      <c r="M241" s="1348"/>
      <c r="N241" s="1280"/>
      <c r="O241" s="1280"/>
      <c r="P241" s="1280"/>
      <c r="Q241" s="1280"/>
      <c r="R241" s="1280"/>
      <c r="S241" s="1280"/>
      <c r="T241" s="1280"/>
      <c r="U241" s="1280"/>
      <c r="V241" s="1280"/>
      <c r="W241" s="1280"/>
      <c r="X241" s="1282"/>
      <c r="Y241" s="1282"/>
      <c r="Z241" s="1282"/>
      <c r="AA241" s="1282"/>
      <c r="AB241" s="1282"/>
      <c r="AC241" s="1330"/>
    </row>
    <row r="242" spans="1:34" s="12" customFormat="1" ht="30" hidden="1" customHeight="1" x14ac:dyDescent="0.2">
      <c r="A242" s="1307" t="s">
        <v>632</v>
      </c>
      <c r="B242" s="1275"/>
      <c r="C242" s="1113"/>
      <c r="D242" s="1177"/>
      <c r="E242" s="1178"/>
      <c r="F242" s="1178"/>
      <c r="G242" s="1179"/>
      <c r="H242" s="1178"/>
      <c r="I242" s="1178"/>
      <c r="J242" s="1292"/>
      <c r="K242" s="1293"/>
      <c r="L242" s="1273"/>
      <c r="M242" s="1273"/>
      <c r="N242" s="1273"/>
      <c r="O242" s="1273"/>
      <c r="P242" s="1273"/>
      <c r="Q242" s="1273"/>
      <c r="R242" s="1273"/>
      <c r="S242" s="1273"/>
      <c r="T242" s="1273"/>
      <c r="U242" s="1273"/>
      <c r="V242" s="1272"/>
      <c r="W242" s="1272"/>
      <c r="X242" s="1294"/>
      <c r="Y242" s="1294"/>
      <c r="Z242" s="1274"/>
      <c r="AA242" s="1274"/>
      <c r="AB242" s="1274"/>
      <c r="AC242" s="1295"/>
      <c r="AD242" s="95"/>
      <c r="AE242" s="98"/>
      <c r="AF242" s="98"/>
      <c r="AG242" s="98"/>
      <c r="AH242" s="98"/>
    </row>
    <row r="243" spans="1:34" s="12" customFormat="1" ht="30" hidden="1" customHeight="1" x14ac:dyDescent="0.2">
      <c r="A243" s="1192" t="s">
        <v>1087</v>
      </c>
      <c r="B243" s="1269" t="s">
        <v>273</v>
      </c>
      <c r="C243" s="1270" t="s">
        <v>105</v>
      </c>
      <c r="D243" s="1270" t="s">
        <v>232</v>
      </c>
      <c r="E243" s="1271">
        <v>42849</v>
      </c>
      <c r="F243" s="1271">
        <v>43264</v>
      </c>
      <c r="G243" s="1179">
        <f t="shared" ref="G243" si="30">DAYS360(E243,F243)</f>
        <v>409</v>
      </c>
      <c r="H243" s="1178">
        <v>43252</v>
      </c>
      <c r="I243" s="1178">
        <v>43616</v>
      </c>
      <c r="J243" s="1272" t="s">
        <v>80</v>
      </c>
      <c r="K243" s="1273" t="s">
        <v>1088</v>
      </c>
      <c r="L243" s="1273" t="s">
        <v>80</v>
      </c>
      <c r="M243" s="1273" t="s">
        <v>80</v>
      </c>
      <c r="N243" s="1273" t="s">
        <v>80</v>
      </c>
      <c r="O243" s="1273" t="s">
        <v>80</v>
      </c>
      <c r="P243" s="1273" t="s">
        <v>80</v>
      </c>
      <c r="Q243" s="1273" t="s">
        <v>80</v>
      </c>
      <c r="R243" s="1273" t="s">
        <v>80</v>
      </c>
      <c r="S243" s="1273" t="s">
        <v>80</v>
      </c>
      <c r="T243" s="1273" t="s">
        <v>80</v>
      </c>
      <c r="U243" s="1273" t="s">
        <v>80</v>
      </c>
      <c r="V243" s="1272" t="s">
        <v>80</v>
      </c>
      <c r="W243" s="1272" t="s">
        <v>80</v>
      </c>
      <c r="X243" s="1274" t="s">
        <v>80</v>
      </c>
      <c r="Y243" s="1274" t="s">
        <v>80</v>
      </c>
      <c r="Z243" s="1274" t="s">
        <v>80</v>
      </c>
      <c r="AA243" s="1274" t="s">
        <v>80</v>
      </c>
      <c r="AB243" s="1274" t="s">
        <v>80</v>
      </c>
      <c r="AC243" s="1213" t="s">
        <v>432</v>
      </c>
      <c r="AD243" s="95"/>
      <c r="AE243" s="98"/>
      <c r="AF243" s="98"/>
      <c r="AG243" s="98"/>
      <c r="AH243" s="98"/>
    </row>
    <row r="244" spans="1:34" s="107" customFormat="1" ht="30" hidden="1" customHeight="1" x14ac:dyDescent="0.2">
      <c r="A244" s="1193" t="s">
        <v>57</v>
      </c>
      <c r="B244" s="1275"/>
      <c r="C244" s="1176"/>
      <c r="D244" s="1276"/>
      <c r="E244" s="1277"/>
      <c r="F244" s="1277"/>
      <c r="G244" s="1278"/>
      <c r="H244" s="1277"/>
      <c r="I244" s="1277"/>
      <c r="J244" s="1280"/>
      <c r="K244" s="1280"/>
      <c r="L244" s="1280"/>
      <c r="M244" s="1280"/>
      <c r="N244" s="1280"/>
      <c r="O244" s="1280"/>
      <c r="P244" s="1280"/>
      <c r="Q244" s="1280"/>
      <c r="R244" s="1280"/>
      <c r="S244" s="1280"/>
      <c r="T244" s="1280"/>
      <c r="U244" s="1280"/>
      <c r="V244" s="1280"/>
      <c r="W244" s="1280"/>
      <c r="X244" s="1282"/>
      <c r="Y244" s="1282"/>
      <c r="Z244" s="1282"/>
      <c r="AA244" s="1282"/>
      <c r="AB244" s="1282"/>
      <c r="AC244" s="1283"/>
      <c r="AD244" s="97"/>
      <c r="AE244" s="106"/>
      <c r="AF244" s="106"/>
      <c r="AG244" s="106"/>
      <c r="AH244" s="106"/>
    </row>
    <row r="245" spans="1:34" s="107" customFormat="1" ht="30" hidden="1" customHeight="1" x14ac:dyDescent="0.2">
      <c r="A245" s="1307" t="s">
        <v>57</v>
      </c>
      <c r="B245" s="1275"/>
      <c r="C245" s="1176"/>
      <c r="D245" s="1276"/>
      <c r="E245" s="1277"/>
      <c r="F245" s="1277"/>
      <c r="G245" s="1278"/>
      <c r="H245" s="1277"/>
      <c r="I245" s="1277"/>
      <c r="J245" s="1280"/>
      <c r="K245" s="1280"/>
      <c r="L245" s="1280"/>
      <c r="M245" s="1280"/>
      <c r="N245" s="1280"/>
      <c r="O245" s="1280"/>
      <c r="P245" s="1280"/>
      <c r="Q245" s="1280"/>
      <c r="R245" s="1280"/>
      <c r="S245" s="1280"/>
      <c r="T245" s="1280"/>
      <c r="U245" s="1280"/>
      <c r="V245" s="1280"/>
      <c r="W245" s="1280"/>
      <c r="X245" s="1282"/>
      <c r="Y245" s="1282"/>
      <c r="Z245" s="1282"/>
      <c r="AA245" s="1282"/>
      <c r="AB245" s="1282"/>
      <c r="AC245" s="1283"/>
      <c r="AD245" s="97"/>
      <c r="AE245" s="106"/>
      <c r="AF245" s="106"/>
      <c r="AG245" s="106"/>
      <c r="AH245" s="106"/>
    </row>
    <row r="246" spans="1:34" s="12" customFormat="1" ht="30" hidden="1" customHeight="1" x14ac:dyDescent="0.2">
      <c r="A246" s="1192" t="s">
        <v>1089</v>
      </c>
      <c r="B246" s="1269" t="s">
        <v>275</v>
      </c>
      <c r="C246" s="1270" t="s">
        <v>235</v>
      </c>
      <c r="D246" s="1270" t="s">
        <v>232</v>
      </c>
      <c r="E246" s="1271">
        <v>43073</v>
      </c>
      <c r="F246" s="1271">
        <v>43180</v>
      </c>
      <c r="G246" s="1179">
        <f>DAYS360(E246,F246)</f>
        <v>107</v>
      </c>
      <c r="H246" s="1178">
        <v>43101</v>
      </c>
      <c r="I246" s="1178">
        <v>43465</v>
      </c>
      <c r="J246" s="1272" t="s">
        <v>80</v>
      </c>
      <c r="K246" s="1273" t="s">
        <v>80</v>
      </c>
      <c r="L246" s="1273" t="s">
        <v>80</v>
      </c>
      <c r="M246" s="1273" t="s">
        <v>80</v>
      </c>
      <c r="N246" s="1273" t="s">
        <v>80</v>
      </c>
      <c r="O246" s="1273" t="s">
        <v>80</v>
      </c>
      <c r="P246" s="1273">
        <v>6100</v>
      </c>
      <c r="Q246" s="1273" t="s">
        <v>80</v>
      </c>
      <c r="R246" s="1273" t="s">
        <v>248</v>
      </c>
      <c r="S246" s="1273">
        <v>14000</v>
      </c>
      <c r="T246" s="1273">
        <v>8000</v>
      </c>
      <c r="U246" s="1273">
        <v>2120</v>
      </c>
      <c r="V246" s="1272" t="s">
        <v>455</v>
      </c>
      <c r="W246" s="1272" t="s">
        <v>234</v>
      </c>
      <c r="X246" s="1274" t="s">
        <v>80</v>
      </c>
      <c r="Y246" s="1274" t="s">
        <v>234</v>
      </c>
      <c r="Z246" s="1274" t="s">
        <v>80</v>
      </c>
      <c r="AA246" s="1274" t="s">
        <v>248</v>
      </c>
      <c r="AB246" s="1274" t="s">
        <v>248</v>
      </c>
      <c r="AC246" s="1213" t="s">
        <v>61</v>
      </c>
      <c r="AD246" s="95"/>
      <c r="AE246" s="98"/>
      <c r="AF246" s="98"/>
      <c r="AG246" s="98"/>
      <c r="AH246" s="98"/>
    </row>
    <row r="247" spans="1:34" s="12" customFormat="1" ht="30" hidden="1" customHeight="1" x14ac:dyDescent="0.2">
      <c r="A247" s="1192" t="s">
        <v>1090</v>
      </c>
      <c r="B247" s="1269" t="s">
        <v>275</v>
      </c>
      <c r="C247" s="1270" t="s">
        <v>235</v>
      </c>
      <c r="D247" s="1270" t="s">
        <v>232</v>
      </c>
      <c r="E247" s="1271" t="s">
        <v>236</v>
      </c>
      <c r="F247" s="1271">
        <v>43199</v>
      </c>
      <c r="G247" s="1184" t="s">
        <v>80</v>
      </c>
      <c r="H247" s="1178">
        <v>43101</v>
      </c>
      <c r="I247" s="1178">
        <v>43465</v>
      </c>
      <c r="J247" s="1272" t="s">
        <v>80</v>
      </c>
      <c r="K247" s="1273" t="s">
        <v>80</v>
      </c>
      <c r="L247" s="1273" t="s">
        <v>80</v>
      </c>
      <c r="M247" s="1273" t="s">
        <v>80</v>
      </c>
      <c r="N247" s="1273" t="s">
        <v>80</v>
      </c>
      <c r="O247" s="1273" t="s">
        <v>80</v>
      </c>
      <c r="P247" s="1273">
        <v>6100</v>
      </c>
      <c r="Q247" s="1273" t="s">
        <v>80</v>
      </c>
      <c r="R247" s="1273" t="s">
        <v>248</v>
      </c>
      <c r="S247" s="1273">
        <v>14000</v>
      </c>
      <c r="T247" s="1273">
        <v>8000</v>
      </c>
      <c r="U247" s="1273">
        <v>2120</v>
      </c>
      <c r="V247" s="1272" t="s">
        <v>455</v>
      </c>
      <c r="W247" s="1272" t="s">
        <v>234</v>
      </c>
      <c r="X247" s="1274" t="s">
        <v>234</v>
      </c>
      <c r="Y247" s="1274" t="s">
        <v>234</v>
      </c>
      <c r="Z247" s="1274" t="s">
        <v>234</v>
      </c>
      <c r="AA247" s="1274" t="s">
        <v>248</v>
      </c>
      <c r="AB247" s="1274" t="s">
        <v>248</v>
      </c>
      <c r="AC247" s="1213" t="s">
        <v>61</v>
      </c>
      <c r="AD247" s="95"/>
      <c r="AE247" s="98"/>
      <c r="AF247" s="98"/>
      <c r="AG247" s="98"/>
      <c r="AH247" s="98"/>
    </row>
    <row r="248" spans="1:34" s="12" customFormat="1" ht="30" customHeight="1" x14ac:dyDescent="0.2">
      <c r="A248" s="1192" t="s">
        <v>1091</v>
      </c>
      <c r="B248" s="1269" t="s">
        <v>275</v>
      </c>
      <c r="C248" s="1270" t="s">
        <v>275</v>
      </c>
      <c r="D248" s="1270" t="s">
        <v>232</v>
      </c>
      <c r="E248" s="1271">
        <v>43067</v>
      </c>
      <c r="F248" s="1271">
        <v>43248</v>
      </c>
      <c r="G248" s="1179">
        <f t="shared" ref="G248" si="31">DAYS360(E248,F248)</f>
        <v>180</v>
      </c>
      <c r="H248" s="1178">
        <v>43101</v>
      </c>
      <c r="I248" s="1178">
        <v>43465</v>
      </c>
      <c r="J248" s="1272" t="s">
        <v>80</v>
      </c>
      <c r="K248" s="1273" t="s">
        <v>80</v>
      </c>
      <c r="L248" s="1273" t="s">
        <v>80</v>
      </c>
      <c r="M248" s="1273" t="s">
        <v>80</v>
      </c>
      <c r="N248" s="1273" t="s">
        <v>80</v>
      </c>
      <c r="O248" s="1273" t="s">
        <v>80</v>
      </c>
      <c r="P248" s="1273" t="s">
        <v>80</v>
      </c>
      <c r="Q248" s="1273" t="s">
        <v>80</v>
      </c>
      <c r="R248" s="1273" t="s">
        <v>80</v>
      </c>
      <c r="S248" s="1273" t="s">
        <v>80</v>
      </c>
      <c r="T248" s="1273" t="s">
        <v>80</v>
      </c>
      <c r="U248" s="1273" t="s">
        <v>80</v>
      </c>
      <c r="V248" s="1272" t="s">
        <v>80</v>
      </c>
      <c r="W248" s="1272" t="s">
        <v>80</v>
      </c>
      <c r="X248" s="1274" t="s">
        <v>234</v>
      </c>
      <c r="Y248" s="1274" t="s">
        <v>234</v>
      </c>
      <c r="Z248" s="1274" t="s">
        <v>234</v>
      </c>
      <c r="AA248" s="1274" t="s">
        <v>80</v>
      </c>
      <c r="AB248" s="1274" t="s">
        <v>80</v>
      </c>
      <c r="AC248" s="1213" t="s">
        <v>432</v>
      </c>
      <c r="AD248" s="95"/>
      <c r="AE248" s="98"/>
      <c r="AF248" s="98"/>
      <c r="AG248" s="98"/>
      <c r="AH248" s="98"/>
    </row>
    <row r="249" spans="1:34" s="12" customFormat="1" ht="30" customHeight="1" x14ac:dyDescent="0.2">
      <c r="A249" s="1192" t="s">
        <v>1092</v>
      </c>
      <c r="B249" s="1269" t="s">
        <v>272</v>
      </c>
      <c r="C249" s="1270" t="s">
        <v>275</v>
      </c>
      <c r="D249" s="1270" t="s">
        <v>232</v>
      </c>
      <c r="E249" s="1271">
        <v>43165</v>
      </c>
      <c r="F249" s="1271">
        <v>43261</v>
      </c>
      <c r="G249" s="1179">
        <f>DAYS360(E249,F249)</f>
        <v>94</v>
      </c>
      <c r="H249" s="1178">
        <v>43344</v>
      </c>
      <c r="I249" s="1178">
        <v>44439</v>
      </c>
      <c r="J249" s="1272" t="s">
        <v>1093</v>
      </c>
      <c r="K249" s="1273" t="s">
        <v>80</v>
      </c>
      <c r="L249" s="1272" t="s">
        <v>1094</v>
      </c>
      <c r="M249" s="1272" t="s">
        <v>1095</v>
      </c>
      <c r="N249" s="1273" t="s">
        <v>80</v>
      </c>
      <c r="O249" s="1273" t="s">
        <v>80</v>
      </c>
      <c r="P249" s="1273" t="s">
        <v>80</v>
      </c>
      <c r="Q249" s="1273" t="s">
        <v>80</v>
      </c>
      <c r="R249" s="1273" t="s">
        <v>80</v>
      </c>
      <c r="S249" s="1273">
        <v>7548.36</v>
      </c>
      <c r="T249" s="1273">
        <v>1686.17</v>
      </c>
      <c r="U249" s="1273">
        <v>182.11</v>
      </c>
      <c r="V249" s="1272" t="s">
        <v>234</v>
      </c>
      <c r="W249" s="1272" t="s">
        <v>1096</v>
      </c>
      <c r="X249" s="1274" t="s">
        <v>234</v>
      </c>
      <c r="Y249" s="1274" t="s">
        <v>234</v>
      </c>
      <c r="Z249" s="1274" t="s">
        <v>80</v>
      </c>
      <c r="AA249" s="1274" t="s">
        <v>80</v>
      </c>
      <c r="AB249" s="1274" t="s">
        <v>234</v>
      </c>
      <c r="AC249" s="1213" t="s">
        <v>61</v>
      </c>
      <c r="AD249" s="95"/>
      <c r="AE249" s="98"/>
      <c r="AF249" s="98"/>
      <c r="AG249" s="98"/>
      <c r="AH249" s="98"/>
    </row>
    <row r="250" spans="1:34" s="12" customFormat="1" ht="30" customHeight="1" x14ac:dyDescent="0.2">
      <c r="A250" s="1192" t="s">
        <v>1097</v>
      </c>
      <c r="B250" s="1269" t="s">
        <v>277</v>
      </c>
      <c r="C250" s="1270" t="s">
        <v>275</v>
      </c>
      <c r="D250" s="1270" t="s">
        <v>232</v>
      </c>
      <c r="E250" s="1271">
        <v>43091</v>
      </c>
      <c r="F250" s="1271">
        <v>43269</v>
      </c>
      <c r="G250" s="1179">
        <f t="shared" ref="G250:G253" si="32">DAYS360(E250,F250)</f>
        <v>176</v>
      </c>
      <c r="H250" s="1271" t="s">
        <v>236</v>
      </c>
      <c r="I250" s="1271" t="s">
        <v>236</v>
      </c>
      <c r="J250" s="1272" t="s">
        <v>80</v>
      </c>
      <c r="K250" s="1273" t="s">
        <v>80</v>
      </c>
      <c r="L250" s="1273" t="s">
        <v>80</v>
      </c>
      <c r="M250" s="1273" t="s">
        <v>80</v>
      </c>
      <c r="N250" s="1273" t="s">
        <v>80</v>
      </c>
      <c r="O250" s="1273" t="s">
        <v>80</v>
      </c>
      <c r="P250" s="1273" t="s">
        <v>80</v>
      </c>
      <c r="Q250" s="1273" t="s">
        <v>80</v>
      </c>
      <c r="R250" s="1273" t="s">
        <v>80</v>
      </c>
      <c r="S250" s="1273" t="s">
        <v>80</v>
      </c>
      <c r="T250" s="1273" t="s">
        <v>80</v>
      </c>
      <c r="U250" s="1273" t="s">
        <v>80</v>
      </c>
      <c r="V250" s="1272" t="s">
        <v>80</v>
      </c>
      <c r="W250" s="1272" t="s">
        <v>234</v>
      </c>
      <c r="X250" s="1274" t="s">
        <v>80</v>
      </c>
      <c r="Y250" s="1274" t="s">
        <v>80</v>
      </c>
      <c r="Z250" s="1274" t="s">
        <v>80</v>
      </c>
      <c r="AA250" s="1274" t="s">
        <v>80</v>
      </c>
      <c r="AB250" s="1274" t="s">
        <v>234</v>
      </c>
      <c r="AC250" s="1213" t="s">
        <v>61</v>
      </c>
      <c r="AD250" s="95"/>
      <c r="AE250" s="98"/>
      <c r="AF250" s="98"/>
      <c r="AG250" s="98"/>
      <c r="AH250" s="98"/>
    </row>
    <row r="251" spans="1:34" s="12" customFormat="1" ht="30" customHeight="1" x14ac:dyDescent="0.2">
      <c r="A251" s="1192" t="s">
        <v>1098</v>
      </c>
      <c r="B251" s="1269" t="s">
        <v>275</v>
      </c>
      <c r="C251" s="1270" t="s">
        <v>235</v>
      </c>
      <c r="D251" s="1270" t="s">
        <v>232</v>
      </c>
      <c r="E251" s="1271">
        <v>43097</v>
      </c>
      <c r="F251" s="1271">
        <v>43392</v>
      </c>
      <c r="G251" s="1179">
        <f t="shared" si="32"/>
        <v>291</v>
      </c>
      <c r="H251" s="1178">
        <v>43101</v>
      </c>
      <c r="I251" s="1178">
        <v>43465</v>
      </c>
      <c r="J251" s="1272" t="s">
        <v>80</v>
      </c>
      <c r="K251" s="1273" t="s">
        <v>80</v>
      </c>
      <c r="L251" s="1273" t="s">
        <v>80</v>
      </c>
      <c r="M251" s="1273" t="s">
        <v>80</v>
      </c>
      <c r="N251" s="1273" t="s">
        <v>80</v>
      </c>
      <c r="O251" s="1273" t="s">
        <v>80</v>
      </c>
      <c r="P251" s="1273" t="s">
        <v>80</v>
      </c>
      <c r="Q251" s="1273">
        <v>23.8</v>
      </c>
      <c r="R251" s="1273">
        <v>23.8</v>
      </c>
      <c r="S251" s="1273" t="s">
        <v>80</v>
      </c>
      <c r="T251" s="1273" t="s">
        <v>80</v>
      </c>
      <c r="U251" s="1273" t="s">
        <v>80</v>
      </c>
      <c r="V251" s="1272" t="s">
        <v>80</v>
      </c>
      <c r="W251" s="1272" t="s">
        <v>80</v>
      </c>
      <c r="X251" s="1274" t="s">
        <v>234</v>
      </c>
      <c r="Y251" s="1274" t="s">
        <v>80</v>
      </c>
      <c r="Z251" s="1274" t="s">
        <v>80</v>
      </c>
      <c r="AA251" s="1274" t="s">
        <v>80</v>
      </c>
      <c r="AB251" s="1274" t="s">
        <v>80</v>
      </c>
      <c r="AC251" s="1213" t="s">
        <v>80</v>
      </c>
      <c r="AD251" s="95"/>
      <c r="AE251" s="98"/>
      <c r="AF251" s="98"/>
      <c r="AG251" s="98"/>
      <c r="AH251" s="98"/>
    </row>
    <row r="252" spans="1:34" s="12" customFormat="1" ht="30" customHeight="1" x14ac:dyDescent="0.2">
      <c r="A252" s="1192" t="s">
        <v>1091</v>
      </c>
      <c r="B252" s="1269" t="s">
        <v>275</v>
      </c>
      <c r="C252" s="1270" t="s">
        <v>235</v>
      </c>
      <c r="D252" s="1270" t="s">
        <v>232</v>
      </c>
      <c r="E252" s="1271">
        <v>43487</v>
      </c>
      <c r="F252" s="1271">
        <v>43726</v>
      </c>
      <c r="G252" s="1179">
        <f t="shared" si="32"/>
        <v>236</v>
      </c>
      <c r="H252" s="1178">
        <v>43466</v>
      </c>
      <c r="I252" s="1178">
        <v>43830</v>
      </c>
      <c r="J252" s="1272" t="s">
        <v>80</v>
      </c>
      <c r="K252" s="1272" t="s">
        <v>80</v>
      </c>
      <c r="L252" s="1272" t="s">
        <v>80</v>
      </c>
      <c r="M252" s="1272" t="s">
        <v>80</v>
      </c>
      <c r="N252" s="1272" t="s">
        <v>80</v>
      </c>
      <c r="O252" s="1272" t="s">
        <v>80</v>
      </c>
      <c r="P252" s="1272" t="s">
        <v>80</v>
      </c>
      <c r="Q252" s="1272" t="s">
        <v>80</v>
      </c>
      <c r="R252" s="1272" t="s">
        <v>80</v>
      </c>
      <c r="S252" s="1272" t="s">
        <v>80</v>
      </c>
      <c r="T252" s="1272" t="s">
        <v>80</v>
      </c>
      <c r="U252" s="1272" t="s">
        <v>80</v>
      </c>
      <c r="V252" s="1272" t="s">
        <v>80</v>
      </c>
      <c r="W252" s="1272" t="s">
        <v>80</v>
      </c>
      <c r="X252" s="1272" t="s">
        <v>80</v>
      </c>
      <c r="Y252" s="1274" t="s">
        <v>234</v>
      </c>
      <c r="Z252" s="1274" t="s">
        <v>234</v>
      </c>
      <c r="AA252" s="1274" t="s">
        <v>80</v>
      </c>
      <c r="AB252" s="1274" t="s">
        <v>80</v>
      </c>
      <c r="AC252" s="1213" t="s">
        <v>1321</v>
      </c>
      <c r="AD252" s="95"/>
      <c r="AE252" s="98"/>
      <c r="AF252" s="98"/>
      <c r="AG252" s="98"/>
      <c r="AH252" s="98"/>
    </row>
    <row r="253" spans="1:34" s="12" customFormat="1" ht="30" customHeight="1" x14ac:dyDescent="0.2">
      <c r="A253" s="1192" t="s">
        <v>1098</v>
      </c>
      <c r="B253" s="1269" t="s">
        <v>275</v>
      </c>
      <c r="C253" s="1270" t="s">
        <v>235</v>
      </c>
      <c r="D253" s="1270" t="s">
        <v>232</v>
      </c>
      <c r="E253" s="1271">
        <v>43431</v>
      </c>
      <c r="F253" s="1271">
        <v>43761</v>
      </c>
      <c r="G253" s="1179">
        <f t="shared" si="32"/>
        <v>326</v>
      </c>
      <c r="H253" s="1178">
        <v>43466</v>
      </c>
      <c r="I253" s="1178">
        <v>43830</v>
      </c>
      <c r="J253" s="1272" t="s">
        <v>80</v>
      </c>
      <c r="K253" s="1273" t="s">
        <v>80</v>
      </c>
      <c r="L253" s="1273" t="s">
        <v>80</v>
      </c>
      <c r="M253" s="1273" t="s">
        <v>80</v>
      </c>
      <c r="N253" s="1273" t="s">
        <v>80</v>
      </c>
      <c r="O253" s="1273" t="s">
        <v>80</v>
      </c>
      <c r="P253" s="1273" t="s">
        <v>80</v>
      </c>
      <c r="Q253" s="1273">
        <v>23.8</v>
      </c>
      <c r="R253" s="1273">
        <v>23.8</v>
      </c>
      <c r="S253" s="1273">
        <v>3174</v>
      </c>
      <c r="T253" s="1273">
        <v>3174</v>
      </c>
      <c r="U253" s="1272" t="s">
        <v>80</v>
      </c>
      <c r="V253" s="1272" t="s">
        <v>80</v>
      </c>
      <c r="W253" s="1272" t="s">
        <v>1334</v>
      </c>
      <c r="X253" s="1274" t="s">
        <v>234</v>
      </c>
      <c r="Y253" s="1274" t="s">
        <v>234</v>
      </c>
      <c r="Z253" s="1274" t="s">
        <v>80</v>
      </c>
      <c r="AA253" s="1274" t="s">
        <v>80</v>
      </c>
      <c r="AB253" s="1274" t="s">
        <v>80</v>
      </c>
      <c r="AC253" s="1213" t="s">
        <v>1321</v>
      </c>
      <c r="AD253" s="95"/>
      <c r="AE253" s="98"/>
      <c r="AF253" s="98"/>
      <c r="AG253" s="98"/>
      <c r="AH253" s="98"/>
    </row>
    <row r="254" spans="1:34" s="12" customFormat="1" ht="30" customHeight="1" x14ac:dyDescent="0.2">
      <c r="A254" s="1192" t="s">
        <v>1335</v>
      </c>
      <c r="B254" s="1269" t="s">
        <v>275</v>
      </c>
      <c r="C254" s="1270" t="s">
        <v>235</v>
      </c>
      <c r="D254" s="1270" t="s">
        <v>232</v>
      </c>
      <c r="E254" s="1271" t="s">
        <v>233</v>
      </c>
      <c r="F254" s="1271">
        <v>43790</v>
      </c>
      <c r="G254" s="1179" t="s">
        <v>80</v>
      </c>
      <c r="H254" s="1178">
        <v>43466</v>
      </c>
      <c r="I254" s="1178">
        <v>43830</v>
      </c>
      <c r="J254" s="1272" t="s">
        <v>80</v>
      </c>
      <c r="K254" s="1272" t="s">
        <v>80</v>
      </c>
      <c r="L254" s="1272" t="s">
        <v>80</v>
      </c>
      <c r="M254" s="1272" t="s">
        <v>80</v>
      </c>
      <c r="N254" s="1272" t="s">
        <v>80</v>
      </c>
      <c r="O254" s="1272" t="s">
        <v>80</v>
      </c>
      <c r="P254" s="1272" t="s">
        <v>80</v>
      </c>
      <c r="Q254" s="1272" t="s">
        <v>80</v>
      </c>
      <c r="R254" s="1272" t="s">
        <v>80</v>
      </c>
      <c r="S254" s="1273" t="s">
        <v>1261</v>
      </c>
      <c r="T254" s="1273" t="s">
        <v>80</v>
      </c>
      <c r="U254" s="1273" t="s">
        <v>80</v>
      </c>
      <c r="V254" s="1272" t="s">
        <v>80</v>
      </c>
      <c r="W254" s="1272" t="s">
        <v>234</v>
      </c>
      <c r="X254" s="1274" t="s">
        <v>80</v>
      </c>
      <c r="Y254" s="1274" t="s">
        <v>234</v>
      </c>
      <c r="Z254" s="1274" t="s">
        <v>80</v>
      </c>
      <c r="AA254" s="1274" t="s">
        <v>234</v>
      </c>
      <c r="AB254" s="1274" t="s">
        <v>234</v>
      </c>
      <c r="AC254" s="1213" t="s">
        <v>61</v>
      </c>
      <c r="AD254" s="95"/>
      <c r="AE254" s="98"/>
      <c r="AF254" s="98"/>
      <c r="AG254" s="98"/>
      <c r="AH254" s="98"/>
    </row>
    <row r="255" spans="1:34" s="107" customFormat="1" ht="30" customHeight="1" x14ac:dyDescent="0.2">
      <c r="A255" s="1193" t="s">
        <v>633</v>
      </c>
      <c r="B255" s="1275"/>
      <c r="C255" s="1176"/>
      <c r="D255" s="1276"/>
      <c r="E255" s="1277"/>
      <c r="F255" s="1277"/>
      <c r="G255" s="1179"/>
      <c r="H255" s="1277"/>
      <c r="I255" s="1277"/>
      <c r="J255" s="1280"/>
      <c r="K255" s="1280"/>
      <c r="L255" s="1280"/>
      <c r="M255" s="1280"/>
      <c r="N255" s="1280"/>
      <c r="O255" s="1280"/>
      <c r="P255" s="1280"/>
      <c r="Q255" s="1280"/>
      <c r="R255" s="1280"/>
      <c r="S255" s="1280"/>
      <c r="T255" s="1280"/>
      <c r="U255" s="1280"/>
      <c r="V255" s="1280"/>
      <c r="W255" s="1280"/>
      <c r="X255" s="1282"/>
      <c r="Y255" s="1282"/>
      <c r="Z255" s="1282"/>
      <c r="AA255" s="1282"/>
      <c r="AB255" s="1282"/>
      <c r="AC255" s="1283"/>
      <c r="AD255" s="97"/>
      <c r="AE255" s="106"/>
      <c r="AF255" s="106"/>
      <c r="AG255" s="106"/>
      <c r="AH255" s="106"/>
    </row>
    <row r="256" spans="1:34" s="12" customFormat="1" ht="30" customHeight="1" x14ac:dyDescent="0.2">
      <c r="A256" s="1192" t="s">
        <v>1099</v>
      </c>
      <c r="B256" s="1269" t="s">
        <v>286</v>
      </c>
      <c r="C256" s="1270" t="s">
        <v>235</v>
      </c>
      <c r="D256" s="1270" t="s">
        <v>232</v>
      </c>
      <c r="E256" s="1271">
        <v>43145</v>
      </c>
      <c r="F256" s="1271">
        <v>43150</v>
      </c>
      <c r="G256" s="1179">
        <f t="shared" ref="G256" si="33">DAYS360(E256,F256)</f>
        <v>5</v>
      </c>
      <c r="H256" s="1178">
        <v>43101</v>
      </c>
      <c r="I256" s="1178">
        <v>43465</v>
      </c>
      <c r="J256" s="1272" t="s">
        <v>80</v>
      </c>
      <c r="K256" s="1273" t="s">
        <v>80</v>
      </c>
      <c r="L256" s="1273" t="s">
        <v>80</v>
      </c>
      <c r="M256" s="1273" t="s">
        <v>80</v>
      </c>
      <c r="N256" s="1273" t="s">
        <v>80</v>
      </c>
      <c r="O256" s="1273" t="s">
        <v>80</v>
      </c>
      <c r="P256" s="1273" t="s">
        <v>80</v>
      </c>
      <c r="Q256" s="1273" t="s">
        <v>80</v>
      </c>
      <c r="R256" s="1273" t="s">
        <v>80</v>
      </c>
      <c r="S256" s="1273" t="s">
        <v>856</v>
      </c>
      <c r="T256" s="1273" t="s">
        <v>80</v>
      </c>
      <c r="U256" s="1273" t="s">
        <v>80</v>
      </c>
      <c r="V256" s="1272" t="s">
        <v>80</v>
      </c>
      <c r="W256" s="1274" t="s">
        <v>234</v>
      </c>
      <c r="X256" s="1274" t="s">
        <v>234</v>
      </c>
      <c r="Y256" s="1274" t="s">
        <v>234</v>
      </c>
      <c r="Z256" s="1274" t="s">
        <v>80</v>
      </c>
      <c r="AA256" s="1274" t="s">
        <v>80</v>
      </c>
      <c r="AB256" s="1274" t="s">
        <v>234</v>
      </c>
      <c r="AC256" s="1213" t="s">
        <v>61</v>
      </c>
      <c r="AD256" s="95"/>
      <c r="AE256" s="98"/>
      <c r="AF256" s="98"/>
      <c r="AG256" s="98"/>
      <c r="AH256" s="98"/>
    </row>
    <row r="257" spans="1:34" s="12" customFormat="1" ht="30" customHeight="1" x14ac:dyDescent="0.2">
      <c r="A257" s="1193" t="s">
        <v>356</v>
      </c>
      <c r="B257" s="1275"/>
      <c r="C257" s="1113"/>
      <c r="D257" s="1177"/>
      <c r="E257" s="1178"/>
      <c r="F257" s="1178"/>
      <c r="G257" s="1179"/>
      <c r="H257" s="1178"/>
      <c r="I257" s="1178"/>
      <c r="J257" s="1292"/>
      <c r="K257" s="1293"/>
      <c r="L257" s="1273"/>
      <c r="M257" s="1273"/>
      <c r="N257" s="1273"/>
      <c r="O257" s="1273"/>
      <c r="P257" s="1273"/>
      <c r="Q257" s="1273"/>
      <c r="R257" s="1273"/>
      <c r="S257" s="1273"/>
      <c r="T257" s="1273"/>
      <c r="U257" s="1273"/>
      <c r="V257" s="1272"/>
      <c r="W257" s="1272"/>
      <c r="X257" s="1294"/>
      <c r="Y257" s="1294"/>
      <c r="Z257" s="1274"/>
      <c r="AA257" s="1274"/>
      <c r="AB257" s="1274"/>
      <c r="AC257" s="1295"/>
      <c r="AD257" s="95"/>
      <c r="AE257" s="98"/>
      <c r="AF257" s="98"/>
      <c r="AG257" s="98"/>
      <c r="AH257" s="98"/>
    </row>
    <row r="258" spans="1:34" s="12" customFormat="1" ht="30" customHeight="1" x14ac:dyDescent="0.2">
      <c r="A258" s="1307" t="s">
        <v>123</v>
      </c>
      <c r="B258" s="1275"/>
      <c r="C258" s="1113"/>
      <c r="D258" s="1177"/>
      <c r="E258" s="1178"/>
      <c r="F258" s="1178"/>
      <c r="G258" s="1179"/>
      <c r="H258" s="1178"/>
      <c r="I258" s="1178"/>
      <c r="J258" s="1292"/>
      <c r="K258" s="1293"/>
      <c r="L258" s="1273"/>
      <c r="M258" s="1273"/>
      <c r="N258" s="1273"/>
      <c r="O258" s="1273"/>
      <c r="P258" s="1273"/>
      <c r="Q258" s="1273"/>
      <c r="R258" s="1273"/>
      <c r="S258" s="1273"/>
      <c r="T258" s="1273"/>
      <c r="U258" s="1273"/>
      <c r="V258" s="1272"/>
      <c r="W258" s="1272"/>
      <c r="X258" s="1294"/>
      <c r="Y258" s="1294"/>
      <c r="Z258" s="1274"/>
      <c r="AA258" s="1274"/>
      <c r="AB258" s="1274"/>
      <c r="AC258" s="1295"/>
      <c r="AD258" s="95"/>
      <c r="AE258" s="98"/>
      <c r="AF258" s="98"/>
      <c r="AG258" s="98"/>
      <c r="AH258" s="98"/>
    </row>
    <row r="259" spans="1:34" s="12" customFormat="1" ht="30" customHeight="1" x14ac:dyDescent="0.2">
      <c r="A259" s="1192" t="s">
        <v>1100</v>
      </c>
      <c r="B259" s="1269" t="s">
        <v>273</v>
      </c>
      <c r="C259" s="1270" t="s">
        <v>275</v>
      </c>
      <c r="D259" s="1270" t="s">
        <v>232</v>
      </c>
      <c r="E259" s="1271">
        <v>43130</v>
      </c>
      <c r="F259" s="1271">
        <v>43165</v>
      </c>
      <c r="G259" s="1179">
        <f t="shared" ref="G259:G262" si="34">DAYS360(E259,F259)</f>
        <v>36</v>
      </c>
      <c r="H259" s="1178">
        <v>43131</v>
      </c>
      <c r="I259" s="1178">
        <v>43495</v>
      </c>
      <c r="J259" s="1272">
        <v>75</v>
      </c>
      <c r="K259" s="1273" t="s">
        <v>80</v>
      </c>
      <c r="L259" s="1273" t="s">
        <v>80</v>
      </c>
      <c r="M259" s="1273" t="s">
        <v>80</v>
      </c>
      <c r="N259" s="1273" t="s">
        <v>80</v>
      </c>
      <c r="O259" s="1273" t="s">
        <v>80</v>
      </c>
      <c r="P259" s="1273">
        <v>300</v>
      </c>
      <c r="Q259" s="1273" t="s">
        <v>80</v>
      </c>
      <c r="R259" s="1273" t="s">
        <v>248</v>
      </c>
      <c r="S259" s="1273">
        <v>1500</v>
      </c>
      <c r="T259" s="1273">
        <v>1000</v>
      </c>
      <c r="U259" s="1273">
        <v>340</v>
      </c>
      <c r="V259" s="1272" t="s">
        <v>80</v>
      </c>
      <c r="W259" s="1272" t="s">
        <v>80</v>
      </c>
      <c r="X259" s="1274" t="s">
        <v>234</v>
      </c>
      <c r="Y259" s="1274" t="s">
        <v>234</v>
      </c>
      <c r="Z259" s="1274" t="s">
        <v>80</v>
      </c>
      <c r="AA259" s="1274" t="s">
        <v>248</v>
      </c>
      <c r="AB259" s="1274" t="s">
        <v>248</v>
      </c>
      <c r="AC259" s="1213" t="s">
        <v>61</v>
      </c>
      <c r="AD259" s="95"/>
      <c r="AE259" s="98"/>
      <c r="AF259" s="98"/>
      <c r="AG259" s="98"/>
      <c r="AH259" s="98"/>
    </row>
    <row r="260" spans="1:34" s="12" customFormat="1" ht="30" customHeight="1" x14ac:dyDescent="0.2">
      <c r="A260" s="1192" t="s">
        <v>1101</v>
      </c>
      <c r="B260" s="1269" t="s">
        <v>286</v>
      </c>
      <c r="C260" s="1270" t="s">
        <v>275</v>
      </c>
      <c r="D260" s="1270" t="s">
        <v>232</v>
      </c>
      <c r="E260" s="1271">
        <v>43187</v>
      </c>
      <c r="F260" s="1271">
        <v>43234</v>
      </c>
      <c r="G260" s="1179">
        <f t="shared" si="34"/>
        <v>46</v>
      </c>
      <c r="H260" s="1178">
        <v>42824</v>
      </c>
      <c r="I260" s="1178">
        <v>44651</v>
      </c>
      <c r="J260" s="1272" t="s">
        <v>80</v>
      </c>
      <c r="K260" s="1273" t="s">
        <v>80</v>
      </c>
      <c r="L260" s="1273" t="s">
        <v>80</v>
      </c>
      <c r="M260" s="1273" t="s">
        <v>80</v>
      </c>
      <c r="N260" s="1273" t="s">
        <v>80</v>
      </c>
      <c r="O260" s="1273">
        <v>3861.6</v>
      </c>
      <c r="P260" s="1273" t="s">
        <v>80</v>
      </c>
      <c r="Q260" s="1273" t="s">
        <v>80</v>
      </c>
      <c r="R260" s="1273" t="s">
        <v>80</v>
      </c>
      <c r="S260" s="1273" t="s">
        <v>80</v>
      </c>
      <c r="T260" s="1273" t="s">
        <v>80</v>
      </c>
      <c r="U260" s="1273" t="s">
        <v>80</v>
      </c>
      <c r="V260" s="1272" t="s">
        <v>80</v>
      </c>
      <c r="W260" s="1272" t="s">
        <v>80</v>
      </c>
      <c r="X260" s="1274" t="s">
        <v>80</v>
      </c>
      <c r="Y260" s="1274" t="s">
        <v>80</v>
      </c>
      <c r="Z260" s="1274" t="s">
        <v>80</v>
      </c>
      <c r="AA260" s="1274" t="s">
        <v>80</v>
      </c>
      <c r="AB260" s="1274" t="s">
        <v>80</v>
      </c>
      <c r="AC260" s="1213" t="s">
        <v>80</v>
      </c>
      <c r="AD260" s="95"/>
      <c r="AE260" s="98"/>
      <c r="AF260" s="98"/>
      <c r="AG260" s="98"/>
      <c r="AH260" s="98"/>
    </row>
    <row r="261" spans="1:34" s="12" customFormat="1" ht="30" customHeight="1" x14ac:dyDescent="0.2">
      <c r="A261" s="1192" t="s">
        <v>1102</v>
      </c>
      <c r="B261" s="1269" t="s">
        <v>286</v>
      </c>
      <c r="C261" s="1270" t="s">
        <v>105</v>
      </c>
      <c r="D261" s="1270" t="s">
        <v>232</v>
      </c>
      <c r="E261" s="1271">
        <v>43234</v>
      </c>
      <c r="F261" s="1271">
        <v>43265</v>
      </c>
      <c r="G261" s="1179">
        <f t="shared" si="34"/>
        <v>30</v>
      </c>
      <c r="H261" s="1178">
        <v>43466</v>
      </c>
      <c r="I261" s="1178">
        <v>43830</v>
      </c>
      <c r="J261" s="1272" t="s">
        <v>80</v>
      </c>
      <c r="K261" s="1273" t="s">
        <v>80</v>
      </c>
      <c r="L261" s="1273" t="s">
        <v>80</v>
      </c>
      <c r="M261" s="1273" t="s">
        <v>80</v>
      </c>
      <c r="N261" s="1273" t="s">
        <v>80</v>
      </c>
      <c r="O261" s="1273" t="s">
        <v>80</v>
      </c>
      <c r="P261" s="1273" t="s">
        <v>80</v>
      </c>
      <c r="Q261" s="1273" t="s">
        <v>80</v>
      </c>
      <c r="R261" s="1273" t="s">
        <v>80</v>
      </c>
      <c r="S261" s="1273">
        <v>1500</v>
      </c>
      <c r="T261" s="1273">
        <v>1500</v>
      </c>
      <c r="U261" s="1273" t="s">
        <v>80</v>
      </c>
      <c r="V261" s="1272" t="s">
        <v>80</v>
      </c>
      <c r="W261" s="1272" t="s">
        <v>80</v>
      </c>
      <c r="X261" s="1274" t="s">
        <v>80</v>
      </c>
      <c r="Y261" s="1274" t="s">
        <v>234</v>
      </c>
      <c r="Z261" s="1274" t="s">
        <v>80</v>
      </c>
      <c r="AA261" s="1274" t="s">
        <v>80</v>
      </c>
      <c r="AB261" s="1274" t="s">
        <v>80</v>
      </c>
      <c r="AC261" s="1213" t="s">
        <v>61</v>
      </c>
      <c r="AD261" s="95"/>
      <c r="AE261" s="98"/>
      <c r="AF261" s="98"/>
      <c r="AG261" s="98"/>
      <c r="AH261" s="98"/>
    </row>
    <row r="262" spans="1:34" s="12" customFormat="1" ht="30" customHeight="1" x14ac:dyDescent="0.2">
      <c r="A262" s="1192" t="s">
        <v>1103</v>
      </c>
      <c r="B262" s="1269" t="s">
        <v>273</v>
      </c>
      <c r="C262" s="1270" t="s">
        <v>105</v>
      </c>
      <c r="D262" s="1270" t="s">
        <v>232</v>
      </c>
      <c r="E262" s="1271">
        <v>43172</v>
      </c>
      <c r="F262" s="1271">
        <v>43378</v>
      </c>
      <c r="G262" s="1179">
        <f t="shared" si="34"/>
        <v>202</v>
      </c>
      <c r="H262" s="1178">
        <v>43230</v>
      </c>
      <c r="I262" s="1178">
        <v>44325</v>
      </c>
      <c r="J262" s="1272" t="s">
        <v>80</v>
      </c>
      <c r="K262" s="1273" t="s">
        <v>1104</v>
      </c>
      <c r="L262" s="1273" t="s">
        <v>80</v>
      </c>
      <c r="M262" s="1273" t="s">
        <v>80</v>
      </c>
      <c r="N262" s="1273" t="s">
        <v>80</v>
      </c>
      <c r="O262" s="1273" t="s">
        <v>80</v>
      </c>
      <c r="P262" s="1273">
        <v>3000</v>
      </c>
      <c r="Q262" s="1273">
        <v>88</v>
      </c>
      <c r="R262" s="1273">
        <v>80</v>
      </c>
      <c r="S262" s="1273">
        <v>4750</v>
      </c>
      <c r="T262" s="1273">
        <v>3750</v>
      </c>
      <c r="U262" s="1273">
        <v>1950</v>
      </c>
      <c r="V262" s="1272" t="s">
        <v>234</v>
      </c>
      <c r="W262" s="1272" t="s">
        <v>345</v>
      </c>
      <c r="X262" s="1274" t="s">
        <v>234</v>
      </c>
      <c r="Y262" s="1274" t="s">
        <v>234</v>
      </c>
      <c r="Z262" s="1274" t="s">
        <v>80</v>
      </c>
      <c r="AA262" s="1274" t="s">
        <v>234</v>
      </c>
      <c r="AB262" s="1274" t="s">
        <v>80</v>
      </c>
      <c r="AC262" s="1213" t="s">
        <v>61</v>
      </c>
      <c r="AD262" s="95"/>
      <c r="AE262" s="98"/>
      <c r="AF262" s="98"/>
      <c r="AG262" s="98"/>
      <c r="AH262" s="98"/>
    </row>
    <row r="263" spans="1:34" ht="12" customHeight="1" thickBot="1" x14ac:dyDescent="0.25">
      <c r="A263" s="1192"/>
      <c r="B263" s="1343"/>
      <c r="C263" s="1218"/>
      <c r="D263" s="1233"/>
      <c r="E263" s="1219"/>
      <c r="F263" s="1219"/>
      <c r="G263" s="1220"/>
      <c r="H263" s="1219"/>
      <c r="I263" s="1219"/>
      <c r="J263" s="1344"/>
      <c r="K263" s="1345"/>
      <c r="L263" s="1345"/>
      <c r="M263" s="1345"/>
      <c r="N263" s="1345"/>
      <c r="O263" s="1345"/>
      <c r="P263" s="1345"/>
      <c r="Q263" s="1345"/>
      <c r="R263" s="1345"/>
      <c r="S263" s="1345"/>
      <c r="T263" s="1345"/>
      <c r="U263" s="1345"/>
      <c r="V263" s="1344"/>
      <c r="W263" s="1344"/>
      <c r="X263" s="1346"/>
      <c r="Y263" s="1346"/>
      <c r="Z263" s="1346"/>
      <c r="AA263" s="1346"/>
      <c r="AB263" s="1346"/>
      <c r="AC263" s="1224"/>
    </row>
    <row r="264" spans="1:34" ht="20.25" customHeight="1" x14ac:dyDescent="0.2">
      <c r="D264" s="96"/>
      <c r="E264" s="369"/>
      <c r="F264" s="369"/>
      <c r="G264" s="72"/>
      <c r="H264" s="369"/>
      <c r="I264" s="376"/>
      <c r="J264" s="1796"/>
      <c r="K264" s="1796"/>
      <c r="L264" s="1796"/>
      <c r="M264" s="1796"/>
      <c r="N264" s="1796"/>
      <c r="O264" s="1796"/>
      <c r="P264" s="1796"/>
      <c r="Q264" s="377"/>
      <c r="R264" s="378"/>
      <c r="S264" s="455" t="s">
        <v>357</v>
      </c>
      <c r="T264" s="379"/>
      <c r="U264" s="1797" t="s">
        <v>1105</v>
      </c>
      <c r="V264" s="1797"/>
      <c r="W264" s="1797"/>
      <c r="X264" s="380"/>
      <c r="Y264" s="1771" t="s">
        <v>509</v>
      </c>
      <c r="Z264" s="1771"/>
      <c r="AA264" s="1771"/>
      <c r="AB264" s="1771"/>
      <c r="AC264" s="1771"/>
    </row>
    <row r="265" spans="1:34" ht="20.25" customHeight="1" x14ac:dyDescent="0.2">
      <c r="A265" s="67" t="s">
        <v>1422</v>
      </c>
      <c r="D265" s="96"/>
      <c r="E265" s="369"/>
      <c r="F265" s="369"/>
      <c r="G265" s="72"/>
      <c r="H265" s="369"/>
      <c r="I265" s="376"/>
      <c r="J265" s="582"/>
      <c r="K265" s="582"/>
      <c r="L265" s="582"/>
      <c r="M265" s="582"/>
      <c r="N265" s="582"/>
      <c r="O265" s="582"/>
      <c r="P265" s="582"/>
      <c r="Q265" s="377"/>
      <c r="R265" s="378"/>
      <c r="S265" s="455"/>
      <c r="T265" s="379"/>
      <c r="U265" s="583"/>
      <c r="V265" s="583"/>
      <c r="W265" s="583"/>
      <c r="X265" s="380"/>
      <c r="Y265" s="527"/>
      <c r="Z265" s="527"/>
      <c r="AA265" s="527"/>
      <c r="AB265" s="527"/>
      <c r="AC265" s="527"/>
    </row>
    <row r="266" spans="1:34" ht="20.25" customHeight="1" x14ac:dyDescent="0.2">
      <c r="A266" s="553" t="s">
        <v>1433</v>
      </c>
      <c r="D266" s="96"/>
      <c r="E266" s="369"/>
      <c r="F266" s="369"/>
      <c r="G266" s="72"/>
      <c r="H266" s="369"/>
      <c r="I266" s="376"/>
      <c r="J266" s="582"/>
      <c r="K266" s="582"/>
      <c r="L266" s="582"/>
      <c r="M266" s="582"/>
      <c r="N266" s="582"/>
      <c r="O266" s="582"/>
      <c r="P266" s="582"/>
      <c r="Q266" s="377"/>
      <c r="R266" s="378"/>
      <c r="S266" s="455"/>
      <c r="T266" s="379"/>
      <c r="U266" s="583"/>
      <c r="V266" s="583"/>
      <c r="W266" s="583"/>
      <c r="X266" s="380"/>
      <c r="Y266" s="527"/>
      <c r="Z266" s="527"/>
      <c r="AA266" s="527"/>
      <c r="AB266" s="527"/>
      <c r="AC266" s="527"/>
    </row>
    <row r="267" spans="1:34" ht="20.25" customHeight="1" x14ac:dyDescent="0.2">
      <c r="A267" s="553" t="s">
        <v>1434</v>
      </c>
      <c r="D267" s="96"/>
      <c r="E267" s="369"/>
      <c r="F267" s="369"/>
      <c r="G267" s="72"/>
      <c r="H267" s="369"/>
      <c r="I267" s="376"/>
      <c r="J267" s="582"/>
      <c r="K267" s="582"/>
      <c r="L267" s="582"/>
      <c r="M267" s="582"/>
      <c r="N267" s="582"/>
      <c r="O267" s="582"/>
      <c r="P267" s="582"/>
      <c r="Q267" s="377"/>
      <c r="R267" s="378"/>
      <c r="S267" s="455"/>
      <c r="T267" s="379"/>
      <c r="U267" s="583"/>
      <c r="V267" s="583"/>
      <c r="W267" s="583"/>
      <c r="X267" s="380"/>
      <c r="Y267" s="527"/>
      <c r="Z267" s="527"/>
      <c r="AA267" s="527"/>
      <c r="AB267" s="527"/>
      <c r="AC267" s="527"/>
    </row>
    <row r="268" spans="1:34" ht="20.25" customHeight="1" x14ac:dyDescent="0.2">
      <c r="A268" s="67" t="s">
        <v>1428</v>
      </c>
      <c r="B268" s="581"/>
      <c r="C268" s="581"/>
      <c r="D268" s="581"/>
      <c r="E268" s="581"/>
      <c r="F268" s="581"/>
      <c r="G268" s="581"/>
      <c r="H268" s="581"/>
      <c r="I268" s="581"/>
      <c r="J268" s="1796" t="s">
        <v>1</v>
      </c>
      <c r="K268" s="1796"/>
      <c r="L268" s="1796"/>
      <c r="M268" s="1796"/>
      <c r="N268" s="1796"/>
      <c r="O268" s="1796"/>
      <c r="P268" s="1796"/>
      <c r="Q268" s="365"/>
      <c r="R268" s="364"/>
      <c r="S268" s="1770" t="s">
        <v>1106</v>
      </c>
      <c r="T268" s="1770"/>
      <c r="U268" s="1770" t="s">
        <v>1107</v>
      </c>
      <c r="V268" s="1770"/>
      <c r="W268" s="1770"/>
      <c r="Y268" s="1771" t="s">
        <v>538</v>
      </c>
      <c r="Z268" s="1771"/>
      <c r="AA268" s="1771"/>
      <c r="AB268" s="1771"/>
      <c r="AC268" s="1771"/>
    </row>
    <row r="269" spans="1:34" ht="20.25" customHeight="1" x14ac:dyDescent="0.2">
      <c r="A269" s="1763" t="s">
        <v>1108</v>
      </c>
      <c r="B269" s="1763"/>
      <c r="C269" s="1763"/>
      <c r="D269" s="1763"/>
      <c r="E269" s="1763"/>
      <c r="F269" s="1763"/>
      <c r="G269" s="1763"/>
      <c r="H269" s="1763"/>
      <c r="I269" s="1763"/>
      <c r="J269" s="1770" t="s">
        <v>379</v>
      </c>
      <c r="K269" s="1770"/>
      <c r="L269" s="1770"/>
      <c r="M269" s="364"/>
      <c r="N269" s="1770" t="s">
        <v>380</v>
      </c>
      <c r="O269" s="1770"/>
      <c r="P269" s="1770"/>
      <c r="Q269" s="365"/>
      <c r="R269" s="365"/>
      <c r="S269" s="452" t="s">
        <v>358</v>
      </c>
      <c r="T269" s="365"/>
      <c r="U269" s="1770" t="s">
        <v>1109</v>
      </c>
      <c r="V269" s="1770"/>
      <c r="W269" s="1770"/>
      <c r="X269" s="1770"/>
      <c r="Y269" s="1771" t="s">
        <v>1110</v>
      </c>
      <c r="Z269" s="1771"/>
      <c r="AA269" s="1771"/>
      <c r="AB269" s="1771"/>
      <c r="AC269" s="1771"/>
    </row>
    <row r="270" spans="1:34" ht="20.25" customHeight="1" x14ac:dyDescent="0.2">
      <c r="A270" s="1764" t="s">
        <v>457</v>
      </c>
      <c r="B270" s="1764"/>
      <c r="C270" s="1764"/>
      <c r="D270" s="1764"/>
      <c r="E270" s="1764"/>
      <c r="F270" s="1764"/>
      <c r="G270" s="1764"/>
      <c r="H270" s="1764"/>
      <c r="J270" s="528" t="s">
        <v>381</v>
      </c>
      <c r="K270" s="365"/>
      <c r="L270" s="365"/>
      <c r="M270" s="364"/>
      <c r="N270" s="1770" t="s">
        <v>382</v>
      </c>
      <c r="O270" s="1770"/>
      <c r="P270" s="1770"/>
      <c r="Q270" s="1770"/>
      <c r="R270" s="365"/>
      <c r="S270" s="1770" t="s">
        <v>1111</v>
      </c>
      <c r="T270" s="1770"/>
      <c r="U270" s="1770" t="s">
        <v>1112</v>
      </c>
      <c r="V270" s="1770"/>
      <c r="W270" s="1770"/>
      <c r="X270" s="1770"/>
      <c r="Y270" s="1771" t="s">
        <v>1113</v>
      </c>
      <c r="Z270" s="1771"/>
      <c r="AA270" s="1771"/>
      <c r="AB270" s="1771"/>
      <c r="AC270" s="1771"/>
    </row>
    <row r="271" spans="1:34" ht="20.25" customHeight="1" x14ac:dyDescent="0.2">
      <c r="A271" s="1763" t="s">
        <v>1114</v>
      </c>
      <c r="B271" s="1763"/>
      <c r="C271" s="1763"/>
      <c r="D271" s="1763"/>
      <c r="E271" s="1763"/>
      <c r="F271" s="1763"/>
      <c r="G271" s="1763"/>
      <c r="H271" s="1763"/>
      <c r="I271" s="381"/>
      <c r="J271" s="1770" t="s">
        <v>383</v>
      </c>
      <c r="K271" s="1770"/>
      <c r="L271" s="1770"/>
      <c r="M271" s="364"/>
      <c r="N271" s="1770" t="s">
        <v>384</v>
      </c>
      <c r="O271" s="1770"/>
      <c r="P271" s="1770"/>
      <c r="Q271" s="1770"/>
      <c r="R271" s="365"/>
      <c r="S271" s="365" t="s">
        <v>359</v>
      </c>
      <c r="T271" s="365"/>
      <c r="U271" s="1770" t="s">
        <v>400</v>
      </c>
      <c r="V271" s="1770"/>
      <c r="W271" s="1770"/>
      <c r="X271" s="1770"/>
      <c r="Y271" s="1771" t="s">
        <v>360</v>
      </c>
      <c r="Z271" s="1771"/>
      <c r="AA271" s="1771"/>
      <c r="AB271" s="1771"/>
      <c r="AC271" s="1771"/>
    </row>
    <row r="272" spans="1:34" ht="20.25" customHeight="1" x14ac:dyDescent="0.2">
      <c r="A272" s="1788" t="s">
        <v>1115</v>
      </c>
      <c r="B272" s="1788"/>
      <c r="C272" s="1788"/>
      <c r="D272" s="1788"/>
      <c r="E272" s="1788"/>
      <c r="F272" s="1788"/>
      <c r="G272" s="1788"/>
      <c r="H272" s="1788"/>
      <c r="I272" s="1788"/>
      <c r="J272" s="1770" t="s">
        <v>385</v>
      </c>
      <c r="K272" s="1770"/>
      <c r="L272" s="1770"/>
      <c r="M272" s="364"/>
      <c r="N272" s="1770" t="s">
        <v>386</v>
      </c>
      <c r="O272" s="1770"/>
      <c r="P272" s="1770"/>
      <c r="Q272" s="1770"/>
      <c r="R272" s="365"/>
      <c r="S272" s="365" t="s">
        <v>539</v>
      </c>
      <c r="T272" s="365"/>
      <c r="U272" s="1771" t="s">
        <v>1116</v>
      </c>
      <c r="V272" s="1771"/>
      <c r="W272" s="1771"/>
      <c r="X272" s="1771"/>
      <c r="Y272" s="1771" t="s">
        <v>1117</v>
      </c>
      <c r="Z272" s="1771"/>
      <c r="AA272" s="1771"/>
      <c r="AB272" s="1771"/>
      <c r="AC272" s="1771"/>
    </row>
    <row r="273" spans="1:29" ht="20.25" customHeight="1" x14ac:dyDescent="0.2">
      <c r="A273" s="1763" t="s">
        <v>1118</v>
      </c>
      <c r="B273" s="1763"/>
      <c r="C273" s="1763"/>
      <c r="D273" s="1763"/>
      <c r="E273" s="1763"/>
      <c r="F273" s="1763"/>
      <c r="G273" s="1763"/>
      <c r="H273" s="369"/>
      <c r="I273" s="381"/>
      <c r="J273" s="1770" t="s">
        <v>387</v>
      </c>
      <c r="K273" s="1770"/>
      <c r="L273" s="1770"/>
      <c r="M273" s="364"/>
      <c r="N273" s="1770" t="s">
        <v>388</v>
      </c>
      <c r="O273" s="1770"/>
      <c r="P273" s="1770"/>
      <c r="Q273" s="1770"/>
      <c r="R273" s="365"/>
      <c r="S273" s="1770" t="s">
        <v>540</v>
      </c>
      <c r="T273" s="1770"/>
      <c r="U273" s="1771" t="s">
        <v>567</v>
      </c>
      <c r="V273" s="1771"/>
      <c r="W273" s="1771"/>
      <c r="X273" s="1771"/>
      <c r="Y273" s="1771" t="s">
        <v>1119</v>
      </c>
      <c r="Z273" s="1771"/>
      <c r="AA273" s="1771"/>
      <c r="AB273" s="1771"/>
      <c r="AC273" s="1771"/>
    </row>
    <row r="274" spans="1:29" ht="20.25" customHeight="1" x14ac:dyDescent="0.2">
      <c r="I274" s="381"/>
      <c r="J274" s="1770" t="s">
        <v>389</v>
      </c>
      <c r="K274" s="1770"/>
      <c r="L274" s="1770"/>
      <c r="M274" s="364"/>
      <c r="N274" s="1770" t="s">
        <v>390</v>
      </c>
      <c r="O274" s="1770"/>
      <c r="P274" s="1770"/>
      <c r="Q274" s="1770"/>
      <c r="R274" s="365"/>
      <c r="S274" s="1770" t="s">
        <v>361</v>
      </c>
      <c r="T274" s="1770"/>
      <c r="U274" s="1771" t="s">
        <v>1120</v>
      </c>
      <c r="V274" s="1771"/>
      <c r="W274" s="1771"/>
      <c r="X274" s="1771"/>
      <c r="Y274" s="1771" t="s">
        <v>1121</v>
      </c>
      <c r="Z274" s="1771"/>
      <c r="AA274" s="1771"/>
      <c r="AB274" s="1771"/>
      <c r="AC274" s="1771"/>
    </row>
    <row r="275" spans="1:29" ht="20.25" customHeight="1" x14ac:dyDescent="0.2">
      <c r="H275" s="369"/>
      <c r="I275" s="381"/>
      <c r="J275" s="1770" t="s">
        <v>1522</v>
      </c>
      <c r="K275" s="1770"/>
      <c r="L275" s="1770"/>
      <c r="M275" s="1770"/>
      <c r="N275" s="1770" t="s">
        <v>391</v>
      </c>
      <c r="O275" s="1770"/>
      <c r="P275" s="1770"/>
      <c r="Q275" s="1770"/>
      <c r="R275" s="365"/>
      <c r="S275" s="1770" t="s">
        <v>362</v>
      </c>
      <c r="T275" s="1770"/>
      <c r="U275" s="1771" t="s">
        <v>1122</v>
      </c>
      <c r="V275" s="1771"/>
      <c r="W275" s="1771"/>
      <c r="X275" s="1771"/>
      <c r="Y275" s="1787" t="s">
        <v>1123</v>
      </c>
      <c r="Z275" s="1787"/>
      <c r="AA275" s="1787"/>
      <c r="AB275" s="1787"/>
      <c r="AC275" s="1787"/>
    </row>
    <row r="276" spans="1:29" ht="30.75" customHeight="1" x14ac:dyDescent="0.2">
      <c r="H276" s="369"/>
      <c r="I276" s="381"/>
      <c r="J276" s="1770" t="s">
        <v>291</v>
      </c>
      <c r="K276" s="1770"/>
      <c r="L276" s="1770"/>
      <c r="M276" s="364"/>
      <c r="N276" s="1770" t="s">
        <v>1124</v>
      </c>
      <c r="O276" s="1770"/>
      <c r="P276" s="1770"/>
      <c r="Q276" s="1770"/>
      <c r="R276" s="365"/>
      <c r="S276" s="1770" t="s">
        <v>1125</v>
      </c>
      <c r="T276" s="1770"/>
      <c r="U276" s="1771" t="s">
        <v>1126</v>
      </c>
      <c r="V276" s="1771"/>
      <c r="W276" s="1771"/>
      <c r="X276" s="1771"/>
      <c r="Y276" s="1771" t="s">
        <v>1127</v>
      </c>
      <c r="Z276" s="1771"/>
      <c r="AA276" s="1771"/>
      <c r="AB276" s="1771"/>
      <c r="AC276" s="1771"/>
    </row>
    <row r="277" spans="1:29" ht="20.25" customHeight="1" x14ac:dyDescent="0.2">
      <c r="D277" s="96"/>
      <c r="E277" s="369"/>
      <c r="F277" s="369"/>
      <c r="G277" s="72"/>
      <c r="H277" s="369"/>
      <c r="I277" s="381"/>
      <c r="K277" s="365"/>
      <c r="L277" s="365"/>
      <c r="M277" s="364"/>
      <c r="N277" s="365"/>
      <c r="Q277" s="365"/>
      <c r="R277" s="365"/>
      <c r="S277" s="1770" t="s">
        <v>1128</v>
      </c>
      <c r="T277" s="1770"/>
      <c r="U277" s="1771" t="s">
        <v>510</v>
      </c>
      <c r="V277" s="1771"/>
      <c r="W277" s="1771"/>
      <c r="X277" s="1771"/>
      <c r="Y277" s="1771" t="s">
        <v>1129</v>
      </c>
      <c r="Z277" s="1771"/>
      <c r="AA277" s="1771"/>
      <c r="AB277" s="1771"/>
      <c r="AC277" s="1771"/>
    </row>
    <row r="278" spans="1:29" ht="15.75" customHeight="1" x14ac:dyDescent="0.2">
      <c r="D278" s="96"/>
      <c r="E278" s="369"/>
      <c r="F278" s="369"/>
      <c r="G278" s="72"/>
      <c r="H278" s="369"/>
      <c r="I278" s="381"/>
      <c r="K278" s="365"/>
      <c r="L278" s="365"/>
      <c r="M278" s="364"/>
      <c r="Q278" s="365"/>
      <c r="R278" s="365"/>
      <c r="S278" s="1770" t="s">
        <v>1130</v>
      </c>
      <c r="T278" s="1770"/>
    </row>
    <row r="279" spans="1:29" ht="15.95" customHeight="1" x14ac:dyDescent="0.2">
      <c r="A279" s="160"/>
      <c r="B279" s="160"/>
      <c r="C279" s="160"/>
      <c r="D279" s="160"/>
      <c r="E279" s="160"/>
      <c r="F279" s="160"/>
      <c r="G279" s="160"/>
      <c r="H279" s="160"/>
      <c r="I279" s="454"/>
      <c r="J279" s="401"/>
      <c r="K279" s="364"/>
      <c r="M279" s="365"/>
      <c r="N279" s="365"/>
      <c r="O279" s="364"/>
      <c r="Q279" s="365"/>
      <c r="R279" s="365"/>
      <c r="Y279" s="1771"/>
      <c r="Z279" s="1771"/>
      <c r="AA279" s="1771"/>
      <c r="AB279" s="1771"/>
      <c r="AC279" s="1771"/>
    </row>
    <row r="280" spans="1:29" ht="15.95" customHeight="1" x14ac:dyDescent="0.2">
      <c r="A280" s="158"/>
      <c r="B280" s="158"/>
      <c r="C280" s="158"/>
      <c r="D280" s="158"/>
      <c r="E280" s="158"/>
      <c r="F280" s="158"/>
      <c r="G280" s="158"/>
      <c r="H280" s="158"/>
      <c r="I280" s="158"/>
      <c r="J280" s="402"/>
      <c r="K280" s="365"/>
      <c r="L280" s="365"/>
      <c r="M280" s="365"/>
      <c r="N280" s="365"/>
      <c r="O280" s="365"/>
      <c r="P280" s="365"/>
      <c r="Q280" s="365"/>
      <c r="R280" s="365"/>
      <c r="U280" s="365"/>
      <c r="V280" s="382"/>
      <c r="W280" s="382"/>
      <c r="Y280" s="72"/>
    </row>
    <row r="281" spans="1:29" ht="15.95" customHeight="1" x14ac:dyDescent="0.2">
      <c r="A281" s="161"/>
      <c r="B281" s="161"/>
      <c r="C281" s="161"/>
      <c r="D281" s="161"/>
      <c r="E281" s="161"/>
      <c r="F281" s="161"/>
      <c r="G281" s="161"/>
      <c r="H281" s="161"/>
      <c r="I281" s="161"/>
      <c r="J281" s="403"/>
      <c r="K281" s="365"/>
      <c r="L281" s="365"/>
      <c r="M281" s="365"/>
      <c r="N281" s="365"/>
      <c r="O281" s="365"/>
      <c r="P281" s="365"/>
      <c r="Q281" s="365"/>
      <c r="R281" s="365"/>
      <c r="U281" s="365"/>
      <c r="V281" s="382"/>
      <c r="W281" s="382"/>
      <c r="X281" s="451"/>
      <c r="Y281" s="72"/>
      <c r="Z281" s="72"/>
      <c r="AA281" s="72"/>
      <c r="AB281" s="72"/>
      <c r="AC281" s="96"/>
    </row>
    <row r="282" spans="1:29" ht="15.95" customHeight="1" x14ac:dyDescent="0.2">
      <c r="A282" s="25"/>
      <c r="B282" s="96"/>
      <c r="C282" s="51"/>
      <c r="D282" s="51"/>
      <c r="E282" s="124"/>
      <c r="F282" s="124"/>
      <c r="G282" s="11"/>
      <c r="H282" s="124"/>
      <c r="I282" s="317"/>
      <c r="J282" s="403"/>
      <c r="K282" s="365"/>
      <c r="L282" s="365"/>
      <c r="M282" s="365"/>
      <c r="N282" s="365"/>
      <c r="O282" s="365"/>
      <c r="P282" s="365"/>
      <c r="Q282" s="365"/>
      <c r="R282" s="365"/>
      <c r="U282" s="365"/>
      <c r="V282" s="382"/>
      <c r="W282" s="382"/>
      <c r="X282" s="72"/>
      <c r="Y282" s="72"/>
      <c r="Z282" s="72"/>
      <c r="AA282" s="72"/>
      <c r="AB282" s="72"/>
      <c r="AC282" s="96"/>
    </row>
    <row r="283" spans="1:29" ht="15.95" customHeight="1" x14ac:dyDescent="0.2">
      <c r="J283" s="382"/>
      <c r="K283" s="365"/>
      <c r="L283" s="365"/>
      <c r="M283" s="365"/>
      <c r="N283" s="365"/>
      <c r="O283" s="365"/>
      <c r="P283" s="365"/>
      <c r="Q283" s="365"/>
      <c r="R283" s="365"/>
      <c r="U283" s="365"/>
      <c r="V283" s="382"/>
      <c r="W283" s="382"/>
      <c r="X283" s="72"/>
      <c r="Y283" s="72"/>
      <c r="Z283" s="72"/>
      <c r="AA283" s="72"/>
      <c r="AB283" s="72"/>
      <c r="AC283" s="96"/>
    </row>
    <row r="284" spans="1:29" ht="15.95" customHeight="1" x14ac:dyDescent="0.2">
      <c r="D284" s="96"/>
      <c r="E284" s="369"/>
      <c r="F284" s="369"/>
      <c r="G284" s="72"/>
      <c r="H284" s="369"/>
      <c r="J284" s="382"/>
      <c r="K284" s="365"/>
      <c r="L284" s="365"/>
      <c r="M284" s="365"/>
      <c r="N284" s="365"/>
      <c r="O284" s="365"/>
      <c r="P284" s="365"/>
      <c r="Q284" s="365"/>
      <c r="R284" s="365"/>
      <c r="U284" s="365"/>
      <c r="V284" s="382"/>
      <c r="W284" s="382"/>
      <c r="X284" s="72"/>
      <c r="Y284" s="72"/>
      <c r="Z284" s="72"/>
      <c r="AA284" s="72"/>
      <c r="AB284" s="72"/>
      <c r="AC284" s="96"/>
    </row>
    <row r="285" spans="1:29" ht="15.95" customHeight="1" x14ac:dyDescent="0.2">
      <c r="D285" s="96"/>
      <c r="E285" s="369"/>
      <c r="F285" s="369"/>
      <c r="G285" s="72"/>
      <c r="H285" s="369"/>
      <c r="J285" s="382"/>
      <c r="K285" s="365"/>
      <c r="L285" s="365"/>
      <c r="M285" s="365"/>
      <c r="N285" s="365"/>
      <c r="O285" s="365"/>
      <c r="P285" s="365"/>
      <c r="Q285" s="365"/>
      <c r="R285" s="365"/>
      <c r="U285" s="365"/>
      <c r="V285" s="382"/>
      <c r="W285" s="382"/>
      <c r="X285" s="72"/>
      <c r="Y285" s="72"/>
      <c r="Z285" s="72"/>
      <c r="AA285" s="72"/>
      <c r="AB285" s="72"/>
      <c r="AC285" s="96"/>
    </row>
    <row r="286" spans="1:29" ht="15.95" customHeight="1" x14ac:dyDescent="0.2">
      <c r="D286" s="96"/>
      <c r="E286" s="369"/>
      <c r="F286" s="369"/>
      <c r="G286" s="72"/>
      <c r="H286" s="369"/>
      <c r="J286" s="382"/>
      <c r="K286" s="365"/>
      <c r="L286" s="365"/>
      <c r="M286" s="365"/>
      <c r="N286" s="365"/>
      <c r="O286" s="365"/>
      <c r="P286" s="365"/>
      <c r="Q286" s="365"/>
      <c r="R286" s="365"/>
      <c r="S286" s="365"/>
      <c r="T286" s="365"/>
      <c r="U286" s="365"/>
      <c r="V286" s="382"/>
      <c r="W286" s="382"/>
      <c r="X286" s="72"/>
      <c r="Y286" s="72"/>
      <c r="Z286" s="72"/>
      <c r="AA286" s="72"/>
      <c r="AB286" s="72"/>
      <c r="AC286" s="96"/>
    </row>
    <row r="287" spans="1:29" ht="15.95" customHeight="1" x14ac:dyDescent="0.2">
      <c r="D287" s="96"/>
      <c r="E287" s="369"/>
      <c r="F287" s="369"/>
      <c r="G287" s="72"/>
      <c r="H287" s="369"/>
      <c r="J287" s="382"/>
      <c r="K287" s="365"/>
      <c r="L287" s="365"/>
      <c r="M287" s="365"/>
      <c r="N287" s="365"/>
      <c r="O287" s="365"/>
      <c r="P287" s="365"/>
      <c r="Q287" s="365"/>
      <c r="R287" s="365"/>
      <c r="S287" s="365"/>
      <c r="T287" s="365"/>
      <c r="U287" s="365"/>
      <c r="V287" s="382"/>
      <c r="W287" s="382"/>
      <c r="X287" s="72"/>
      <c r="Y287" s="72"/>
      <c r="Z287" s="72"/>
      <c r="AA287" s="72"/>
      <c r="AB287" s="72"/>
      <c r="AC287" s="96"/>
    </row>
    <row r="288" spans="1:29" ht="15.95" customHeight="1" x14ac:dyDescent="0.2">
      <c r="D288" s="96"/>
      <c r="E288" s="369"/>
      <c r="F288" s="369"/>
      <c r="G288" s="72"/>
      <c r="H288" s="369"/>
      <c r="J288" s="382"/>
      <c r="K288" s="365"/>
      <c r="L288" s="365"/>
      <c r="M288" s="365"/>
      <c r="N288" s="365"/>
      <c r="O288" s="365"/>
      <c r="P288" s="365"/>
      <c r="Q288" s="365"/>
      <c r="R288" s="365"/>
      <c r="S288" s="365"/>
      <c r="T288" s="365"/>
      <c r="U288" s="365"/>
      <c r="V288" s="382"/>
      <c r="W288" s="382"/>
      <c r="X288" s="72"/>
      <c r="Y288" s="72"/>
      <c r="Z288" s="72"/>
      <c r="AA288" s="72"/>
      <c r="AB288" s="72"/>
      <c r="AC288" s="96"/>
    </row>
    <row r="289" spans="4:29" ht="15.95" customHeight="1" x14ac:dyDescent="0.2">
      <c r="D289" s="96"/>
      <c r="E289" s="369"/>
      <c r="F289" s="369"/>
      <c r="G289" s="72"/>
      <c r="H289" s="369"/>
      <c r="J289" s="382"/>
      <c r="K289" s="365"/>
      <c r="L289" s="365"/>
      <c r="M289" s="365"/>
      <c r="N289" s="365"/>
      <c r="O289" s="365"/>
      <c r="P289" s="365"/>
      <c r="Q289" s="365"/>
      <c r="R289" s="365"/>
      <c r="S289" s="365"/>
      <c r="T289" s="365"/>
      <c r="U289" s="365"/>
      <c r="V289" s="382"/>
      <c r="W289" s="382"/>
      <c r="X289" s="72"/>
      <c r="Y289" s="72"/>
      <c r="Z289" s="72"/>
      <c r="AA289" s="72"/>
      <c r="AB289" s="72"/>
      <c r="AC289" s="96"/>
    </row>
    <row r="290" spans="4:29" ht="15.95" customHeight="1" x14ac:dyDescent="0.2"/>
    <row r="291" spans="4:29" ht="15.95" customHeight="1" x14ac:dyDescent="0.2"/>
    <row r="292" spans="4:29" ht="15.95" customHeight="1" x14ac:dyDescent="0.2"/>
    <row r="293" spans="4:29" ht="15.95" customHeight="1" x14ac:dyDescent="0.2"/>
    <row r="294" spans="4:29" ht="15.95" customHeight="1" x14ac:dyDescent="0.2"/>
    <row r="295" spans="4:29" ht="15.95" customHeight="1" x14ac:dyDescent="0.2"/>
    <row r="296" spans="4:29" ht="15.95" customHeight="1" x14ac:dyDescent="0.2"/>
    <row r="297" spans="4:29" ht="15.95" customHeight="1" x14ac:dyDescent="0.2"/>
    <row r="298" spans="4:29" ht="15.95" customHeight="1" x14ac:dyDescent="0.2"/>
    <row r="299" spans="4:29" ht="15.95" customHeight="1" x14ac:dyDescent="0.2"/>
    <row r="300" spans="4:29" ht="15.95" customHeight="1" x14ac:dyDescent="0.2"/>
    <row r="301" spans="4:29" ht="15.95" customHeight="1" x14ac:dyDescent="0.2"/>
    <row r="302" spans="4:29" ht="15.95" customHeight="1" x14ac:dyDescent="0.2"/>
    <row r="303" spans="4:29" ht="15.95" customHeight="1" x14ac:dyDescent="0.2"/>
    <row r="304" spans="4:29" ht="15.95" customHeight="1" x14ac:dyDescent="0.2"/>
    <row r="305" ht="15.95" customHeight="1" x14ac:dyDescent="0.2"/>
    <row r="306" ht="15.95" customHeight="1" x14ac:dyDescent="0.2"/>
    <row r="307" ht="15.95" customHeight="1" x14ac:dyDescent="0.2"/>
    <row r="308" ht="15.95" customHeight="1" x14ac:dyDescent="0.2"/>
    <row r="309" ht="15.95" customHeight="1" x14ac:dyDescent="0.2"/>
    <row r="310" ht="15.95" customHeight="1" x14ac:dyDescent="0.2"/>
    <row r="311" ht="15.95" customHeight="1" x14ac:dyDescent="0.2"/>
    <row r="312" ht="15.95" customHeight="1" x14ac:dyDescent="0.2"/>
    <row r="313" ht="15.95" customHeight="1" x14ac:dyDescent="0.2"/>
    <row r="314" ht="15.95" customHeight="1" x14ac:dyDescent="0.2"/>
    <row r="315" ht="15.95" customHeight="1" x14ac:dyDescent="0.2"/>
    <row r="316" ht="15.95" customHeight="1" x14ac:dyDescent="0.2"/>
    <row r="317" ht="15.95" customHeight="1" x14ac:dyDescent="0.2"/>
    <row r="318" ht="15.95" customHeight="1" x14ac:dyDescent="0.2"/>
    <row r="319" ht="15.95" customHeight="1" x14ac:dyDescent="0.2"/>
    <row r="320" ht="15.95" customHeight="1" x14ac:dyDescent="0.2"/>
    <row r="321" ht="15.95" customHeight="1" x14ac:dyDescent="0.2"/>
    <row r="322" ht="15.95" customHeight="1" x14ac:dyDescent="0.2"/>
    <row r="323" ht="15.95" customHeight="1" x14ac:dyDescent="0.2"/>
    <row r="324" ht="15.95" customHeight="1" x14ac:dyDescent="0.2"/>
    <row r="325" ht="15.95" customHeight="1" x14ac:dyDescent="0.2"/>
    <row r="326" ht="15.95" customHeight="1" x14ac:dyDescent="0.2"/>
    <row r="327" ht="15.95" customHeight="1" x14ac:dyDescent="0.2"/>
    <row r="328" ht="15.95" customHeight="1" x14ac:dyDescent="0.2"/>
    <row r="329" ht="15.95" customHeight="1" x14ac:dyDescent="0.2"/>
    <row r="330" ht="15.95" customHeight="1" x14ac:dyDescent="0.2"/>
    <row r="331" ht="15.95" customHeight="1" x14ac:dyDescent="0.2"/>
    <row r="332" ht="15.95" customHeight="1" x14ac:dyDescent="0.2"/>
    <row r="333" ht="15.95" customHeight="1" x14ac:dyDescent="0.2"/>
    <row r="334" ht="15.95" customHeight="1" x14ac:dyDescent="0.2"/>
    <row r="335" ht="15.95" customHeight="1" x14ac:dyDescent="0.2"/>
    <row r="336" ht="15.95" customHeight="1" x14ac:dyDescent="0.2"/>
    <row r="337" ht="15.95" customHeight="1" x14ac:dyDescent="0.2"/>
    <row r="338" ht="15.95" customHeight="1" x14ac:dyDescent="0.2"/>
    <row r="339" ht="15.95" customHeight="1" x14ac:dyDescent="0.2"/>
    <row r="340" ht="15.95" customHeight="1" x14ac:dyDescent="0.2"/>
    <row r="341" ht="15.95" customHeight="1" x14ac:dyDescent="0.2"/>
    <row r="342" ht="15.95" customHeight="1" x14ac:dyDescent="0.2"/>
    <row r="343" ht="15.95" customHeight="1" x14ac:dyDescent="0.2"/>
    <row r="344" ht="15.95" customHeight="1" x14ac:dyDescent="0.2"/>
    <row r="345" ht="15.95" customHeight="1" x14ac:dyDescent="0.2"/>
    <row r="346" ht="15.95" customHeight="1" x14ac:dyDescent="0.2"/>
    <row r="347" ht="15.95" customHeight="1" x14ac:dyDescent="0.2"/>
    <row r="348" ht="15.95" customHeight="1" x14ac:dyDescent="0.2"/>
    <row r="349" ht="15.95" customHeight="1" x14ac:dyDescent="0.2"/>
    <row r="350" ht="15.95" customHeight="1" x14ac:dyDescent="0.2"/>
    <row r="351" ht="15.95" customHeight="1" x14ac:dyDescent="0.2"/>
    <row r="352" ht="15.95" customHeight="1" x14ac:dyDescent="0.2"/>
    <row r="353" ht="15.95" customHeight="1" x14ac:dyDescent="0.2"/>
    <row r="354" ht="15.95" customHeight="1" x14ac:dyDescent="0.2"/>
    <row r="355" ht="15.95" customHeight="1" x14ac:dyDescent="0.2"/>
    <row r="356" ht="15.95" customHeight="1" x14ac:dyDescent="0.2"/>
    <row r="357" ht="15.95" customHeight="1" x14ac:dyDescent="0.2"/>
    <row r="358" ht="15.95" customHeight="1" x14ac:dyDescent="0.2"/>
    <row r="359" ht="15.95" customHeight="1" x14ac:dyDescent="0.2"/>
    <row r="360" ht="15.95" customHeight="1" x14ac:dyDescent="0.2"/>
    <row r="361" ht="15.95" customHeight="1" x14ac:dyDescent="0.2"/>
    <row r="362" ht="15.95" customHeight="1" x14ac:dyDescent="0.2"/>
    <row r="363" ht="15.95" customHeight="1" x14ac:dyDescent="0.2"/>
    <row r="364" ht="15.95" customHeight="1" x14ac:dyDescent="0.2"/>
    <row r="365" ht="15.95" customHeight="1" x14ac:dyDescent="0.2"/>
    <row r="366" ht="15.95" customHeight="1" x14ac:dyDescent="0.2"/>
    <row r="367" ht="15.95" customHeight="1" x14ac:dyDescent="0.2"/>
    <row r="368" ht="15.95" customHeight="1" x14ac:dyDescent="0.2"/>
    <row r="369" ht="15.95" customHeight="1" x14ac:dyDescent="0.2"/>
    <row r="370" ht="15.95" customHeight="1" x14ac:dyDescent="0.2"/>
    <row r="371" ht="15.95" customHeight="1" x14ac:dyDescent="0.2"/>
  </sheetData>
  <mergeCells count="137">
    <mergeCell ref="J268:P268"/>
    <mergeCell ref="Y279:AC279"/>
    <mergeCell ref="AB116:AC116"/>
    <mergeCell ref="A117:AC117"/>
    <mergeCell ref="A119:AC119"/>
    <mergeCell ref="J264:P264"/>
    <mergeCell ref="U264:W264"/>
    <mergeCell ref="Y264:AC264"/>
    <mergeCell ref="S268:T268"/>
    <mergeCell ref="U268:W268"/>
    <mergeCell ref="Y268:AC268"/>
    <mergeCell ref="A120:AC120"/>
    <mergeCell ref="A121:AC121"/>
    <mergeCell ref="A122:AC122"/>
    <mergeCell ref="L123:M123"/>
    <mergeCell ref="Q123:AC123"/>
    <mergeCell ref="H124:I124"/>
    <mergeCell ref="L124:M124"/>
    <mergeCell ref="Q124:Q125"/>
    <mergeCell ref="R124:R125"/>
    <mergeCell ref="S124:T124"/>
    <mergeCell ref="AC124:AC125"/>
    <mergeCell ref="L125:M125"/>
    <mergeCell ref="AB169:AC169"/>
    <mergeCell ref="A1:AC1"/>
    <mergeCell ref="A3:AC3"/>
    <mergeCell ref="A4:AC4"/>
    <mergeCell ref="A5:AC5"/>
    <mergeCell ref="A6:AC6"/>
    <mergeCell ref="L7:M7"/>
    <mergeCell ref="Q7:AC7"/>
    <mergeCell ref="L8:M8"/>
    <mergeCell ref="H8:I8"/>
    <mergeCell ref="Q8:Q9"/>
    <mergeCell ref="R8:R9"/>
    <mergeCell ref="S8:T8"/>
    <mergeCell ref="AC8:AC9"/>
    <mergeCell ref="L9:M9"/>
    <mergeCell ref="J7:K7"/>
    <mergeCell ref="U8:U9"/>
    <mergeCell ref="AB46:AC46"/>
    <mergeCell ref="A51:AC51"/>
    <mergeCell ref="A52:AC52"/>
    <mergeCell ref="Q53:AC53"/>
    <mergeCell ref="H54:I54"/>
    <mergeCell ref="L54:M54"/>
    <mergeCell ref="Q54:Q55"/>
    <mergeCell ref="R54:R55"/>
    <mergeCell ref="S54:T54"/>
    <mergeCell ref="AC54:AC55"/>
    <mergeCell ref="L55:M55"/>
    <mergeCell ref="A47:AC47"/>
    <mergeCell ref="A49:AC49"/>
    <mergeCell ref="A50:AC50"/>
    <mergeCell ref="L53:M53"/>
    <mergeCell ref="J53:K53"/>
    <mergeCell ref="U54:U55"/>
    <mergeCell ref="A170:AC170"/>
    <mergeCell ref="A172:AC172"/>
    <mergeCell ref="A173:AC173"/>
    <mergeCell ref="A174:AC174"/>
    <mergeCell ref="A175:AC175"/>
    <mergeCell ref="L176:M176"/>
    <mergeCell ref="Q176:AC176"/>
    <mergeCell ref="H177:I177"/>
    <mergeCell ref="L177:M177"/>
    <mergeCell ref="Q177:Q178"/>
    <mergeCell ref="R177:R178"/>
    <mergeCell ref="S177:T177"/>
    <mergeCell ref="AC177:AC178"/>
    <mergeCell ref="L178:M178"/>
    <mergeCell ref="A269:I269"/>
    <mergeCell ref="J269:L269"/>
    <mergeCell ref="N269:P269"/>
    <mergeCell ref="U269:X269"/>
    <mergeCell ref="Y269:AC269"/>
    <mergeCell ref="A270:H270"/>
    <mergeCell ref="N270:Q270"/>
    <mergeCell ref="S270:T270"/>
    <mergeCell ref="U270:X270"/>
    <mergeCell ref="Y270:AC270"/>
    <mergeCell ref="A271:H271"/>
    <mergeCell ref="J271:L271"/>
    <mergeCell ref="N271:Q271"/>
    <mergeCell ref="U271:X271"/>
    <mergeCell ref="Y271:AC271"/>
    <mergeCell ref="A272:I272"/>
    <mergeCell ref="J272:L272"/>
    <mergeCell ref="N272:Q272"/>
    <mergeCell ref="U272:X272"/>
    <mergeCell ref="Y272:AC272"/>
    <mergeCell ref="A273:G273"/>
    <mergeCell ref="J273:L273"/>
    <mergeCell ref="N273:Q273"/>
    <mergeCell ref="S273:T273"/>
    <mergeCell ref="U273:X273"/>
    <mergeCell ref="Y273:AC273"/>
    <mergeCell ref="J274:L274"/>
    <mergeCell ref="N274:Q274"/>
    <mergeCell ref="S274:T274"/>
    <mergeCell ref="U274:X274"/>
    <mergeCell ref="Y274:AC274"/>
    <mergeCell ref="S278:T278"/>
    <mergeCell ref="J275:M275"/>
    <mergeCell ref="N275:Q275"/>
    <mergeCell ref="S275:T275"/>
    <mergeCell ref="U275:X275"/>
    <mergeCell ref="Y275:AC275"/>
    <mergeCell ref="J276:L276"/>
    <mergeCell ref="N276:Q276"/>
    <mergeCell ref="S276:T276"/>
    <mergeCell ref="U276:X276"/>
    <mergeCell ref="Y276:AC276"/>
    <mergeCell ref="J123:K123"/>
    <mergeCell ref="U124:U125"/>
    <mergeCell ref="J176:K176"/>
    <mergeCell ref="U177:U178"/>
    <mergeCell ref="J234:K234"/>
    <mergeCell ref="U235:U236"/>
    <mergeCell ref="S277:T277"/>
    <mergeCell ref="U277:X277"/>
    <mergeCell ref="Y277:AC277"/>
    <mergeCell ref="AB227:AC227"/>
    <mergeCell ref="A228:AC228"/>
    <mergeCell ref="A230:AC230"/>
    <mergeCell ref="A231:AC231"/>
    <mergeCell ref="A232:AC232"/>
    <mergeCell ref="A233:AC233"/>
    <mergeCell ref="L234:M234"/>
    <mergeCell ref="Q234:AC234"/>
    <mergeCell ref="H235:I235"/>
    <mergeCell ref="L235:M235"/>
    <mergeCell ref="Q235:Q236"/>
    <mergeCell ref="R235:R236"/>
    <mergeCell ref="S235:T235"/>
    <mergeCell ref="AC235:AC236"/>
    <mergeCell ref="L236:M236"/>
  </mergeCells>
  <phoneticPr fontId="36" type="noConversion"/>
  <printOptions horizontalCentered="1" verticalCentered="1"/>
  <pageMargins left="0" right="0" top="0" bottom="0" header="0" footer="0"/>
  <pageSetup paperSize="9" scale="30" orientation="landscape" r:id="rId1"/>
  <headerFooter alignWithMargins="0"/>
  <rowBreaks count="4" manualBreakCount="4">
    <brk id="46" max="16383" man="1"/>
    <brk id="116" max="16383" man="1"/>
    <brk id="169" max="16383" man="1"/>
    <brk id="227" max="16383" man="1"/>
  </rowBreaks>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4">
    <tabColor rgb="FF00B050"/>
  </sheetPr>
  <dimension ref="A1:AI27"/>
  <sheetViews>
    <sheetView showGridLines="0" view="pageBreakPreview" zoomScale="70" zoomScaleNormal="40" zoomScaleSheetLayoutView="70" zoomScalePageLayoutView="40" workbookViewId="0">
      <selection activeCell="AD10" sqref="AD10"/>
    </sheetView>
  </sheetViews>
  <sheetFormatPr baseColWidth="10" defaultColWidth="11" defaultRowHeight="15.95" customHeight="1" x14ac:dyDescent="0.2"/>
  <cols>
    <col min="1" max="1" width="37.28515625" style="99" customWidth="1"/>
    <col min="2" max="2" width="6.85546875" style="99" customWidth="1"/>
    <col min="3" max="3" width="10.42578125" style="99" customWidth="1"/>
    <col min="4" max="4" width="15.42578125" style="46" customWidth="1"/>
    <col min="5" max="5" width="13.7109375" style="46" customWidth="1"/>
    <col min="6" max="6" width="10.85546875" style="46" customWidth="1"/>
    <col min="7" max="7" width="10.42578125" style="100" customWidth="1"/>
    <col min="8" max="8" width="11.42578125" style="100" customWidth="1"/>
    <col min="9" max="9" width="9.42578125" style="99" customWidth="1"/>
    <col min="10" max="11" width="10.28515625" style="100" customWidth="1"/>
    <col min="12" max="12" width="12.42578125" style="99" customWidth="1"/>
    <col min="13" max="14" width="9.85546875" style="99" customWidth="1"/>
    <col min="15" max="15" width="10.28515625" style="99" customWidth="1"/>
    <col min="16" max="16" width="12.42578125" style="99" customWidth="1"/>
    <col min="17" max="17" width="11.42578125" style="99" customWidth="1"/>
    <col min="18" max="18" width="9.42578125" style="99" customWidth="1"/>
    <col min="19" max="19" width="8.42578125" style="99" customWidth="1"/>
    <col min="20" max="20" width="6.42578125" style="99" customWidth="1"/>
    <col min="21" max="21" width="12.140625" style="99" customWidth="1"/>
    <col min="22" max="22" width="9" style="99" customWidth="1"/>
    <col min="23" max="23" width="9.7109375" style="99" customWidth="1"/>
    <col min="24" max="25" width="7.7109375" style="99" customWidth="1"/>
    <col min="26" max="26" width="8.140625" style="99" customWidth="1"/>
    <col min="27" max="27" width="8.42578125" style="99" customWidth="1"/>
    <col min="28" max="28" width="9.42578125" style="99" customWidth="1"/>
    <col min="29" max="29" width="11.42578125" style="99" customWidth="1"/>
    <col min="30" max="30" width="9.42578125" style="99" customWidth="1"/>
    <col min="31" max="31" width="8.28515625" style="99" customWidth="1"/>
    <col min="32" max="256" width="11" style="99"/>
    <col min="257" max="257" width="31.42578125" style="99" customWidth="1"/>
    <col min="258" max="258" width="6.85546875" style="99" customWidth="1"/>
    <col min="259" max="259" width="10.42578125" style="99" customWidth="1"/>
    <col min="260" max="260" width="15.28515625" style="99" customWidth="1"/>
    <col min="261" max="261" width="13.7109375" style="99" customWidth="1"/>
    <col min="262" max="262" width="10.85546875" style="99" customWidth="1"/>
    <col min="263" max="263" width="10.42578125" style="99" customWidth="1"/>
    <col min="264" max="264" width="11.42578125" style="99" customWidth="1"/>
    <col min="265" max="265" width="9.42578125" style="99" customWidth="1"/>
    <col min="266" max="267" width="10.28515625" style="99" customWidth="1"/>
    <col min="268" max="268" width="12.42578125" style="99" customWidth="1"/>
    <col min="269" max="270" width="9.85546875" style="99" customWidth="1"/>
    <col min="271" max="271" width="10.28515625" style="99" customWidth="1"/>
    <col min="272" max="272" width="12.42578125" style="99" customWidth="1"/>
    <col min="273" max="273" width="11.42578125" style="99" customWidth="1"/>
    <col min="274" max="274" width="9.42578125" style="99" customWidth="1"/>
    <col min="275" max="275" width="8.42578125" style="99" customWidth="1"/>
    <col min="276" max="276" width="5.7109375" style="99" customWidth="1"/>
    <col min="277" max="277" width="12.140625" style="99" customWidth="1"/>
    <col min="278" max="279" width="9" style="99" customWidth="1"/>
    <col min="280" max="280" width="8" style="99" customWidth="1"/>
    <col min="281" max="281" width="6.7109375" style="99" customWidth="1"/>
    <col min="282" max="282" width="8.140625" style="99" customWidth="1"/>
    <col min="283" max="283" width="8.42578125" style="99" customWidth="1"/>
    <col min="284" max="284" width="9.42578125" style="99" customWidth="1"/>
    <col min="285" max="285" width="11.42578125" style="99" customWidth="1"/>
    <col min="286" max="286" width="9.42578125" style="99" customWidth="1"/>
    <col min="287" max="287" width="8.28515625" style="99" customWidth="1"/>
    <col min="288" max="512" width="11" style="99"/>
    <col min="513" max="513" width="31.42578125" style="99" customWidth="1"/>
    <col min="514" max="514" width="6.85546875" style="99" customWidth="1"/>
    <col min="515" max="515" width="10.42578125" style="99" customWidth="1"/>
    <col min="516" max="516" width="15.28515625" style="99" customWidth="1"/>
    <col min="517" max="517" width="13.7109375" style="99" customWidth="1"/>
    <col min="518" max="518" width="10.85546875" style="99" customWidth="1"/>
    <col min="519" max="519" width="10.42578125" style="99" customWidth="1"/>
    <col min="520" max="520" width="11.42578125" style="99" customWidth="1"/>
    <col min="521" max="521" width="9.42578125" style="99" customWidth="1"/>
    <col min="522" max="523" width="10.28515625" style="99" customWidth="1"/>
    <col min="524" max="524" width="12.42578125" style="99" customWidth="1"/>
    <col min="525" max="526" width="9.85546875" style="99" customWidth="1"/>
    <col min="527" max="527" width="10.28515625" style="99" customWidth="1"/>
    <col min="528" max="528" width="12.42578125" style="99" customWidth="1"/>
    <col min="529" max="529" width="11.42578125" style="99" customWidth="1"/>
    <col min="530" max="530" width="9.42578125" style="99" customWidth="1"/>
    <col min="531" max="531" width="8.42578125" style="99" customWidth="1"/>
    <col min="532" max="532" width="5.7109375" style="99" customWidth="1"/>
    <col min="533" max="533" width="12.140625" style="99" customWidth="1"/>
    <col min="534" max="535" width="9" style="99" customWidth="1"/>
    <col min="536" max="536" width="8" style="99" customWidth="1"/>
    <col min="537" max="537" width="6.7109375" style="99" customWidth="1"/>
    <col min="538" max="538" width="8.140625" style="99" customWidth="1"/>
    <col min="539" max="539" width="8.42578125" style="99" customWidth="1"/>
    <col min="540" max="540" width="9.42578125" style="99" customWidth="1"/>
    <col min="541" max="541" width="11.42578125" style="99" customWidth="1"/>
    <col min="542" max="542" width="9.42578125" style="99" customWidth="1"/>
    <col min="543" max="543" width="8.28515625" style="99" customWidth="1"/>
    <col min="544" max="768" width="11" style="99"/>
    <col min="769" max="769" width="31.42578125" style="99" customWidth="1"/>
    <col min="770" max="770" width="6.85546875" style="99" customWidth="1"/>
    <col min="771" max="771" width="10.42578125" style="99" customWidth="1"/>
    <col min="772" max="772" width="15.28515625" style="99" customWidth="1"/>
    <col min="773" max="773" width="13.7109375" style="99" customWidth="1"/>
    <col min="774" max="774" width="10.85546875" style="99" customWidth="1"/>
    <col min="775" max="775" width="10.42578125" style="99" customWidth="1"/>
    <col min="776" max="776" width="11.42578125" style="99" customWidth="1"/>
    <col min="777" max="777" width="9.42578125" style="99" customWidth="1"/>
    <col min="778" max="779" width="10.28515625" style="99" customWidth="1"/>
    <col min="780" max="780" width="12.42578125" style="99" customWidth="1"/>
    <col min="781" max="782" width="9.85546875" style="99" customWidth="1"/>
    <col min="783" max="783" width="10.28515625" style="99" customWidth="1"/>
    <col min="784" max="784" width="12.42578125" style="99" customWidth="1"/>
    <col min="785" max="785" width="11.42578125" style="99" customWidth="1"/>
    <col min="786" max="786" width="9.42578125" style="99" customWidth="1"/>
    <col min="787" max="787" width="8.42578125" style="99" customWidth="1"/>
    <col min="788" max="788" width="5.7109375" style="99" customWidth="1"/>
    <col min="789" max="789" width="12.140625" style="99" customWidth="1"/>
    <col min="790" max="791" width="9" style="99" customWidth="1"/>
    <col min="792" max="792" width="8" style="99" customWidth="1"/>
    <col min="793" max="793" width="6.7109375" style="99" customWidth="1"/>
    <col min="794" max="794" width="8.140625" style="99" customWidth="1"/>
    <col min="795" max="795" width="8.42578125" style="99" customWidth="1"/>
    <col min="796" max="796" width="9.42578125" style="99" customWidth="1"/>
    <col min="797" max="797" width="11.42578125" style="99" customWidth="1"/>
    <col min="798" max="798" width="9.42578125" style="99" customWidth="1"/>
    <col min="799" max="799" width="8.28515625" style="99" customWidth="1"/>
    <col min="800" max="1024" width="11" style="99"/>
    <col min="1025" max="1025" width="31.42578125" style="99" customWidth="1"/>
    <col min="1026" max="1026" width="6.85546875" style="99" customWidth="1"/>
    <col min="1027" max="1027" width="10.42578125" style="99" customWidth="1"/>
    <col min="1028" max="1028" width="15.28515625" style="99" customWidth="1"/>
    <col min="1029" max="1029" width="13.7109375" style="99" customWidth="1"/>
    <col min="1030" max="1030" width="10.85546875" style="99" customWidth="1"/>
    <col min="1031" max="1031" width="10.42578125" style="99" customWidth="1"/>
    <col min="1032" max="1032" width="11.42578125" style="99" customWidth="1"/>
    <col min="1033" max="1033" width="9.42578125" style="99" customWidth="1"/>
    <col min="1034" max="1035" width="10.28515625" style="99" customWidth="1"/>
    <col min="1036" max="1036" width="12.42578125" style="99" customWidth="1"/>
    <col min="1037" max="1038" width="9.85546875" style="99" customWidth="1"/>
    <col min="1039" max="1039" width="10.28515625" style="99" customWidth="1"/>
    <col min="1040" max="1040" width="12.42578125" style="99" customWidth="1"/>
    <col min="1041" max="1041" width="11.42578125" style="99" customWidth="1"/>
    <col min="1042" max="1042" width="9.42578125" style="99" customWidth="1"/>
    <col min="1043" max="1043" width="8.42578125" style="99" customWidth="1"/>
    <col min="1044" max="1044" width="5.7109375" style="99" customWidth="1"/>
    <col min="1045" max="1045" width="12.140625" style="99" customWidth="1"/>
    <col min="1046" max="1047" width="9" style="99" customWidth="1"/>
    <col min="1048" max="1048" width="8" style="99" customWidth="1"/>
    <col min="1049" max="1049" width="6.7109375" style="99" customWidth="1"/>
    <col min="1050" max="1050" width="8.140625" style="99" customWidth="1"/>
    <col min="1051" max="1051" width="8.42578125" style="99" customWidth="1"/>
    <col min="1052" max="1052" width="9.42578125" style="99" customWidth="1"/>
    <col min="1053" max="1053" width="11.42578125" style="99" customWidth="1"/>
    <col min="1054" max="1054" width="9.42578125" style="99" customWidth="1"/>
    <col min="1055" max="1055" width="8.28515625" style="99" customWidth="1"/>
    <col min="1056" max="1280" width="11" style="99"/>
    <col min="1281" max="1281" width="31.42578125" style="99" customWidth="1"/>
    <col min="1282" max="1282" width="6.85546875" style="99" customWidth="1"/>
    <col min="1283" max="1283" width="10.42578125" style="99" customWidth="1"/>
    <col min="1284" max="1284" width="15.28515625" style="99" customWidth="1"/>
    <col min="1285" max="1285" width="13.7109375" style="99" customWidth="1"/>
    <col min="1286" max="1286" width="10.85546875" style="99" customWidth="1"/>
    <col min="1287" max="1287" width="10.42578125" style="99" customWidth="1"/>
    <col min="1288" max="1288" width="11.42578125" style="99" customWidth="1"/>
    <col min="1289" max="1289" width="9.42578125" style="99" customWidth="1"/>
    <col min="1290" max="1291" width="10.28515625" style="99" customWidth="1"/>
    <col min="1292" max="1292" width="12.42578125" style="99" customWidth="1"/>
    <col min="1293" max="1294" width="9.85546875" style="99" customWidth="1"/>
    <col min="1295" max="1295" width="10.28515625" style="99" customWidth="1"/>
    <col min="1296" max="1296" width="12.42578125" style="99" customWidth="1"/>
    <col min="1297" max="1297" width="11.42578125" style="99" customWidth="1"/>
    <col min="1298" max="1298" width="9.42578125" style="99" customWidth="1"/>
    <col min="1299" max="1299" width="8.42578125" style="99" customWidth="1"/>
    <col min="1300" max="1300" width="5.7109375" style="99" customWidth="1"/>
    <col min="1301" max="1301" width="12.140625" style="99" customWidth="1"/>
    <col min="1302" max="1303" width="9" style="99" customWidth="1"/>
    <col min="1304" max="1304" width="8" style="99" customWidth="1"/>
    <col min="1305" max="1305" width="6.7109375" style="99" customWidth="1"/>
    <col min="1306" max="1306" width="8.140625" style="99" customWidth="1"/>
    <col min="1307" max="1307" width="8.42578125" style="99" customWidth="1"/>
    <col min="1308" max="1308" width="9.42578125" style="99" customWidth="1"/>
    <col min="1309" max="1309" width="11.42578125" style="99" customWidth="1"/>
    <col min="1310" max="1310" width="9.42578125" style="99" customWidth="1"/>
    <col min="1311" max="1311" width="8.28515625" style="99" customWidth="1"/>
    <col min="1312" max="1536" width="11" style="99"/>
    <col min="1537" max="1537" width="31.42578125" style="99" customWidth="1"/>
    <col min="1538" max="1538" width="6.85546875" style="99" customWidth="1"/>
    <col min="1539" max="1539" width="10.42578125" style="99" customWidth="1"/>
    <col min="1540" max="1540" width="15.28515625" style="99" customWidth="1"/>
    <col min="1541" max="1541" width="13.7109375" style="99" customWidth="1"/>
    <col min="1542" max="1542" width="10.85546875" style="99" customWidth="1"/>
    <col min="1543" max="1543" width="10.42578125" style="99" customWidth="1"/>
    <col min="1544" max="1544" width="11.42578125" style="99" customWidth="1"/>
    <col min="1545" max="1545" width="9.42578125" style="99" customWidth="1"/>
    <col min="1546" max="1547" width="10.28515625" style="99" customWidth="1"/>
    <col min="1548" max="1548" width="12.42578125" style="99" customWidth="1"/>
    <col min="1549" max="1550" width="9.85546875" style="99" customWidth="1"/>
    <col min="1551" max="1551" width="10.28515625" style="99" customWidth="1"/>
    <col min="1552" max="1552" width="12.42578125" style="99" customWidth="1"/>
    <col min="1553" max="1553" width="11.42578125" style="99" customWidth="1"/>
    <col min="1554" max="1554" width="9.42578125" style="99" customWidth="1"/>
    <col min="1555" max="1555" width="8.42578125" style="99" customWidth="1"/>
    <col min="1556" max="1556" width="5.7109375" style="99" customWidth="1"/>
    <col min="1557" max="1557" width="12.140625" style="99" customWidth="1"/>
    <col min="1558" max="1559" width="9" style="99" customWidth="1"/>
    <col min="1560" max="1560" width="8" style="99" customWidth="1"/>
    <col min="1561" max="1561" width="6.7109375" style="99" customWidth="1"/>
    <col min="1562" max="1562" width="8.140625" style="99" customWidth="1"/>
    <col min="1563" max="1563" width="8.42578125" style="99" customWidth="1"/>
    <col min="1564" max="1564" width="9.42578125" style="99" customWidth="1"/>
    <col min="1565" max="1565" width="11.42578125" style="99" customWidth="1"/>
    <col min="1566" max="1566" width="9.42578125" style="99" customWidth="1"/>
    <col min="1567" max="1567" width="8.28515625" style="99" customWidth="1"/>
    <col min="1568" max="1792" width="11" style="99"/>
    <col min="1793" max="1793" width="31.42578125" style="99" customWidth="1"/>
    <col min="1794" max="1794" width="6.85546875" style="99" customWidth="1"/>
    <col min="1795" max="1795" width="10.42578125" style="99" customWidth="1"/>
    <col min="1796" max="1796" width="15.28515625" style="99" customWidth="1"/>
    <col min="1797" max="1797" width="13.7109375" style="99" customWidth="1"/>
    <col min="1798" max="1798" width="10.85546875" style="99" customWidth="1"/>
    <col min="1799" max="1799" width="10.42578125" style="99" customWidth="1"/>
    <col min="1800" max="1800" width="11.42578125" style="99" customWidth="1"/>
    <col min="1801" max="1801" width="9.42578125" style="99" customWidth="1"/>
    <col min="1802" max="1803" width="10.28515625" style="99" customWidth="1"/>
    <col min="1804" max="1804" width="12.42578125" style="99" customWidth="1"/>
    <col min="1805" max="1806" width="9.85546875" style="99" customWidth="1"/>
    <col min="1807" max="1807" width="10.28515625" style="99" customWidth="1"/>
    <col min="1808" max="1808" width="12.42578125" style="99" customWidth="1"/>
    <col min="1809" max="1809" width="11.42578125" style="99" customWidth="1"/>
    <col min="1810" max="1810" width="9.42578125" style="99" customWidth="1"/>
    <col min="1811" max="1811" width="8.42578125" style="99" customWidth="1"/>
    <col min="1812" max="1812" width="5.7109375" style="99" customWidth="1"/>
    <col min="1813" max="1813" width="12.140625" style="99" customWidth="1"/>
    <col min="1814" max="1815" width="9" style="99" customWidth="1"/>
    <col min="1816" max="1816" width="8" style="99" customWidth="1"/>
    <col min="1817" max="1817" width="6.7109375" style="99" customWidth="1"/>
    <col min="1818" max="1818" width="8.140625" style="99" customWidth="1"/>
    <col min="1819" max="1819" width="8.42578125" style="99" customWidth="1"/>
    <col min="1820" max="1820" width="9.42578125" style="99" customWidth="1"/>
    <col min="1821" max="1821" width="11.42578125" style="99" customWidth="1"/>
    <col min="1822" max="1822" width="9.42578125" style="99" customWidth="1"/>
    <col min="1823" max="1823" width="8.28515625" style="99" customWidth="1"/>
    <col min="1824" max="2048" width="11" style="99"/>
    <col min="2049" max="2049" width="31.42578125" style="99" customWidth="1"/>
    <col min="2050" max="2050" width="6.85546875" style="99" customWidth="1"/>
    <col min="2051" max="2051" width="10.42578125" style="99" customWidth="1"/>
    <col min="2052" max="2052" width="15.28515625" style="99" customWidth="1"/>
    <col min="2053" max="2053" width="13.7109375" style="99" customWidth="1"/>
    <col min="2054" max="2054" width="10.85546875" style="99" customWidth="1"/>
    <col min="2055" max="2055" width="10.42578125" style="99" customWidth="1"/>
    <col min="2056" max="2056" width="11.42578125" style="99" customWidth="1"/>
    <col min="2057" max="2057" width="9.42578125" style="99" customWidth="1"/>
    <col min="2058" max="2059" width="10.28515625" style="99" customWidth="1"/>
    <col min="2060" max="2060" width="12.42578125" style="99" customWidth="1"/>
    <col min="2061" max="2062" width="9.85546875" style="99" customWidth="1"/>
    <col min="2063" max="2063" width="10.28515625" style="99" customWidth="1"/>
    <col min="2064" max="2064" width="12.42578125" style="99" customWidth="1"/>
    <col min="2065" max="2065" width="11.42578125" style="99" customWidth="1"/>
    <col min="2066" max="2066" width="9.42578125" style="99" customWidth="1"/>
    <col min="2067" max="2067" width="8.42578125" style="99" customWidth="1"/>
    <col min="2068" max="2068" width="5.7109375" style="99" customWidth="1"/>
    <col min="2069" max="2069" width="12.140625" style="99" customWidth="1"/>
    <col min="2070" max="2071" width="9" style="99" customWidth="1"/>
    <col min="2072" max="2072" width="8" style="99" customWidth="1"/>
    <col min="2073" max="2073" width="6.7109375" style="99" customWidth="1"/>
    <col min="2074" max="2074" width="8.140625" style="99" customWidth="1"/>
    <col min="2075" max="2075" width="8.42578125" style="99" customWidth="1"/>
    <col min="2076" max="2076" width="9.42578125" style="99" customWidth="1"/>
    <col min="2077" max="2077" width="11.42578125" style="99" customWidth="1"/>
    <col min="2078" max="2078" width="9.42578125" style="99" customWidth="1"/>
    <col min="2079" max="2079" width="8.28515625" style="99" customWidth="1"/>
    <col min="2080" max="2304" width="11" style="99"/>
    <col min="2305" max="2305" width="31.42578125" style="99" customWidth="1"/>
    <col min="2306" max="2306" width="6.85546875" style="99" customWidth="1"/>
    <col min="2307" max="2307" width="10.42578125" style="99" customWidth="1"/>
    <col min="2308" max="2308" width="15.28515625" style="99" customWidth="1"/>
    <col min="2309" max="2309" width="13.7109375" style="99" customWidth="1"/>
    <col min="2310" max="2310" width="10.85546875" style="99" customWidth="1"/>
    <col min="2311" max="2311" width="10.42578125" style="99" customWidth="1"/>
    <col min="2312" max="2312" width="11.42578125" style="99" customWidth="1"/>
    <col min="2313" max="2313" width="9.42578125" style="99" customWidth="1"/>
    <col min="2314" max="2315" width="10.28515625" style="99" customWidth="1"/>
    <col min="2316" max="2316" width="12.42578125" style="99" customWidth="1"/>
    <col min="2317" max="2318" width="9.85546875" style="99" customWidth="1"/>
    <col min="2319" max="2319" width="10.28515625" style="99" customWidth="1"/>
    <col min="2320" max="2320" width="12.42578125" style="99" customWidth="1"/>
    <col min="2321" max="2321" width="11.42578125" style="99" customWidth="1"/>
    <col min="2322" max="2322" width="9.42578125" style="99" customWidth="1"/>
    <col min="2323" max="2323" width="8.42578125" style="99" customWidth="1"/>
    <col min="2324" max="2324" width="5.7109375" style="99" customWidth="1"/>
    <col min="2325" max="2325" width="12.140625" style="99" customWidth="1"/>
    <col min="2326" max="2327" width="9" style="99" customWidth="1"/>
    <col min="2328" max="2328" width="8" style="99" customWidth="1"/>
    <col min="2329" max="2329" width="6.7109375" style="99" customWidth="1"/>
    <col min="2330" max="2330" width="8.140625" style="99" customWidth="1"/>
    <col min="2331" max="2331" width="8.42578125" style="99" customWidth="1"/>
    <col min="2332" max="2332" width="9.42578125" style="99" customWidth="1"/>
    <col min="2333" max="2333" width="11.42578125" style="99" customWidth="1"/>
    <col min="2334" max="2334" width="9.42578125" style="99" customWidth="1"/>
    <col min="2335" max="2335" width="8.28515625" style="99" customWidth="1"/>
    <col min="2336" max="2560" width="11" style="99"/>
    <col min="2561" max="2561" width="31.42578125" style="99" customWidth="1"/>
    <col min="2562" max="2562" width="6.85546875" style="99" customWidth="1"/>
    <col min="2563" max="2563" width="10.42578125" style="99" customWidth="1"/>
    <col min="2564" max="2564" width="15.28515625" style="99" customWidth="1"/>
    <col min="2565" max="2565" width="13.7109375" style="99" customWidth="1"/>
    <col min="2566" max="2566" width="10.85546875" style="99" customWidth="1"/>
    <col min="2567" max="2567" width="10.42578125" style="99" customWidth="1"/>
    <col min="2568" max="2568" width="11.42578125" style="99" customWidth="1"/>
    <col min="2569" max="2569" width="9.42578125" style="99" customWidth="1"/>
    <col min="2570" max="2571" width="10.28515625" style="99" customWidth="1"/>
    <col min="2572" max="2572" width="12.42578125" style="99" customWidth="1"/>
    <col min="2573" max="2574" width="9.85546875" style="99" customWidth="1"/>
    <col min="2575" max="2575" width="10.28515625" style="99" customWidth="1"/>
    <col min="2576" max="2576" width="12.42578125" style="99" customWidth="1"/>
    <col min="2577" max="2577" width="11.42578125" style="99" customWidth="1"/>
    <col min="2578" max="2578" width="9.42578125" style="99" customWidth="1"/>
    <col min="2579" max="2579" width="8.42578125" style="99" customWidth="1"/>
    <col min="2580" max="2580" width="5.7109375" style="99" customWidth="1"/>
    <col min="2581" max="2581" width="12.140625" style="99" customWidth="1"/>
    <col min="2582" max="2583" width="9" style="99" customWidth="1"/>
    <col min="2584" max="2584" width="8" style="99" customWidth="1"/>
    <col min="2585" max="2585" width="6.7109375" style="99" customWidth="1"/>
    <col min="2586" max="2586" width="8.140625" style="99" customWidth="1"/>
    <col min="2587" max="2587" width="8.42578125" style="99" customWidth="1"/>
    <col min="2588" max="2588" width="9.42578125" style="99" customWidth="1"/>
    <col min="2589" max="2589" width="11.42578125" style="99" customWidth="1"/>
    <col min="2590" max="2590" width="9.42578125" style="99" customWidth="1"/>
    <col min="2591" max="2591" width="8.28515625" style="99" customWidth="1"/>
    <col min="2592" max="2816" width="11" style="99"/>
    <col min="2817" max="2817" width="31.42578125" style="99" customWidth="1"/>
    <col min="2818" max="2818" width="6.85546875" style="99" customWidth="1"/>
    <col min="2819" max="2819" width="10.42578125" style="99" customWidth="1"/>
    <col min="2820" max="2820" width="15.28515625" style="99" customWidth="1"/>
    <col min="2821" max="2821" width="13.7109375" style="99" customWidth="1"/>
    <col min="2822" max="2822" width="10.85546875" style="99" customWidth="1"/>
    <col min="2823" max="2823" width="10.42578125" style="99" customWidth="1"/>
    <col min="2824" max="2824" width="11.42578125" style="99" customWidth="1"/>
    <col min="2825" max="2825" width="9.42578125" style="99" customWidth="1"/>
    <col min="2826" max="2827" width="10.28515625" style="99" customWidth="1"/>
    <col min="2828" max="2828" width="12.42578125" style="99" customWidth="1"/>
    <col min="2829" max="2830" width="9.85546875" style="99" customWidth="1"/>
    <col min="2831" max="2831" width="10.28515625" style="99" customWidth="1"/>
    <col min="2832" max="2832" width="12.42578125" style="99" customWidth="1"/>
    <col min="2833" max="2833" width="11.42578125" style="99" customWidth="1"/>
    <col min="2834" max="2834" width="9.42578125" style="99" customWidth="1"/>
    <col min="2835" max="2835" width="8.42578125" style="99" customWidth="1"/>
    <col min="2836" max="2836" width="5.7109375" style="99" customWidth="1"/>
    <col min="2837" max="2837" width="12.140625" style="99" customWidth="1"/>
    <col min="2838" max="2839" width="9" style="99" customWidth="1"/>
    <col min="2840" max="2840" width="8" style="99" customWidth="1"/>
    <col min="2841" max="2841" width="6.7109375" style="99" customWidth="1"/>
    <col min="2842" max="2842" width="8.140625" style="99" customWidth="1"/>
    <col min="2843" max="2843" width="8.42578125" style="99" customWidth="1"/>
    <col min="2844" max="2844" width="9.42578125" style="99" customWidth="1"/>
    <col min="2845" max="2845" width="11.42578125" style="99" customWidth="1"/>
    <col min="2846" max="2846" width="9.42578125" style="99" customWidth="1"/>
    <col min="2847" max="2847" width="8.28515625" style="99" customWidth="1"/>
    <col min="2848" max="3072" width="11" style="99"/>
    <col min="3073" max="3073" width="31.42578125" style="99" customWidth="1"/>
    <col min="3074" max="3074" width="6.85546875" style="99" customWidth="1"/>
    <col min="3075" max="3075" width="10.42578125" style="99" customWidth="1"/>
    <col min="3076" max="3076" width="15.28515625" style="99" customWidth="1"/>
    <col min="3077" max="3077" width="13.7109375" style="99" customWidth="1"/>
    <col min="3078" max="3078" width="10.85546875" style="99" customWidth="1"/>
    <col min="3079" max="3079" width="10.42578125" style="99" customWidth="1"/>
    <col min="3080" max="3080" width="11.42578125" style="99" customWidth="1"/>
    <col min="3081" max="3081" width="9.42578125" style="99" customWidth="1"/>
    <col min="3082" max="3083" width="10.28515625" style="99" customWidth="1"/>
    <col min="3084" max="3084" width="12.42578125" style="99" customWidth="1"/>
    <col min="3085" max="3086" width="9.85546875" style="99" customWidth="1"/>
    <col min="3087" max="3087" width="10.28515625" style="99" customWidth="1"/>
    <col min="3088" max="3088" width="12.42578125" style="99" customWidth="1"/>
    <col min="3089" max="3089" width="11.42578125" style="99" customWidth="1"/>
    <col min="3090" max="3090" width="9.42578125" style="99" customWidth="1"/>
    <col min="3091" max="3091" width="8.42578125" style="99" customWidth="1"/>
    <col min="3092" max="3092" width="5.7109375" style="99" customWidth="1"/>
    <col min="3093" max="3093" width="12.140625" style="99" customWidth="1"/>
    <col min="3094" max="3095" width="9" style="99" customWidth="1"/>
    <col min="3096" max="3096" width="8" style="99" customWidth="1"/>
    <col min="3097" max="3097" width="6.7109375" style="99" customWidth="1"/>
    <col min="3098" max="3098" width="8.140625" style="99" customWidth="1"/>
    <col min="3099" max="3099" width="8.42578125" style="99" customWidth="1"/>
    <col min="3100" max="3100" width="9.42578125" style="99" customWidth="1"/>
    <col min="3101" max="3101" width="11.42578125" style="99" customWidth="1"/>
    <col min="3102" max="3102" width="9.42578125" style="99" customWidth="1"/>
    <col min="3103" max="3103" width="8.28515625" style="99" customWidth="1"/>
    <col min="3104" max="3328" width="11" style="99"/>
    <col min="3329" max="3329" width="31.42578125" style="99" customWidth="1"/>
    <col min="3330" max="3330" width="6.85546875" style="99" customWidth="1"/>
    <col min="3331" max="3331" width="10.42578125" style="99" customWidth="1"/>
    <col min="3332" max="3332" width="15.28515625" style="99" customWidth="1"/>
    <col min="3333" max="3333" width="13.7109375" style="99" customWidth="1"/>
    <col min="3334" max="3334" width="10.85546875" style="99" customWidth="1"/>
    <col min="3335" max="3335" width="10.42578125" style="99" customWidth="1"/>
    <col min="3336" max="3336" width="11.42578125" style="99" customWidth="1"/>
    <col min="3337" max="3337" width="9.42578125" style="99" customWidth="1"/>
    <col min="3338" max="3339" width="10.28515625" style="99" customWidth="1"/>
    <col min="3340" max="3340" width="12.42578125" style="99" customWidth="1"/>
    <col min="3341" max="3342" width="9.85546875" style="99" customWidth="1"/>
    <col min="3343" max="3343" width="10.28515625" style="99" customWidth="1"/>
    <col min="3344" max="3344" width="12.42578125" style="99" customWidth="1"/>
    <col min="3345" max="3345" width="11.42578125" style="99" customWidth="1"/>
    <col min="3346" max="3346" width="9.42578125" style="99" customWidth="1"/>
    <col min="3347" max="3347" width="8.42578125" style="99" customWidth="1"/>
    <col min="3348" max="3348" width="5.7109375" style="99" customWidth="1"/>
    <col min="3349" max="3349" width="12.140625" style="99" customWidth="1"/>
    <col min="3350" max="3351" width="9" style="99" customWidth="1"/>
    <col min="3352" max="3352" width="8" style="99" customWidth="1"/>
    <col min="3353" max="3353" width="6.7109375" style="99" customWidth="1"/>
    <col min="3354" max="3354" width="8.140625" style="99" customWidth="1"/>
    <col min="3355" max="3355" width="8.42578125" style="99" customWidth="1"/>
    <col min="3356" max="3356" width="9.42578125" style="99" customWidth="1"/>
    <col min="3357" max="3357" width="11.42578125" style="99" customWidth="1"/>
    <col min="3358" max="3358" width="9.42578125" style="99" customWidth="1"/>
    <col min="3359" max="3359" width="8.28515625" style="99" customWidth="1"/>
    <col min="3360" max="3584" width="11" style="99"/>
    <col min="3585" max="3585" width="31.42578125" style="99" customWidth="1"/>
    <col min="3586" max="3586" width="6.85546875" style="99" customWidth="1"/>
    <col min="3587" max="3587" width="10.42578125" style="99" customWidth="1"/>
    <col min="3588" max="3588" width="15.28515625" style="99" customWidth="1"/>
    <col min="3589" max="3589" width="13.7109375" style="99" customWidth="1"/>
    <col min="3590" max="3590" width="10.85546875" style="99" customWidth="1"/>
    <col min="3591" max="3591" width="10.42578125" style="99" customWidth="1"/>
    <col min="3592" max="3592" width="11.42578125" style="99" customWidth="1"/>
    <col min="3593" max="3593" width="9.42578125" style="99" customWidth="1"/>
    <col min="3594" max="3595" width="10.28515625" style="99" customWidth="1"/>
    <col min="3596" max="3596" width="12.42578125" style="99" customWidth="1"/>
    <col min="3597" max="3598" width="9.85546875" style="99" customWidth="1"/>
    <col min="3599" max="3599" width="10.28515625" style="99" customWidth="1"/>
    <col min="3600" max="3600" width="12.42578125" style="99" customWidth="1"/>
    <col min="3601" max="3601" width="11.42578125" style="99" customWidth="1"/>
    <col min="3602" max="3602" width="9.42578125" style="99" customWidth="1"/>
    <col min="3603" max="3603" width="8.42578125" style="99" customWidth="1"/>
    <col min="3604" max="3604" width="5.7109375" style="99" customWidth="1"/>
    <col min="3605" max="3605" width="12.140625" style="99" customWidth="1"/>
    <col min="3606" max="3607" width="9" style="99" customWidth="1"/>
    <col min="3608" max="3608" width="8" style="99" customWidth="1"/>
    <col min="3609" max="3609" width="6.7109375" style="99" customWidth="1"/>
    <col min="3610" max="3610" width="8.140625" style="99" customWidth="1"/>
    <col min="3611" max="3611" width="8.42578125" style="99" customWidth="1"/>
    <col min="3612" max="3612" width="9.42578125" style="99" customWidth="1"/>
    <col min="3613" max="3613" width="11.42578125" style="99" customWidth="1"/>
    <col min="3614" max="3614" width="9.42578125" style="99" customWidth="1"/>
    <col min="3615" max="3615" width="8.28515625" style="99" customWidth="1"/>
    <col min="3616" max="3840" width="11" style="99"/>
    <col min="3841" max="3841" width="31.42578125" style="99" customWidth="1"/>
    <col min="3842" max="3842" width="6.85546875" style="99" customWidth="1"/>
    <col min="3843" max="3843" width="10.42578125" style="99" customWidth="1"/>
    <col min="3844" max="3844" width="15.28515625" style="99" customWidth="1"/>
    <col min="3845" max="3845" width="13.7109375" style="99" customWidth="1"/>
    <col min="3846" max="3846" width="10.85546875" style="99" customWidth="1"/>
    <col min="3847" max="3847" width="10.42578125" style="99" customWidth="1"/>
    <col min="3848" max="3848" width="11.42578125" style="99" customWidth="1"/>
    <col min="3849" max="3849" width="9.42578125" style="99" customWidth="1"/>
    <col min="3850" max="3851" width="10.28515625" style="99" customWidth="1"/>
    <col min="3852" max="3852" width="12.42578125" style="99" customWidth="1"/>
    <col min="3853" max="3854" width="9.85546875" style="99" customWidth="1"/>
    <col min="3855" max="3855" width="10.28515625" style="99" customWidth="1"/>
    <col min="3856" max="3856" width="12.42578125" style="99" customWidth="1"/>
    <col min="3857" max="3857" width="11.42578125" style="99" customWidth="1"/>
    <col min="3858" max="3858" width="9.42578125" style="99" customWidth="1"/>
    <col min="3859" max="3859" width="8.42578125" style="99" customWidth="1"/>
    <col min="3860" max="3860" width="5.7109375" style="99" customWidth="1"/>
    <col min="3861" max="3861" width="12.140625" style="99" customWidth="1"/>
    <col min="3862" max="3863" width="9" style="99" customWidth="1"/>
    <col min="3864" max="3864" width="8" style="99" customWidth="1"/>
    <col min="3865" max="3865" width="6.7109375" style="99" customWidth="1"/>
    <col min="3866" max="3866" width="8.140625" style="99" customWidth="1"/>
    <col min="3867" max="3867" width="8.42578125" style="99" customWidth="1"/>
    <col min="3868" max="3868" width="9.42578125" style="99" customWidth="1"/>
    <col min="3869" max="3869" width="11.42578125" style="99" customWidth="1"/>
    <col min="3870" max="3870" width="9.42578125" style="99" customWidth="1"/>
    <col min="3871" max="3871" width="8.28515625" style="99" customWidth="1"/>
    <col min="3872" max="4096" width="11" style="99"/>
    <col min="4097" max="4097" width="31.42578125" style="99" customWidth="1"/>
    <col min="4098" max="4098" width="6.85546875" style="99" customWidth="1"/>
    <col min="4099" max="4099" width="10.42578125" style="99" customWidth="1"/>
    <col min="4100" max="4100" width="15.28515625" style="99" customWidth="1"/>
    <col min="4101" max="4101" width="13.7109375" style="99" customWidth="1"/>
    <col min="4102" max="4102" width="10.85546875" style="99" customWidth="1"/>
    <col min="4103" max="4103" width="10.42578125" style="99" customWidth="1"/>
    <col min="4104" max="4104" width="11.42578125" style="99" customWidth="1"/>
    <col min="4105" max="4105" width="9.42578125" style="99" customWidth="1"/>
    <col min="4106" max="4107" width="10.28515625" style="99" customWidth="1"/>
    <col min="4108" max="4108" width="12.42578125" style="99" customWidth="1"/>
    <col min="4109" max="4110" width="9.85546875" style="99" customWidth="1"/>
    <col min="4111" max="4111" width="10.28515625" style="99" customWidth="1"/>
    <col min="4112" max="4112" width="12.42578125" style="99" customWidth="1"/>
    <col min="4113" max="4113" width="11.42578125" style="99" customWidth="1"/>
    <col min="4114" max="4114" width="9.42578125" style="99" customWidth="1"/>
    <col min="4115" max="4115" width="8.42578125" style="99" customWidth="1"/>
    <col min="4116" max="4116" width="5.7109375" style="99" customWidth="1"/>
    <col min="4117" max="4117" width="12.140625" style="99" customWidth="1"/>
    <col min="4118" max="4119" width="9" style="99" customWidth="1"/>
    <col min="4120" max="4120" width="8" style="99" customWidth="1"/>
    <col min="4121" max="4121" width="6.7109375" style="99" customWidth="1"/>
    <col min="4122" max="4122" width="8.140625" style="99" customWidth="1"/>
    <col min="4123" max="4123" width="8.42578125" style="99" customWidth="1"/>
    <col min="4124" max="4124" width="9.42578125" style="99" customWidth="1"/>
    <col min="4125" max="4125" width="11.42578125" style="99" customWidth="1"/>
    <col min="4126" max="4126" width="9.42578125" style="99" customWidth="1"/>
    <col min="4127" max="4127" width="8.28515625" style="99" customWidth="1"/>
    <col min="4128" max="4352" width="11" style="99"/>
    <col min="4353" max="4353" width="31.42578125" style="99" customWidth="1"/>
    <col min="4354" max="4354" width="6.85546875" style="99" customWidth="1"/>
    <col min="4355" max="4355" width="10.42578125" style="99" customWidth="1"/>
    <col min="4356" max="4356" width="15.28515625" style="99" customWidth="1"/>
    <col min="4357" max="4357" width="13.7109375" style="99" customWidth="1"/>
    <col min="4358" max="4358" width="10.85546875" style="99" customWidth="1"/>
    <col min="4359" max="4359" width="10.42578125" style="99" customWidth="1"/>
    <col min="4360" max="4360" width="11.42578125" style="99" customWidth="1"/>
    <col min="4361" max="4361" width="9.42578125" style="99" customWidth="1"/>
    <col min="4362" max="4363" width="10.28515625" style="99" customWidth="1"/>
    <col min="4364" max="4364" width="12.42578125" style="99" customWidth="1"/>
    <col min="4365" max="4366" width="9.85546875" style="99" customWidth="1"/>
    <col min="4367" max="4367" width="10.28515625" style="99" customWidth="1"/>
    <col min="4368" max="4368" width="12.42578125" style="99" customWidth="1"/>
    <col min="4369" max="4369" width="11.42578125" style="99" customWidth="1"/>
    <col min="4370" max="4370" width="9.42578125" style="99" customWidth="1"/>
    <col min="4371" max="4371" width="8.42578125" style="99" customWidth="1"/>
    <col min="4372" max="4372" width="5.7109375" style="99" customWidth="1"/>
    <col min="4373" max="4373" width="12.140625" style="99" customWidth="1"/>
    <col min="4374" max="4375" width="9" style="99" customWidth="1"/>
    <col min="4376" max="4376" width="8" style="99" customWidth="1"/>
    <col min="4377" max="4377" width="6.7109375" style="99" customWidth="1"/>
    <col min="4378" max="4378" width="8.140625" style="99" customWidth="1"/>
    <col min="4379" max="4379" width="8.42578125" style="99" customWidth="1"/>
    <col min="4380" max="4380" width="9.42578125" style="99" customWidth="1"/>
    <col min="4381" max="4381" width="11.42578125" style="99" customWidth="1"/>
    <col min="4382" max="4382" width="9.42578125" style="99" customWidth="1"/>
    <col min="4383" max="4383" width="8.28515625" style="99" customWidth="1"/>
    <col min="4384" max="4608" width="11" style="99"/>
    <col min="4609" max="4609" width="31.42578125" style="99" customWidth="1"/>
    <col min="4610" max="4610" width="6.85546875" style="99" customWidth="1"/>
    <col min="4611" max="4611" width="10.42578125" style="99" customWidth="1"/>
    <col min="4612" max="4612" width="15.28515625" style="99" customWidth="1"/>
    <col min="4613" max="4613" width="13.7109375" style="99" customWidth="1"/>
    <col min="4614" max="4614" width="10.85546875" style="99" customWidth="1"/>
    <col min="4615" max="4615" width="10.42578125" style="99" customWidth="1"/>
    <col min="4616" max="4616" width="11.42578125" style="99" customWidth="1"/>
    <col min="4617" max="4617" width="9.42578125" style="99" customWidth="1"/>
    <col min="4618" max="4619" width="10.28515625" style="99" customWidth="1"/>
    <col min="4620" max="4620" width="12.42578125" style="99" customWidth="1"/>
    <col min="4621" max="4622" width="9.85546875" style="99" customWidth="1"/>
    <col min="4623" max="4623" width="10.28515625" style="99" customWidth="1"/>
    <col min="4624" max="4624" width="12.42578125" style="99" customWidth="1"/>
    <col min="4625" max="4625" width="11.42578125" style="99" customWidth="1"/>
    <col min="4626" max="4626" width="9.42578125" style="99" customWidth="1"/>
    <col min="4627" max="4627" width="8.42578125" style="99" customWidth="1"/>
    <col min="4628" max="4628" width="5.7109375" style="99" customWidth="1"/>
    <col min="4629" max="4629" width="12.140625" style="99" customWidth="1"/>
    <col min="4630" max="4631" width="9" style="99" customWidth="1"/>
    <col min="4632" max="4632" width="8" style="99" customWidth="1"/>
    <col min="4633" max="4633" width="6.7109375" style="99" customWidth="1"/>
    <col min="4634" max="4634" width="8.140625" style="99" customWidth="1"/>
    <col min="4635" max="4635" width="8.42578125" style="99" customWidth="1"/>
    <col min="4636" max="4636" width="9.42578125" style="99" customWidth="1"/>
    <col min="4637" max="4637" width="11.42578125" style="99" customWidth="1"/>
    <col min="4638" max="4638" width="9.42578125" style="99" customWidth="1"/>
    <col min="4639" max="4639" width="8.28515625" style="99" customWidth="1"/>
    <col min="4640" max="4864" width="11" style="99"/>
    <col min="4865" max="4865" width="31.42578125" style="99" customWidth="1"/>
    <col min="4866" max="4866" width="6.85546875" style="99" customWidth="1"/>
    <col min="4867" max="4867" width="10.42578125" style="99" customWidth="1"/>
    <col min="4868" max="4868" width="15.28515625" style="99" customWidth="1"/>
    <col min="4869" max="4869" width="13.7109375" style="99" customWidth="1"/>
    <col min="4870" max="4870" width="10.85546875" style="99" customWidth="1"/>
    <col min="4871" max="4871" width="10.42578125" style="99" customWidth="1"/>
    <col min="4872" max="4872" width="11.42578125" style="99" customWidth="1"/>
    <col min="4873" max="4873" width="9.42578125" style="99" customWidth="1"/>
    <col min="4874" max="4875" width="10.28515625" style="99" customWidth="1"/>
    <col min="4876" max="4876" width="12.42578125" style="99" customWidth="1"/>
    <col min="4877" max="4878" width="9.85546875" style="99" customWidth="1"/>
    <col min="4879" max="4879" width="10.28515625" style="99" customWidth="1"/>
    <col min="4880" max="4880" width="12.42578125" style="99" customWidth="1"/>
    <col min="4881" max="4881" width="11.42578125" style="99" customWidth="1"/>
    <col min="4882" max="4882" width="9.42578125" style="99" customWidth="1"/>
    <col min="4883" max="4883" width="8.42578125" style="99" customWidth="1"/>
    <col min="4884" max="4884" width="5.7109375" style="99" customWidth="1"/>
    <col min="4885" max="4885" width="12.140625" style="99" customWidth="1"/>
    <col min="4886" max="4887" width="9" style="99" customWidth="1"/>
    <col min="4888" max="4888" width="8" style="99" customWidth="1"/>
    <col min="4889" max="4889" width="6.7109375" style="99" customWidth="1"/>
    <col min="4890" max="4890" width="8.140625" style="99" customWidth="1"/>
    <col min="4891" max="4891" width="8.42578125" style="99" customWidth="1"/>
    <col min="4892" max="4892" width="9.42578125" style="99" customWidth="1"/>
    <col min="4893" max="4893" width="11.42578125" style="99" customWidth="1"/>
    <col min="4894" max="4894" width="9.42578125" style="99" customWidth="1"/>
    <col min="4895" max="4895" width="8.28515625" style="99" customWidth="1"/>
    <col min="4896" max="5120" width="11" style="99"/>
    <col min="5121" max="5121" width="31.42578125" style="99" customWidth="1"/>
    <col min="5122" max="5122" width="6.85546875" style="99" customWidth="1"/>
    <col min="5123" max="5123" width="10.42578125" style="99" customWidth="1"/>
    <col min="5124" max="5124" width="15.28515625" style="99" customWidth="1"/>
    <col min="5125" max="5125" width="13.7109375" style="99" customWidth="1"/>
    <col min="5126" max="5126" width="10.85546875" style="99" customWidth="1"/>
    <col min="5127" max="5127" width="10.42578125" style="99" customWidth="1"/>
    <col min="5128" max="5128" width="11.42578125" style="99" customWidth="1"/>
    <col min="5129" max="5129" width="9.42578125" style="99" customWidth="1"/>
    <col min="5130" max="5131" width="10.28515625" style="99" customWidth="1"/>
    <col min="5132" max="5132" width="12.42578125" style="99" customWidth="1"/>
    <col min="5133" max="5134" width="9.85546875" style="99" customWidth="1"/>
    <col min="5135" max="5135" width="10.28515625" style="99" customWidth="1"/>
    <col min="5136" max="5136" width="12.42578125" style="99" customWidth="1"/>
    <col min="5137" max="5137" width="11.42578125" style="99" customWidth="1"/>
    <col min="5138" max="5138" width="9.42578125" style="99" customWidth="1"/>
    <col min="5139" max="5139" width="8.42578125" style="99" customWidth="1"/>
    <col min="5140" max="5140" width="5.7109375" style="99" customWidth="1"/>
    <col min="5141" max="5141" width="12.140625" style="99" customWidth="1"/>
    <col min="5142" max="5143" width="9" style="99" customWidth="1"/>
    <col min="5144" max="5144" width="8" style="99" customWidth="1"/>
    <col min="5145" max="5145" width="6.7109375" style="99" customWidth="1"/>
    <col min="5146" max="5146" width="8.140625" style="99" customWidth="1"/>
    <col min="5147" max="5147" width="8.42578125" style="99" customWidth="1"/>
    <col min="5148" max="5148" width="9.42578125" style="99" customWidth="1"/>
    <col min="5149" max="5149" width="11.42578125" style="99" customWidth="1"/>
    <col min="5150" max="5150" width="9.42578125" style="99" customWidth="1"/>
    <col min="5151" max="5151" width="8.28515625" style="99" customWidth="1"/>
    <col min="5152" max="5376" width="11" style="99"/>
    <col min="5377" max="5377" width="31.42578125" style="99" customWidth="1"/>
    <col min="5378" max="5378" width="6.85546875" style="99" customWidth="1"/>
    <col min="5379" max="5379" width="10.42578125" style="99" customWidth="1"/>
    <col min="5380" max="5380" width="15.28515625" style="99" customWidth="1"/>
    <col min="5381" max="5381" width="13.7109375" style="99" customWidth="1"/>
    <col min="5382" max="5382" width="10.85546875" style="99" customWidth="1"/>
    <col min="5383" max="5383" width="10.42578125" style="99" customWidth="1"/>
    <col min="5384" max="5384" width="11.42578125" style="99" customWidth="1"/>
    <col min="5385" max="5385" width="9.42578125" style="99" customWidth="1"/>
    <col min="5386" max="5387" width="10.28515625" style="99" customWidth="1"/>
    <col min="5388" max="5388" width="12.42578125" style="99" customWidth="1"/>
    <col min="5389" max="5390" width="9.85546875" style="99" customWidth="1"/>
    <col min="5391" max="5391" width="10.28515625" style="99" customWidth="1"/>
    <col min="5392" max="5392" width="12.42578125" style="99" customWidth="1"/>
    <col min="5393" max="5393" width="11.42578125" style="99" customWidth="1"/>
    <col min="5394" max="5394" width="9.42578125" style="99" customWidth="1"/>
    <col min="5395" max="5395" width="8.42578125" style="99" customWidth="1"/>
    <col min="5396" max="5396" width="5.7109375" style="99" customWidth="1"/>
    <col min="5397" max="5397" width="12.140625" style="99" customWidth="1"/>
    <col min="5398" max="5399" width="9" style="99" customWidth="1"/>
    <col min="5400" max="5400" width="8" style="99" customWidth="1"/>
    <col min="5401" max="5401" width="6.7109375" style="99" customWidth="1"/>
    <col min="5402" max="5402" width="8.140625" style="99" customWidth="1"/>
    <col min="5403" max="5403" width="8.42578125" style="99" customWidth="1"/>
    <col min="5404" max="5404" width="9.42578125" style="99" customWidth="1"/>
    <col min="5405" max="5405" width="11.42578125" style="99" customWidth="1"/>
    <col min="5406" max="5406" width="9.42578125" style="99" customWidth="1"/>
    <col min="5407" max="5407" width="8.28515625" style="99" customWidth="1"/>
    <col min="5408" max="5632" width="11" style="99"/>
    <col min="5633" max="5633" width="31.42578125" style="99" customWidth="1"/>
    <col min="5634" max="5634" width="6.85546875" style="99" customWidth="1"/>
    <col min="5635" max="5635" width="10.42578125" style="99" customWidth="1"/>
    <col min="5636" max="5636" width="15.28515625" style="99" customWidth="1"/>
    <col min="5637" max="5637" width="13.7109375" style="99" customWidth="1"/>
    <col min="5638" max="5638" width="10.85546875" style="99" customWidth="1"/>
    <col min="5639" max="5639" width="10.42578125" style="99" customWidth="1"/>
    <col min="5640" max="5640" width="11.42578125" style="99" customWidth="1"/>
    <col min="5641" max="5641" width="9.42578125" style="99" customWidth="1"/>
    <col min="5642" max="5643" width="10.28515625" style="99" customWidth="1"/>
    <col min="5644" max="5644" width="12.42578125" style="99" customWidth="1"/>
    <col min="5645" max="5646" width="9.85546875" style="99" customWidth="1"/>
    <col min="5647" max="5647" width="10.28515625" style="99" customWidth="1"/>
    <col min="5648" max="5648" width="12.42578125" style="99" customWidth="1"/>
    <col min="5649" max="5649" width="11.42578125" style="99" customWidth="1"/>
    <col min="5650" max="5650" width="9.42578125" style="99" customWidth="1"/>
    <col min="5651" max="5651" width="8.42578125" style="99" customWidth="1"/>
    <col min="5652" max="5652" width="5.7109375" style="99" customWidth="1"/>
    <col min="5653" max="5653" width="12.140625" style="99" customWidth="1"/>
    <col min="5654" max="5655" width="9" style="99" customWidth="1"/>
    <col min="5656" max="5656" width="8" style="99" customWidth="1"/>
    <col min="5657" max="5657" width="6.7109375" style="99" customWidth="1"/>
    <col min="5658" max="5658" width="8.140625" style="99" customWidth="1"/>
    <col min="5659" max="5659" width="8.42578125" style="99" customWidth="1"/>
    <col min="5660" max="5660" width="9.42578125" style="99" customWidth="1"/>
    <col min="5661" max="5661" width="11.42578125" style="99" customWidth="1"/>
    <col min="5662" max="5662" width="9.42578125" style="99" customWidth="1"/>
    <col min="5663" max="5663" width="8.28515625" style="99" customWidth="1"/>
    <col min="5664" max="5888" width="11" style="99"/>
    <col min="5889" max="5889" width="31.42578125" style="99" customWidth="1"/>
    <col min="5890" max="5890" width="6.85546875" style="99" customWidth="1"/>
    <col min="5891" max="5891" width="10.42578125" style="99" customWidth="1"/>
    <col min="5892" max="5892" width="15.28515625" style="99" customWidth="1"/>
    <col min="5893" max="5893" width="13.7109375" style="99" customWidth="1"/>
    <col min="5894" max="5894" width="10.85546875" style="99" customWidth="1"/>
    <col min="5895" max="5895" width="10.42578125" style="99" customWidth="1"/>
    <col min="5896" max="5896" width="11.42578125" style="99" customWidth="1"/>
    <col min="5897" max="5897" width="9.42578125" style="99" customWidth="1"/>
    <col min="5898" max="5899" width="10.28515625" style="99" customWidth="1"/>
    <col min="5900" max="5900" width="12.42578125" style="99" customWidth="1"/>
    <col min="5901" max="5902" width="9.85546875" style="99" customWidth="1"/>
    <col min="5903" max="5903" width="10.28515625" style="99" customWidth="1"/>
    <col min="5904" max="5904" width="12.42578125" style="99" customWidth="1"/>
    <col min="5905" max="5905" width="11.42578125" style="99" customWidth="1"/>
    <col min="5906" max="5906" width="9.42578125" style="99" customWidth="1"/>
    <col min="5907" max="5907" width="8.42578125" style="99" customWidth="1"/>
    <col min="5908" max="5908" width="5.7109375" style="99" customWidth="1"/>
    <col min="5909" max="5909" width="12.140625" style="99" customWidth="1"/>
    <col min="5910" max="5911" width="9" style="99" customWidth="1"/>
    <col min="5912" max="5912" width="8" style="99" customWidth="1"/>
    <col min="5913" max="5913" width="6.7109375" style="99" customWidth="1"/>
    <col min="5914" max="5914" width="8.140625" style="99" customWidth="1"/>
    <col min="5915" max="5915" width="8.42578125" style="99" customWidth="1"/>
    <col min="5916" max="5916" width="9.42578125" style="99" customWidth="1"/>
    <col min="5917" max="5917" width="11.42578125" style="99" customWidth="1"/>
    <col min="5918" max="5918" width="9.42578125" style="99" customWidth="1"/>
    <col min="5919" max="5919" width="8.28515625" style="99" customWidth="1"/>
    <col min="5920" max="6144" width="11" style="99"/>
    <col min="6145" max="6145" width="31.42578125" style="99" customWidth="1"/>
    <col min="6146" max="6146" width="6.85546875" style="99" customWidth="1"/>
    <col min="6147" max="6147" width="10.42578125" style="99" customWidth="1"/>
    <col min="6148" max="6148" width="15.28515625" style="99" customWidth="1"/>
    <col min="6149" max="6149" width="13.7109375" style="99" customWidth="1"/>
    <col min="6150" max="6150" width="10.85546875" style="99" customWidth="1"/>
    <col min="6151" max="6151" width="10.42578125" style="99" customWidth="1"/>
    <col min="6152" max="6152" width="11.42578125" style="99" customWidth="1"/>
    <col min="6153" max="6153" width="9.42578125" style="99" customWidth="1"/>
    <col min="6154" max="6155" width="10.28515625" style="99" customWidth="1"/>
    <col min="6156" max="6156" width="12.42578125" style="99" customWidth="1"/>
    <col min="6157" max="6158" width="9.85546875" style="99" customWidth="1"/>
    <col min="6159" max="6159" width="10.28515625" style="99" customWidth="1"/>
    <col min="6160" max="6160" width="12.42578125" style="99" customWidth="1"/>
    <col min="6161" max="6161" width="11.42578125" style="99" customWidth="1"/>
    <col min="6162" max="6162" width="9.42578125" style="99" customWidth="1"/>
    <col min="6163" max="6163" width="8.42578125" style="99" customWidth="1"/>
    <col min="6164" max="6164" width="5.7109375" style="99" customWidth="1"/>
    <col min="6165" max="6165" width="12.140625" style="99" customWidth="1"/>
    <col min="6166" max="6167" width="9" style="99" customWidth="1"/>
    <col min="6168" max="6168" width="8" style="99" customWidth="1"/>
    <col min="6169" max="6169" width="6.7109375" style="99" customWidth="1"/>
    <col min="6170" max="6170" width="8.140625" style="99" customWidth="1"/>
    <col min="6171" max="6171" width="8.42578125" style="99" customWidth="1"/>
    <col min="6172" max="6172" width="9.42578125" style="99" customWidth="1"/>
    <col min="6173" max="6173" width="11.42578125" style="99" customWidth="1"/>
    <col min="6174" max="6174" width="9.42578125" style="99" customWidth="1"/>
    <col min="6175" max="6175" width="8.28515625" style="99" customWidth="1"/>
    <col min="6176" max="6400" width="11" style="99"/>
    <col min="6401" max="6401" width="31.42578125" style="99" customWidth="1"/>
    <col min="6402" max="6402" width="6.85546875" style="99" customWidth="1"/>
    <col min="6403" max="6403" width="10.42578125" style="99" customWidth="1"/>
    <col min="6404" max="6404" width="15.28515625" style="99" customWidth="1"/>
    <col min="6405" max="6405" width="13.7109375" style="99" customWidth="1"/>
    <col min="6406" max="6406" width="10.85546875" style="99" customWidth="1"/>
    <col min="6407" max="6407" width="10.42578125" style="99" customWidth="1"/>
    <col min="6408" max="6408" width="11.42578125" style="99" customWidth="1"/>
    <col min="6409" max="6409" width="9.42578125" style="99" customWidth="1"/>
    <col min="6410" max="6411" width="10.28515625" style="99" customWidth="1"/>
    <col min="6412" max="6412" width="12.42578125" style="99" customWidth="1"/>
    <col min="6413" max="6414" width="9.85546875" style="99" customWidth="1"/>
    <col min="6415" max="6415" width="10.28515625" style="99" customWidth="1"/>
    <col min="6416" max="6416" width="12.42578125" style="99" customWidth="1"/>
    <col min="6417" max="6417" width="11.42578125" style="99" customWidth="1"/>
    <col min="6418" max="6418" width="9.42578125" style="99" customWidth="1"/>
    <col min="6419" max="6419" width="8.42578125" style="99" customWidth="1"/>
    <col min="6420" max="6420" width="5.7109375" style="99" customWidth="1"/>
    <col min="6421" max="6421" width="12.140625" style="99" customWidth="1"/>
    <col min="6422" max="6423" width="9" style="99" customWidth="1"/>
    <col min="6424" max="6424" width="8" style="99" customWidth="1"/>
    <col min="6425" max="6425" width="6.7109375" style="99" customWidth="1"/>
    <col min="6426" max="6426" width="8.140625" style="99" customWidth="1"/>
    <col min="6427" max="6427" width="8.42578125" style="99" customWidth="1"/>
    <col min="6428" max="6428" width="9.42578125" style="99" customWidth="1"/>
    <col min="6429" max="6429" width="11.42578125" style="99" customWidth="1"/>
    <col min="6430" max="6430" width="9.42578125" style="99" customWidth="1"/>
    <col min="6431" max="6431" width="8.28515625" style="99" customWidth="1"/>
    <col min="6432" max="6656" width="11" style="99"/>
    <col min="6657" max="6657" width="31.42578125" style="99" customWidth="1"/>
    <col min="6658" max="6658" width="6.85546875" style="99" customWidth="1"/>
    <col min="6659" max="6659" width="10.42578125" style="99" customWidth="1"/>
    <col min="6660" max="6660" width="15.28515625" style="99" customWidth="1"/>
    <col min="6661" max="6661" width="13.7109375" style="99" customWidth="1"/>
    <col min="6662" max="6662" width="10.85546875" style="99" customWidth="1"/>
    <col min="6663" max="6663" width="10.42578125" style="99" customWidth="1"/>
    <col min="6664" max="6664" width="11.42578125" style="99" customWidth="1"/>
    <col min="6665" max="6665" width="9.42578125" style="99" customWidth="1"/>
    <col min="6666" max="6667" width="10.28515625" style="99" customWidth="1"/>
    <col min="6668" max="6668" width="12.42578125" style="99" customWidth="1"/>
    <col min="6669" max="6670" width="9.85546875" style="99" customWidth="1"/>
    <col min="6671" max="6671" width="10.28515625" style="99" customWidth="1"/>
    <col min="6672" max="6672" width="12.42578125" style="99" customWidth="1"/>
    <col min="6673" max="6673" width="11.42578125" style="99" customWidth="1"/>
    <col min="6674" max="6674" width="9.42578125" style="99" customWidth="1"/>
    <col min="6675" max="6675" width="8.42578125" style="99" customWidth="1"/>
    <col min="6676" max="6676" width="5.7109375" style="99" customWidth="1"/>
    <col min="6677" max="6677" width="12.140625" style="99" customWidth="1"/>
    <col min="6678" max="6679" width="9" style="99" customWidth="1"/>
    <col min="6680" max="6680" width="8" style="99" customWidth="1"/>
    <col min="6681" max="6681" width="6.7109375" style="99" customWidth="1"/>
    <col min="6682" max="6682" width="8.140625" style="99" customWidth="1"/>
    <col min="6683" max="6683" width="8.42578125" style="99" customWidth="1"/>
    <col min="6684" max="6684" width="9.42578125" style="99" customWidth="1"/>
    <col min="6685" max="6685" width="11.42578125" style="99" customWidth="1"/>
    <col min="6686" max="6686" width="9.42578125" style="99" customWidth="1"/>
    <col min="6687" max="6687" width="8.28515625" style="99" customWidth="1"/>
    <col min="6688" max="6912" width="11" style="99"/>
    <col min="6913" max="6913" width="31.42578125" style="99" customWidth="1"/>
    <col min="6914" max="6914" width="6.85546875" style="99" customWidth="1"/>
    <col min="6915" max="6915" width="10.42578125" style="99" customWidth="1"/>
    <col min="6916" max="6916" width="15.28515625" style="99" customWidth="1"/>
    <col min="6917" max="6917" width="13.7109375" style="99" customWidth="1"/>
    <col min="6918" max="6918" width="10.85546875" style="99" customWidth="1"/>
    <col min="6919" max="6919" width="10.42578125" style="99" customWidth="1"/>
    <col min="6920" max="6920" width="11.42578125" style="99" customWidth="1"/>
    <col min="6921" max="6921" width="9.42578125" style="99" customWidth="1"/>
    <col min="6922" max="6923" width="10.28515625" style="99" customWidth="1"/>
    <col min="6924" max="6924" width="12.42578125" style="99" customWidth="1"/>
    <col min="6925" max="6926" width="9.85546875" style="99" customWidth="1"/>
    <col min="6927" max="6927" width="10.28515625" style="99" customWidth="1"/>
    <col min="6928" max="6928" width="12.42578125" style="99" customWidth="1"/>
    <col min="6929" max="6929" width="11.42578125" style="99" customWidth="1"/>
    <col min="6930" max="6930" width="9.42578125" style="99" customWidth="1"/>
    <col min="6931" max="6931" width="8.42578125" style="99" customWidth="1"/>
    <col min="6932" max="6932" width="5.7109375" style="99" customWidth="1"/>
    <col min="6933" max="6933" width="12.140625" style="99" customWidth="1"/>
    <col min="6934" max="6935" width="9" style="99" customWidth="1"/>
    <col min="6936" max="6936" width="8" style="99" customWidth="1"/>
    <col min="6937" max="6937" width="6.7109375" style="99" customWidth="1"/>
    <col min="6938" max="6938" width="8.140625" style="99" customWidth="1"/>
    <col min="6939" max="6939" width="8.42578125" style="99" customWidth="1"/>
    <col min="6940" max="6940" width="9.42578125" style="99" customWidth="1"/>
    <col min="6941" max="6941" width="11.42578125" style="99" customWidth="1"/>
    <col min="6942" max="6942" width="9.42578125" style="99" customWidth="1"/>
    <col min="6943" max="6943" width="8.28515625" style="99" customWidth="1"/>
    <col min="6944" max="7168" width="11" style="99"/>
    <col min="7169" max="7169" width="31.42578125" style="99" customWidth="1"/>
    <col min="7170" max="7170" width="6.85546875" style="99" customWidth="1"/>
    <col min="7171" max="7171" width="10.42578125" style="99" customWidth="1"/>
    <col min="7172" max="7172" width="15.28515625" style="99" customWidth="1"/>
    <col min="7173" max="7173" width="13.7109375" style="99" customWidth="1"/>
    <col min="7174" max="7174" width="10.85546875" style="99" customWidth="1"/>
    <col min="7175" max="7175" width="10.42578125" style="99" customWidth="1"/>
    <col min="7176" max="7176" width="11.42578125" style="99" customWidth="1"/>
    <col min="7177" max="7177" width="9.42578125" style="99" customWidth="1"/>
    <col min="7178" max="7179" width="10.28515625" style="99" customWidth="1"/>
    <col min="7180" max="7180" width="12.42578125" style="99" customWidth="1"/>
    <col min="7181" max="7182" width="9.85546875" style="99" customWidth="1"/>
    <col min="7183" max="7183" width="10.28515625" style="99" customWidth="1"/>
    <col min="7184" max="7184" width="12.42578125" style="99" customWidth="1"/>
    <col min="7185" max="7185" width="11.42578125" style="99" customWidth="1"/>
    <col min="7186" max="7186" width="9.42578125" style="99" customWidth="1"/>
    <col min="7187" max="7187" width="8.42578125" style="99" customWidth="1"/>
    <col min="7188" max="7188" width="5.7109375" style="99" customWidth="1"/>
    <col min="7189" max="7189" width="12.140625" style="99" customWidth="1"/>
    <col min="7190" max="7191" width="9" style="99" customWidth="1"/>
    <col min="7192" max="7192" width="8" style="99" customWidth="1"/>
    <col min="7193" max="7193" width="6.7109375" style="99" customWidth="1"/>
    <col min="7194" max="7194" width="8.140625" style="99" customWidth="1"/>
    <col min="7195" max="7195" width="8.42578125" style="99" customWidth="1"/>
    <col min="7196" max="7196" width="9.42578125" style="99" customWidth="1"/>
    <col min="7197" max="7197" width="11.42578125" style="99" customWidth="1"/>
    <col min="7198" max="7198" width="9.42578125" style="99" customWidth="1"/>
    <col min="7199" max="7199" width="8.28515625" style="99" customWidth="1"/>
    <col min="7200" max="7424" width="11" style="99"/>
    <col min="7425" max="7425" width="31.42578125" style="99" customWidth="1"/>
    <col min="7426" max="7426" width="6.85546875" style="99" customWidth="1"/>
    <col min="7427" max="7427" width="10.42578125" style="99" customWidth="1"/>
    <col min="7428" max="7428" width="15.28515625" style="99" customWidth="1"/>
    <col min="7429" max="7429" width="13.7109375" style="99" customWidth="1"/>
    <col min="7430" max="7430" width="10.85546875" style="99" customWidth="1"/>
    <col min="7431" max="7431" width="10.42578125" style="99" customWidth="1"/>
    <col min="7432" max="7432" width="11.42578125" style="99" customWidth="1"/>
    <col min="7433" max="7433" width="9.42578125" style="99" customWidth="1"/>
    <col min="7434" max="7435" width="10.28515625" style="99" customWidth="1"/>
    <col min="7436" max="7436" width="12.42578125" style="99" customWidth="1"/>
    <col min="7437" max="7438" width="9.85546875" style="99" customWidth="1"/>
    <col min="7439" max="7439" width="10.28515625" style="99" customWidth="1"/>
    <col min="7440" max="7440" width="12.42578125" style="99" customWidth="1"/>
    <col min="7441" max="7441" width="11.42578125" style="99" customWidth="1"/>
    <col min="7442" max="7442" width="9.42578125" style="99" customWidth="1"/>
    <col min="7443" max="7443" width="8.42578125" style="99" customWidth="1"/>
    <col min="7444" max="7444" width="5.7109375" style="99" customWidth="1"/>
    <col min="7445" max="7445" width="12.140625" style="99" customWidth="1"/>
    <col min="7446" max="7447" width="9" style="99" customWidth="1"/>
    <col min="7448" max="7448" width="8" style="99" customWidth="1"/>
    <col min="7449" max="7449" width="6.7109375" style="99" customWidth="1"/>
    <col min="7450" max="7450" width="8.140625" style="99" customWidth="1"/>
    <col min="7451" max="7451" width="8.42578125" style="99" customWidth="1"/>
    <col min="7452" max="7452" width="9.42578125" style="99" customWidth="1"/>
    <col min="7453" max="7453" width="11.42578125" style="99" customWidth="1"/>
    <col min="7454" max="7454" width="9.42578125" style="99" customWidth="1"/>
    <col min="7455" max="7455" width="8.28515625" style="99" customWidth="1"/>
    <col min="7456" max="7680" width="11" style="99"/>
    <col min="7681" max="7681" width="31.42578125" style="99" customWidth="1"/>
    <col min="7682" max="7682" width="6.85546875" style="99" customWidth="1"/>
    <col min="7683" max="7683" width="10.42578125" style="99" customWidth="1"/>
    <col min="7684" max="7684" width="15.28515625" style="99" customWidth="1"/>
    <col min="7685" max="7685" width="13.7109375" style="99" customWidth="1"/>
    <col min="7686" max="7686" width="10.85546875" style="99" customWidth="1"/>
    <col min="7687" max="7687" width="10.42578125" style="99" customWidth="1"/>
    <col min="7688" max="7688" width="11.42578125" style="99" customWidth="1"/>
    <col min="7689" max="7689" width="9.42578125" style="99" customWidth="1"/>
    <col min="7690" max="7691" width="10.28515625" style="99" customWidth="1"/>
    <col min="7692" max="7692" width="12.42578125" style="99" customWidth="1"/>
    <col min="7693" max="7694" width="9.85546875" style="99" customWidth="1"/>
    <col min="7695" max="7695" width="10.28515625" style="99" customWidth="1"/>
    <col min="7696" max="7696" width="12.42578125" style="99" customWidth="1"/>
    <col min="7697" max="7697" width="11.42578125" style="99" customWidth="1"/>
    <col min="7698" max="7698" width="9.42578125" style="99" customWidth="1"/>
    <col min="7699" max="7699" width="8.42578125" style="99" customWidth="1"/>
    <col min="7700" max="7700" width="5.7109375" style="99" customWidth="1"/>
    <col min="7701" max="7701" width="12.140625" style="99" customWidth="1"/>
    <col min="7702" max="7703" width="9" style="99" customWidth="1"/>
    <col min="7704" max="7704" width="8" style="99" customWidth="1"/>
    <col min="7705" max="7705" width="6.7109375" style="99" customWidth="1"/>
    <col min="7706" max="7706" width="8.140625" style="99" customWidth="1"/>
    <col min="7707" max="7707" width="8.42578125" style="99" customWidth="1"/>
    <col min="7708" max="7708" width="9.42578125" style="99" customWidth="1"/>
    <col min="7709" max="7709" width="11.42578125" style="99" customWidth="1"/>
    <col min="7710" max="7710" width="9.42578125" style="99" customWidth="1"/>
    <col min="7711" max="7711" width="8.28515625" style="99" customWidth="1"/>
    <col min="7712" max="7936" width="11" style="99"/>
    <col min="7937" max="7937" width="31.42578125" style="99" customWidth="1"/>
    <col min="7938" max="7938" width="6.85546875" style="99" customWidth="1"/>
    <col min="7939" max="7939" width="10.42578125" style="99" customWidth="1"/>
    <col min="7940" max="7940" width="15.28515625" style="99" customWidth="1"/>
    <col min="7941" max="7941" width="13.7109375" style="99" customWidth="1"/>
    <col min="7942" max="7942" width="10.85546875" style="99" customWidth="1"/>
    <col min="7943" max="7943" width="10.42578125" style="99" customWidth="1"/>
    <col min="7944" max="7944" width="11.42578125" style="99" customWidth="1"/>
    <col min="7945" max="7945" width="9.42578125" style="99" customWidth="1"/>
    <col min="7946" max="7947" width="10.28515625" style="99" customWidth="1"/>
    <col min="7948" max="7948" width="12.42578125" style="99" customWidth="1"/>
    <col min="7949" max="7950" width="9.85546875" style="99" customWidth="1"/>
    <col min="7951" max="7951" width="10.28515625" style="99" customWidth="1"/>
    <col min="7952" max="7952" width="12.42578125" style="99" customWidth="1"/>
    <col min="7953" max="7953" width="11.42578125" style="99" customWidth="1"/>
    <col min="7954" max="7954" width="9.42578125" style="99" customWidth="1"/>
    <col min="7955" max="7955" width="8.42578125" style="99" customWidth="1"/>
    <col min="7956" max="7956" width="5.7109375" style="99" customWidth="1"/>
    <col min="7957" max="7957" width="12.140625" style="99" customWidth="1"/>
    <col min="7958" max="7959" width="9" style="99" customWidth="1"/>
    <col min="7960" max="7960" width="8" style="99" customWidth="1"/>
    <col min="7961" max="7961" width="6.7109375" style="99" customWidth="1"/>
    <col min="7962" max="7962" width="8.140625" style="99" customWidth="1"/>
    <col min="7963" max="7963" width="8.42578125" style="99" customWidth="1"/>
    <col min="7964" max="7964" width="9.42578125" style="99" customWidth="1"/>
    <col min="7965" max="7965" width="11.42578125" style="99" customWidth="1"/>
    <col min="7966" max="7966" width="9.42578125" style="99" customWidth="1"/>
    <col min="7967" max="7967" width="8.28515625" style="99" customWidth="1"/>
    <col min="7968" max="8192" width="11" style="99"/>
    <col min="8193" max="8193" width="31.42578125" style="99" customWidth="1"/>
    <col min="8194" max="8194" width="6.85546875" style="99" customWidth="1"/>
    <col min="8195" max="8195" width="10.42578125" style="99" customWidth="1"/>
    <col min="8196" max="8196" width="15.28515625" style="99" customWidth="1"/>
    <col min="8197" max="8197" width="13.7109375" style="99" customWidth="1"/>
    <col min="8198" max="8198" width="10.85546875" style="99" customWidth="1"/>
    <col min="8199" max="8199" width="10.42578125" style="99" customWidth="1"/>
    <col min="8200" max="8200" width="11.42578125" style="99" customWidth="1"/>
    <col min="8201" max="8201" width="9.42578125" style="99" customWidth="1"/>
    <col min="8202" max="8203" width="10.28515625" style="99" customWidth="1"/>
    <col min="8204" max="8204" width="12.42578125" style="99" customWidth="1"/>
    <col min="8205" max="8206" width="9.85546875" style="99" customWidth="1"/>
    <col min="8207" max="8207" width="10.28515625" style="99" customWidth="1"/>
    <col min="8208" max="8208" width="12.42578125" style="99" customWidth="1"/>
    <col min="8209" max="8209" width="11.42578125" style="99" customWidth="1"/>
    <col min="8210" max="8210" width="9.42578125" style="99" customWidth="1"/>
    <col min="8211" max="8211" width="8.42578125" style="99" customWidth="1"/>
    <col min="8212" max="8212" width="5.7109375" style="99" customWidth="1"/>
    <col min="8213" max="8213" width="12.140625" style="99" customWidth="1"/>
    <col min="8214" max="8215" width="9" style="99" customWidth="1"/>
    <col min="8216" max="8216" width="8" style="99" customWidth="1"/>
    <col min="8217" max="8217" width="6.7109375" style="99" customWidth="1"/>
    <col min="8218" max="8218" width="8.140625" style="99" customWidth="1"/>
    <col min="8219" max="8219" width="8.42578125" style="99" customWidth="1"/>
    <col min="8220" max="8220" width="9.42578125" style="99" customWidth="1"/>
    <col min="8221" max="8221" width="11.42578125" style="99" customWidth="1"/>
    <col min="8222" max="8222" width="9.42578125" style="99" customWidth="1"/>
    <col min="8223" max="8223" width="8.28515625" style="99" customWidth="1"/>
    <col min="8224" max="8448" width="11" style="99"/>
    <col min="8449" max="8449" width="31.42578125" style="99" customWidth="1"/>
    <col min="8450" max="8450" width="6.85546875" style="99" customWidth="1"/>
    <col min="8451" max="8451" width="10.42578125" style="99" customWidth="1"/>
    <col min="8452" max="8452" width="15.28515625" style="99" customWidth="1"/>
    <col min="8453" max="8453" width="13.7109375" style="99" customWidth="1"/>
    <col min="8454" max="8454" width="10.85546875" style="99" customWidth="1"/>
    <col min="8455" max="8455" width="10.42578125" style="99" customWidth="1"/>
    <col min="8456" max="8456" width="11.42578125" style="99" customWidth="1"/>
    <col min="8457" max="8457" width="9.42578125" style="99" customWidth="1"/>
    <col min="8458" max="8459" width="10.28515625" style="99" customWidth="1"/>
    <col min="8460" max="8460" width="12.42578125" style="99" customWidth="1"/>
    <col min="8461" max="8462" width="9.85546875" style="99" customWidth="1"/>
    <col min="8463" max="8463" width="10.28515625" style="99" customWidth="1"/>
    <col min="8464" max="8464" width="12.42578125" style="99" customWidth="1"/>
    <col min="8465" max="8465" width="11.42578125" style="99" customWidth="1"/>
    <col min="8466" max="8466" width="9.42578125" style="99" customWidth="1"/>
    <col min="8467" max="8467" width="8.42578125" style="99" customWidth="1"/>
    <col min="8468" max="8468" width="5.7109375" style="99" customWidth="1"/>
    <col min="8469" max="8469" width="12.140625" style="99" customWidth="1"/>
    <col min="8470" max="8471" width="9" style="99" customWidth="1"/>
    <col min="8472" max="8472" width="8" style="99" customWidth="1"/>
    <col min="8473" max="8473" width="6.7109375" style="99" customWidth="1"/>
    <col min="8474" max="8474" width="8.140625" style="99" customWidth="1"/>
    <col min="8475" max="8475" width="8.42578125" style="99" customWidth="1"/>
    <col min="8476" max="8476" width="9.42578125" style="99" customWidth="1"/>
    <col min="8477" max="8477" width="11.42578125" style="99" customWidth="1"/>
    <col min="8478" max="8478" width="9.42578125" style="99" customWidth="1"/>
    <col min="8479" max="8479" width="8.28515625" style="99" customWidth="1"/>
    <col min="8480" max="8704" width="11" style="99"/>
    <col min="8705" max="8705" width="31.42578125" style="99" customWidth="1"/>
    <col min="8706" max="8706" width="6.85546875" style="99" customWidth="1"/>
    <col min="8707" max="8707" width="10.42578125" style="99" customWidth="1"/>
    <col min="8708" max="8708" width="15.28515625" style="99" customWidth="1"/>
    <col min="8709" max="8709" width="13.7109375" style="99" customWidth="1"/>
    <col min="8710" max="8710" width="10.85546875" style="99" customWidth="1"/>
    <col min="8711" max="8711" width="10.42578125" style="99" customWidth="1"/>
    <col min="8712" max="8712" width="11.42578125" style="99" customWidth="1"/>
    <col min="8713" max="8713" width="9.42578125" style="99" customWidth="1"/>
    <col min="8714" max="8715" width="10.28515625" style="99" customWidth="1"/>
    <col min="8716" max="8716" width="12.42578125" style="99" customWidth="1"/>
    <col min="8717" max="8718" width="9.85546875" style="99" customWidth="1"/>
    <col min="8719" max="8719" width="10.28515625" style="99" customWidth="1"/>
    <col min="8720" max="8720" width="12.42578125" style="99" customWidth="1"/>
    <col min="8721" max="8721" width="11.42578125" style="99" customWidth="1"/>
    <col min="8722" max="8722" width="9.42578125" style="99" customWidth="1"/>
    <col min="8723" max="8723" width="8.42578125" style="99" customWidth="1"/>
    <col min="8724" max="8724" width="5.7109375" style="99" customWidth="1"/>
    <col min="8725" max="8725" width="12.140625" style="99" customWidth="1"/>
    <col min="8726" max="8727" width="9" style="99" customWidth="1"/>
    <col min="8728" max="8728" width="8" style="99" customWidth="1"/>
    <col min="8729" max="8729" width="6.7109375" style="99" customWidth="1"/>
    <col min="8730" max="8730" width="8.140625" style="99" customWidth="1"/>
    <col min="8731" max="8731" width="8.42578125" style="99" customWidth="1"/>
    <col min="8732" max="8732" width="9.42578125" style="99" customWidth="1"/>
    <col min="8733" max="8733" width="11.42578125" style="99" customWidth="1"/>
    <col min="8734" max="8734" width="9.42578125" style="99" customWidth="1"/>
    <col min="8735" max="8735" width="8.28515625" style="99" customWidth="1"/>
    <col min="8736" max="8960" width="11" style="99"/>
    <col min="8961" max="8961" width="31.42578125" style="99" customWidth="1"/>
    <col min="8962" max="8962" width="6.85546875" style="99" customWidth="1"/>
    <col min="8963" max="8963" width="10.42578125" style="99" customWidth="1"/>
    <col min="8964" max="8964" width="15.28515625" style="99" customWidth="1"/>
    <col min="8965" max="8965" width="13.7109375" style="99" customWidth="1"/>
    <col min="8966" max="8966" width="10.85546875" style="99" customWidth="1"/>
    <col min="8967" max="8967" width="10.42578125" style="99" customWidth="1"/>
    <col min="8968" max="8968" width="11.42578125" style="99" customWidth="1"/>
    <col min="8969" max="8969" width="9.42578125" style="99" customWidth="1"/>
    <col min="8970" max="8971" width="10.28515625" style="99" customWidth="1"/>
    <col min="8972" max="8972" width="12.42578125" style="99" customWidth="1"/>
    <col min="8973" max="8974" width="9.85546875" style="99" customWidth="1"/>
    <col min="8975" max="8975" width="10.28515625" style="99" customWidth="1"/>
    <col min="8976" max="8976" width="12.42578125" style="99" customWidth="1"/>
    <col min="8977" max="8977" width="11.42578125" style="99" customWidth="1"/>
    <col min="8978" max="8978" width="9.42578125" style="99" customWidth="1"/>
    <col min="8979" max="8979" width="8.42578125" style="99" customWidth="1"/>
    <col min="8980" max="8980" width="5.7109375" style="99" customWidth="1"/>
    <col min="8981" max="8981" width="12.140625" style="99" customWidth="1"/>
    <col min="8982" max="8983" width="9" style="99" customWidth="1"/>
    <col min="8984" max="8984" width="8" style="99" customWidth="1"/>
    <col min="8985" max="8985" width="6.7109375" style="99" customWidth="1"/>
    <col min="8986" max="8986" width="8.140625" style="99" customWidth="1"/>
    <col min="8987" max="8987" width="8.42578125" style="99" customWidth="1"/>
    <col min="8988" max="8988" width="9.42578125" style="99" customWidth="1"/>
    <col min="8989" max="8989" width="11.42578125" style="99" customWidth="1"/>
    <col min="8990" max="8990" width="9.42578125" style="99" customWidth="1"/>
    <col min="8991" max="8991" width="8.28515625" style="99" customWidth="1"/>
    <col min="8992" max="9216" width="11" style="99"/>
    <col min="9217" max="9217" width="31.42578125" style="99" customWidth="1"/>
    <col min="9218" max="9218" width="6.85546875" style="99" customWidth="1"/>
    <col min="9219" max="9219" width="10.42578125" style="99" customWidth="1"/>
    <col min="9220" max="9220" width="15.28515625" style="99" customWidth="1"/>
    <col min="9221" max="9221" width="13.7109375" style="99" customWidth="1"/>
    <col min="9222" max="9222" width="10.85546875" style="99" customWidth="1"/>
    <col min="9223" max="9223" width="10.42578125" style="99" customWidth="1"/>
    <col min="9224" max="9224" width="11.42578125" style="99" customWidth="1"/>
    <col min="9225" max="9225" width="9.42578125" style="99" customWidth="1"/>
    <col min="9226" max="9227" width="10.28515625" style="99" customWidth="1"/>
    <col min="9228" max="9228" width="12.42578125" style="99" customWidth="1"/>
    <col min="9229" max="9230" width="9.85546875" style="99" customWidth="1"/>
    <col min="9231" max="9231" width="10.28515625" style="99" customWidth="1"/>
    <col min="9232" max="9232" width="12.42578125" style="99" customWidth="1"/>
    <col min="9233" max="9233" width="11.42578125" style="99" customWidth="1"/>
    <col min="9234" max="9234" width="9.42578125" style="99" customWidth="1"/>
    <col min="9235" max="9235" width="8.42578125" style="99" customWidth="1"/>
    <col min="9236" max="9236" width="5.7109375" style="99" customWidth="1"/>
    <col min="9237" max="9237" width="12.140625" style="99" customWidth="1"/>
    <col min="9238" max="9239" width="9" style="99" customWidth="1"/>
    <col min="9240" max="9240" width="8" style="99" customWidth="1"/>
    <col min="9241" max="9241" width="6.7109375" style="99" customWidth="1"/>
    <col min="9242" max="9242" width="8.140625" style="99" customWidth="1"/>
    <col min="9243" max="9243" width="8.42578125" style="99" customWidth="1"/>
    <col min="9244" max="9244" width="9.42578125" style="99" customWidth="1"/>
    <col min="9245" max="9245" width="11.42578125" style="99" customWidth="1"/>
    <col min="9246" max="9246" width="9.42578125" style="99" customWidth="1"/>
    <col min="9247" max="9247" width="8.28515625" style="99" customWidth="1"/>
    <col min="9248" max="9472" width="11" style="99"/>
    <col min="9473" max="9473" width="31.42578125" style="99" customWidth="1"/>
    <col min="9474" max="9474" width="6.85546875" style="99" customWidth="1"/>
    <col min="9475" max="9475" width="10.42578125" style="99" customWidth="1"/>
    <col min="9476" max="9476" width="15.28515625" style="99" customWidth="1"/>
    <col min="9477" max="9477" width="13.7109375" style="99" customWidth="1"/>
    <col min="9478" max="9478" width="10.85546875" style="99" customWidth="1"/>
    <col min="9479" max="9479" width="10.42578125" style="99" customWidth="1"/>
    <col min="9480" max="9480" width="11.42578125" style="99" customWidth="1"/>
    <col min="9481" max="9481" width="9.42578125" style="99" customWidth="1"/>
    <col min="9482" max="9483" width="10.28515625" style="99" customWidth="1"/>
    <col min="9484" max="9484" width="12.42578125" style="99" customWidth="1"/>
    <col min="9485" max="9486" width="9.85546875" style="99" customWidth="1"/>
    <col min="9487" max="9487" width="10.28515625" style="99" customWidth="1"/>
    <col min="9488" max="9488" width="12.42578125" style="99" customWidth="1"/>
    <col min="9489" max="9489" width="11.42578125" style="99" customWidth="1"/>
    <col min="9490" max="9490" width="9.42578125" style="99" customWidth="1"/>
    <col min="9491" max="9491" width="8.42578125" style="99" customWidth="1"/>
    <col min="9492" max="9492" width="5.7109375" style="99" customWidth="1"/>
    <col min="9493" max="9493" width="12.140625" style="99" customWidth="1"/>
    <col min="9494" max="9495" width="9" style="99" customWidth="1"/>
    <col min="9496" max="9496" width="8" style="99" customWidth="1"/>
    <col min="9497" max="9497" width="6.7109375" style="99" customWidth="1"/>
    <col min="9498" max="9498" width="8.140625" style="99" customWidth="1"/>
    <col min="9499" max="9499" width="8.42578125" style="99" customWidth="1"/>
    <col min="9500" max="9500" width="9.42578125" style="99" customWidth="1"/>
    <col min="9501" max="9501" width="11.42578125" style="99" customWidth="1"/>
    <col min="9502" max="9502" width="9.42578125" style="99" customWidth="1"/>
    <col min="9503" max="9503" width="8.28515625" style="99" customWidth="1"/>
    <col min="9504" max="9728" width="11" style="99"/>
    <col min="9729" max="9729" width="31.42578125" style="99" customWidth="1"/>
    <col min="9730" max="9730" width="6.85546875" style="99" customWidth="1"/>
    <col min="9731" max="9731" width="10.42578125" style="99" customWidth="1"/>
    <col min="9732" max="9732" width="15.28515625" style="99" customWidth="1"/>
    <col min="9733" max="9733" width="13.7109375" style="99" customWidth="1"/>
    <col min="9734" max="9734" width="10.85546875" style="99" customWidth="1"/>
    <col min="9735" max="9735" width="10.42578125" style="99" customWidth="1"/>
    <col min="9736" max="9736" width="11.42578125" style="99" customWidth="1"/>
    <col min="9737" max="9737" width="9.42578125" style="99" customWidth="1"/>
    <col min="9738" max="9739" width="10.28515625" style="99" customWidth="1"/>
    <col min="9740" max="9740" width="12.42578125" style="99" customWidth="1"/>
    <col min="9741" max="9742" width="9.85546875" style="99" customWidth="1"/>
    <col min="9743" max="9743" width="10.28515625" style="99" customWidth="1"/>
    <col min="9744" max="9744" width="12.42578125" style="99" customWidth="1"/>
    <col min="9745" max="9745" width="11.42578125" style="99" customWidth="1"/>
    <col min="9746" max="9746" width="9.42578125" style="99" customWidth="1"/>
    <col min="9747" max="9747" width="8.42578125" style="99" customWidth="1"/>
    <col min="9748" max="9748" width="5.7109375" style="99" customWidth="1"/>
    <col min="9749" max="9749" width="12.140625" style="99" customWidth="1"/>
    <col min="9750" max="9751" width="9" style="99" customWidth="1"/>
    <col min="9752" max="9752" width="8" style="99" customWidth="1"/>
    <col min="9753" max="9753" width="6.7109375" style="99" customWidth="1"/>
    <col min="9754" max="9754" width="8.140625" style="99" customWidth="1"/>
    <col min="9755" max="9755" width="8.42578125" style="99" customWidth="1"/>
    <col min="9756" max="9756" width="9.42578125" style="99" customWidth="1"/>
    <col min="9757" max="9757" width="11.42578125" style="99" customWidth="1"/>
    <col min="9758" max="9758" width="9.42578125" style="99" customWidth="1"/>
    <col min="9759" max="9759" width="8.28515625" style="99" customWidth="1"/>
    <col min="9760" max="9984" width="11" style="99"/>
    <col min="9985" max="9985" width="31.42578125" style="99" customWidth="1"/>
    <col min="9986" max="9986" width="6.85546875" style="99" customWidth="1"/>
    <col min="9987" max="9987" width="10.42578125" style="99" customWidth="1"/>
    <col min="9988" max="9988" width="15.28515625" style="99" customWidth="1"/>
    <col min="9989" max="9989" width="13.7109375" style="99" customWidth="1"/>
    <col min="9990" max="9990" width="10.85546875" style="99" customWidth="1"/>
    <col min="9991" max="9991" width="10.42578125" style="99" customWidth="1"/>
    <col min="9992" max="9992" width="11.42578125" style="99" customWidth="1"/>
    <col min="9993" max="9993" width="9.42578125" style="99" customWidth="1"/>
    <col min="9994" max="9995" width="10.28515625" style="99" customWidth="1"/>
    <col min="9996" max="9996" width="12.42578125" style="99" customWidth="1"/>
    <col min="9997" max="9998" width="9.85546875" style="99" customWidth="1"/>
    <col min="9999" max="9999" width="10.28515625" style="99" customWidth="1"/>
    <col min="10000" max="10000" width="12.42578125" style="99" customWidth="1"/>
    <col min="10001" max="10001" width="11.42578125" style="99" customWidth="1"/>
    <col min="10002" max="10002" width="9.42578125" style="99" customWidth="1"/>
    <col min="10003" max="10003" width="8.42578125" style="99" customWidth="1"/>
    <col min="10004" max="10004" width="5.7109375" style="99" customWidth="1"/>
    <col min="10005" max="10005" width="12.140625" style="99" customWidth="1"/>
    <col min="10006" max="10007" width="9" style="99" customWidth="1"/>
    <col min="10008" max="10008" width="8" style="99" customWidth="1"/>
    <col min="10009" max="10009" width="6.7109375" style="99" customWidth="1"/>
    <col min="10010" max="10010" width="8.140625" style="99" customWidth="1"/>
    <col min="10011" max="10011" width="8.42578125" style="99" customWidth="1"/>
    <col min="10012" max="10012" width="9.42578125" style="99" customWidth="1"/>
    <col min="10013" max="10013" width="11.42578125" style="99" customWidth="1"/>
    <col min="10014" max="10014" width="9.42578125" style="99" customWidth="1"/>
    <col min="10015" max="10015" width="8.28515625" style="99" customWidth="1"/>
    <col min="10016" max="10240" width="11" style="99"/>
    <col min="10241" max="10241" width="31.42578125" style="99" customWidth="1"/>
    <col min="10242" max="10242" width="6.85546875" style="99" customWidth="1"/>
    <col min="10243" max="10243" width="10.42578125" style="99" customWidth="1"/>
    <col min="10244" max="10244" width="15.28515625" style="99" customWidth="1"/>
    <col min="10245" max="10245" width="13.7109375" style="99" customWidth="1"/>
    <col min="10246" max="10246" width="10.85546875" style="99" customWidth="1"/>
    <col min="10247" max="10247" width="10.42578125" style="99" customWidth="1"/>
    <col min="10248" max="10248" width="11.42578125" style="99" customWidth="1"/>
    <col min="10249" max="10249" width="9.42578125" style="99" customWidth="1"/>
    <col min="10250" max="10251" width="10.28515625" style="99" customWidth="1"/>
    <col min="10252" max="10252" width="12.42578125" style="99" customWidth="1"/>
    <col min="10253" max="10254" width="9.85546875" style="99" customWidth="1"/>
    <col min="10255" max="10255" width="10.28515625" style="99" customWidth="1"/>
    <col min="10256" max="10256" width="12.42578125" style="99" customWidth="1"/>
    <col min="10257" max="10257" width="11.42578125" style="99" customWidth="1"/>
    <col min="10258" max="10258" width="9.42578125" style="99" customWidth="1"/>
    <col min="10259" max="10259" width="8.42578125" style="99" customWidth="1"/>
    <col min="10260" max="10260" width="5.7109375" style="99" customWidth="1"/>
    <col min="10261" max="10261" width="12.140625" style="99" customWidth="1"/>
    <col min="10262" max="10263" width="9" style="99" customWidth="1"/>
    <col min="10264" max="10264" width="8" style="99" customWidth="1"/>
    <col min="10265" max="10265" width="6.7109375" style="99" customWidth="1"/>
    <col min="10266" max="10266" width="8.140625" style="99" customWidth="1"/>
    <col min="10267" max="10267" width="8.42578125" style="99" customWidth="1"/>
    <col min="10268" max="10268" width="9.42578125" style="99" customWidth="1"/>
    <col min="10269" max="10269" width="11.42578125" style="99" customWidth="1"/>
    <col min="10270" max="10270" width="9.42578125" style="99" customWidth="1"/>
    <col min="10271" max="10271" width="8.28515625" style="99" customWidth="1"/>
    <col min="10272" max="10496" width="11" style="99"/>
    <col min="10497" max="10497" width="31.42578125" style="99" customWidth="1"/>
    <col min="10498" max="10498" width="6.85546875" style="99" customWidth="1"/>
    <col min="10499" max="10499" width="10.42578125" style="99" customWidth="1"/>
    <col min="10500" max="10500" width="15.28515625" style="99" customWidth="1"/>
    <col min="10501" max="10501" width="13.7109375" style="99" customWidth="1"/>
    <col min="10502" max="10502" width="10.85546875" style="99" customWidth="1"/>
    <col min="10503" max="10503" width="10.42578125" style="99" customWidth="1"/>
    <col min="10504" max="10504" width="11.42578125" style="99" customWidth="1"/>
    <col min="10505" max="10505" width="9.42578125" style="99" customWidth="1"/>
    <col min="10506" max="10507" width="10.28515625" style="99" customWidth="1"/>
    <col min="10508" max="10508" width="12.42578125" style="99" customWidth="1"/>
    <col min="10509" max="10510" width="9.85546875" style="99" customWidth="1"/>
    <col min="10511" max="10511" width="10.28515625" style="99" customWidth="1"/>
    <col min="10512" max="10512" width="12.42578125" style="99" customWidth="1"/>
    <col min="10513" max="10513" width="11.42578125" style="99" customWidth="1"/>
    <col min="10514" max="10514" width="9.42578125" style="99" customWidth="1"/>
    <col min="10515" max="10515" width="8.42578125" style="99" customWidth="1"/>
    <col min="10516" max="10516" width="5.7109375" style="99" customWidth="1"/>
    <col min="10517" max="10517" width="12.140625" style="99" customWidth="1"/>
    <col min="10518" max="10519" width="9" style="99" customWidth="1"/>
    <col min="10520" max="10520" width="8" style="99" customWidth="1"/>
    <col min="10521" max="10521" width="6.7109375" style="99" customWidth="1"/>
    <col min="10522" max="10522" width="8.140625" style="99" customWidth="1"/>
    <col min="10523" max="10523" width="8.42578125" style="99" customWidth="1"/>
    <col min="10524" max="10524" width="9.42578125" style="99" customWidth="1"/>
    <col min="10525" max="10525" width="11.42578125" style="99" customWidth="1"/>
    <col min="10526" max="10526" width="9.42578125" style="99" customWidth="1"/>
    <col min="10527" max="10527" width="8.28515625" style="99" customWidth="1"/>
    <col min="10528" max="10752" width="11" style="99"/>
    <col min="10753" max="10753" width="31.42578125" style="99" customWidth="1"/>
    <col min="10754" max="10754" width="6.85546875" style="99" customWidth="1"/>
    <col min="10755" max="10755" width="10.42578125" style="99" customWidth="1"/>
    <col min="10756" max="10756" width="15.28515625" style="99" customWidth="1"/>
    <col min="10757" max="10757" width="13.7109375" style="99" customWidth="1"/>
    <col min="10758" max="10758" width="10.85546875" style="99" customWidth="1"/>
    <col min="10759" max="10759" width="10.42578125" style="99" customWidth="1"/>
    <col min="10760" max="10760" width="11.42578125" style="99" customWidth="1"/>
    <col min="10761" max="10761" width="9.42578125" style="99" customWidth="1"/>
    <col min="10762" max="10763" width="10.28515625" style="99" customWidth="1"/>
    <col min="10764" max="10764" width="12.42578125" style="99" customWidth="1"/>
    <col min="10765" max="10766" width="9.85546875" style="99" customWidth="1"/>
    <col min="10767" max="10767" width="10.28515625" style="99" customWidth="1"/>
    <col min="10768" max="10768" width="12.42578125" style="99" customWidth="1"/>
    <col min="10769" max="10769" width="11.42578125" style="99" customWidth="1"/>
    <col min="10770" max="10770" width="9.42578125" style="99" customWidth="1"/>
    <col min="10771" max="10771" width="8.42578125" style="99" customWidth="1"/>
    <col min="10772" max="10772" width="5.7109375" style="99" customWidth="1"/>
    <col min="10773" max="10773" width="12.140625" style="99" customWidth="1"/>
    <col min="10774" max="10775" width="9" style="99" customWidth="1"/>
    <col min="10776" max="10776" width="8" style="99" customWidth="1"/>
    <col min="10777" max="10777" width="6.7109375" style="99" customWidth="1"/>
    <col min="10778" max="10778" width="8.140625" style="99" customWidth="1"/>
    <col min="10779" max="10779" width="8.42578125" style="99" customWidth="1"/>
    <col min="10780" max="10780" width="9.42578125" style="99" customWidth="1"/>
    <col min="10781" max="10781" width="11.42578125" style="99" customWidth="1"/>
    <col min="10782" max="10782" width="9.42578125" style="99" customWidth="1"/>
    <col min="10783" max="10783" width="8.28515625" style="99" customWidth="1"/>
    <col min="10784" max="11008" width="11" style="99"/>
    <col min="11009" max="11009" width="31.42578125" style="99" customWidth="1"/>
    <col min="11010" max="11010" width="6.85546875" style="99" customWidth="1"/>
    <col min="11011" max="11011" width="10.42578125" style="99" customWidth="1"/>
    <col min="11012" max="11012" width="15.28515625" style="99" customWidth="1"/>
    <col min="11013" max="11013" width="13.7109375" style="99" customWidth="1"/>
    <col min="11014" max="11014" width="10.85546875" style="99" customWidth="1"/>
    <col min="11015" max="11015" width="10.42578125" style="99" customWidth="1"/>
    <col min="11016" max="11016" width="11.42578125" style="99" customWidth="1"/>
    <col min="11017" max="11017" width="9.42578125" style="99" customWidth="1"/>
    <col min="11018" max="11019" width="10.28515625" style="99" customWidth="1"/>
    <col min="11020" max="11020" width="12.42578125" style="99" customWidth="1"/>
    <col min="11021" max="11022" width="9.85546875" style="99" customWidth="1"/>
    <col min="11023" max="11023" width="10.28515625" style="99" customWidth="1"/>
    <col min="11024" max="11024" width="12.42578125" style="99" customWidth="1"/>
    <col min="11025" max="11025" width="11.42578125" style="99" customWidth="1"/>
    <col min="11026" max="11026" width="9.42578125" style="99" customWidth="1"/>
    <col min="11027" max="11027" width="8.42578125" style="99" customWidth="1"/>
    <col min="11028" max="11028" width="5.7109375" style="99" customWidth="1"/>
    <col min="11029" max="11029" width="12.140625" style="99" customWidth="1"/>
    <col min="11030" max="11031" width="9" style="99" customWidth="1"/>
    <col min="11032" max="11032" width="8" style="99" customWidth="1"/>
    <col min="11033" max="11033" width="6.7109375" style="99" customWidth="1"/>
    <col min="11034" max="11034" width="8.140625" style="99" customWidth="1"/>
    <col min="11035" max="11035" width="8.42578125" style="99" customWidth="1"/>
    <col min="11036" max="11036" width="9.42578125" style="99" customWidth="1"/>
    <col min="11037" max="11037" width="11.42578125" style="99" customWidth="1"/>
    <col min="11038" max="11038" width="9.42578125" style="99" customWidth="1"/>
    <col min="11039" max="11039" width="8.28515625" style="99" customWidth="1"/>
    <col min="11040" max="11264" width="11" style="99"/>
    <col min="11265" max="11265" width="31.42578125" style="99" customWidth="1"/>
    <col min="11266" max="11266" width="6.85546875" style="99" customWidth="1"/>
    <col min="11267" max="11267" width="10.42578125" style="99" customWidth="1"/>
    <col min="11268" max="11268" width="15.28515625" style="99" customWidth="1"/>
    <col min="11269" max="11269" width="13.7109375" style="99" customWidth="1"/>
    <col min="11270" max="11270" width="10.85546875" style="99" customWidth="1"/>
    <col min="11271" max="11271" width="10.42578125" style="99" customWidth="1"/>
    <col min="11272" max="11272" width="11.42578125" style="99" customWidth="1"/>
    <col min="11273" max="11273" width="9.42578125" style="99" customWidth="1"/>
    <col min="11274" max="11275" width="10.28515625" style="99" customWidth="1"/>
    <col min="11276" max="11276" width="12.42578125" style="99" customWidth="1"/>
    <col min="11277" max="11278" width="9.85546875" style="99" customWidth="1"/>
    <col min="11279" max="11279" width="10.28515625" style="99" customWidth="1"/>
    <col min="11280" max="11280" width="12.42578125" style="99" customWidth="1"/>
    <col min="11281" max="11281" width="11.42578125" style="99" customWidth="1"/>
    <col min="11282" max="11282" width="9.42578125" style="99" customWidth="1"/>
    <col min="11283" max="11283" width="8.42578125" style="99" customWidth="1"/>
    <col min="11284" max="11284" width="5.7109375" style="99" customWidth="1"/>
    <col min="11285" max="11285" width="12.140625" style="99" customWidth="1"/>
    <col min="11286" max="11287" width="9" style="99" customWidth="1"/>
    <col min="11288" max="11288" width="8" style="99" customWidth="1"/>
    <col min="11289" max="11289" width="6.7109375" style="99" customWidth="1"/>
    <col min="11290" max="11290" width="8.140625" style="99" customWidth="1"/>
    <col min="11291" max="11291" width="8.42578125" style="99" customWidth="1"/>
    <col min="11292" max="11292" width="9.42578125" style="99" customWidth="1"/>
    <col min="11293" max="11293" width="11.42578125" style="99" customWidth="1"/>
    <col min="11294" max="11294" width="9.42578125" style="99" customWidth="1"/>
    <col min="11295" max="11295" width="8.28515625" style="99" customWidth="1"/>
    <col min="11296" max="11520" width="11" style="99"/>
    <col min="11521" max="11521" width="31.42578125" style="99" customWidth="1"/>
    <col min="11522" max="11522" width="6.85546875" style="99" customWidth="1"/>
    <col min="11523" max="11523" width="10.42578125" style="99" customWidth="1"/>
    <col min="11524" max="11524" width="15.28515625" style="99" customWidth="1"/>
    <col min="11525" max="11525" width="13.7109375" style="99" customWidth="1"/>
    <col min="11526" max="11526" width="10.85546875" style="99" customWidth="1"/>
    <col min="11527" max="11527" width="10.42578125" style="99" customWidth="1"/>
    <col min="11528" max="11528" width="11.42578125" style="99" customWidth="1"/>
    <col min="11529" max="11529" width="9.42578125" style="99" customWidth="1"/>
    <col min="11530" max="11531" width="10.28515625" style="99" customWidth="1"/>
    <col min="11532" max="11532" width="12.42578125" style="99" customWidth="1"/>
    <col min="11533" max="11534" width="9.85546875" style="99" customWidth="1"/>
    <col min="11535" max="11535" width="10.28515625" style="99" customWidth="1"/>
    <col min="11536" max="11536" width="12.42578125" style="99" customWidth="1"/>
    <col min="11537" max="11537" width="11.42578125" style="99" customWidth="1"/>
    <col min="11538" max="11538" width="9.42578125" style="99" customWidth="1"/>
    <col min="11539" max="11539" width="8.42578125" style="99" customWidth="1"/>
    <col min="11540" max="11540" width="5.7109375" style="99" customWidth="1"/>
    <col min="11541" max="11541" width="12.140625" style="99" customWidth="1"/>
    <col min="11542" max="11543" width="9" style="99" customWidth="1"/>
    <col min="11544" max="11544" width="8" style="99" customWidth="1"/>
    <col min="11545" max="11545" width="6.7109375" style="99" customWidth="1"/>
    <col min="11546" max="11546" width="8.140625" style="99" customWidth="1"/>
    <col min="11547" max="11547" width="8.42578125" style="99" customWidth="1"/>
    <col min="11548" max="11548" width="9.42578125" style="99" customWidth="1"/>
    <col min="11549" max="11549" width="11.42578125" style="99" customWidth="1"/>
    <col min="11550" max="11550" width="9.42578125" style="99" customWidth="1"/>
    <col min="11551" max="11551" width="8.28515625" style="99" customWidth="1"/>
    <col min="11552" max="11776" width="11" style="99"/>
    <col min="11777" max="11777" width="31.42578125" style="99" customWidth="1"/>
    <col min="11778" max="11778" width="6.85546875" style="99" customWidth="1"/>
    <col min="11779" max="11779" width="10.42578125" style="99" customWidth="1"/>
    <col min="11780" max="11780" width="15.28515625" style="99" customWidth="1"/>
    <col min="11781" max="11781" width="13.7109375" style="99" customWidth="1"/>
    <col min="11782" max="11782" width="10.85546875" style="99" customWidth="1"/>
    <col min="11783" max="11783" width="10.42578125" style="99" customWidth="1"/>
    <col min="11784" max="11784" width="11.42578125" style="99" customWidth="1"/>
    <col min="11785" max="11785" width="9.42578125" style="99" customWidth="1"/>
    <col min="11786" max="11787" width="10.28515625" style="99" customWidth="1"/>
    <col min="11788" max="11788" width="12.42578125" style="99" customWidth="1"/>
    <col min="11789" max="11790" width="9.85546875" style="99" customWidth="1"/>
    <col min="11791" max="11791" width="10.28515625" style="99" customWidth="1"/>
    <col min="11792" max="11792" width="12.42578125" style="99" customWidth="1"/>
    <col min="11793" max="11793" width="11.42578125" style="99" customWidth="1"/>
    <col min="11794" max="11794" width="9.42578125" style="99" customWidth="1"/>
    <col min="11795" max="11795" width="8.42578125" style="99" customWidth="1"/>
    <col min="11796" max="11796" width="5.7109375" style="99" customWidth="1"/>
    <col min="11797" max="11797" width="12.140625" style="99" customWidth="1"/>
    <col min="11798" max="11799" width="9" style="99" customWidth="1"/>
    <col min="11800" max="11800" width="8" style="99" customWidth="1"/>
    <col min="11801" max="11801" width="6.7109375" style="99" customWidth="1"/>
    <col min="11802" max="11802" width="8.140625" style="99" customWidth="1"/>
    <col min="11803" max="11803" width="8.42578125" style="99" customWidth="1"/>
    <col min="11804" max="11804" width="9.42578125" style="99" customWidth="1"/>
    <col min="11805" max="11805" width="11.42578125" style="99" customWidth="1"/>
    <col min="11806" max="11806" width="9.42578125" style="99" customWidth="1"/>
    <col min="11807" max="11807" width="8.28515625" style="99" customWidth="1"/>
    <col min="11808" max="12032" width="11" style="99"/>
    <col min="12033" max="12033" width="31.42578125" style="99" customWidth="1"/>
    <col min="12034" max="12034" width="6.85546875" style="99" customWidth="1"/>
    <col min="12035" max="12035" width="10.42578125" style="99" customWidth="1"/>
    <col min="12036" max="12036" width="15.28515625" style="99" customWidth="1"/>
    <col min="12037" max="12037" width="13.7109375" style="99" customWidth="1"/>
    <col min="12038" max="12038" width="10.85546875" style="99" customWidth="1"/>
    <col min="12039" max="12039" width="10.42578125" style="99" customWidth="1"/>
    <col min="12040" max="12040" width="11.42578125" style="99" customWidth="1"/>
    <col min="12041" max="12041" width="9.42578125" style="99" customWidth="1"/>
    <col min="12042" max="12043" width="10.28515625" style="99" customWidth="1"/>
    <col min="12044" max="12044" width="12.42578125" style="99" customWidth="1"/>
    <col min="12045" max="12046" width="9.85546875" style="99" customWidth="1"/>
    <col min="12047" max="12047" width="10.28515625" style="99" customWidth="1"/>
    <col min="12048" max="12048" width="12.42578125" style="99" customWidth="1"/>
    <col min="12049" max="12049" width="11.42578125" style="99" customWidth="1"/>
    <col min="12050" max="12050" width="9.42578125" style="99" customWidth="1"/>
    <col min="12051" max="12051" width="8.42578125" style="99" customWidth="1"/>
    <col min="12052" max="12052" width="5.7109375" style="99" customWidth="1"/>
    <col min="12053" max="12053" width="12.140625" style="99" customWidth="1"/>
    <col min="12054" max="12055" width="9" style="99" customWidth="1"/>
    <col min="12056" max="12056" width="8" style="99" customWidth="1"/>
    <col min="12057" max="12057" width="6.7109375" style="99" customWidth="1"/>
    <col min="12058" max="12058" width="8.140625" style="99" customWidth="1"/>
    <col min="12059" max="12059" width="8.42578125" style="99" customWidth="1"/>
    <col min="12060" max="12060" width="9.42578125" style="99" customWidth="1"/>
    <col min="12061" max="12061" width="11.42578125" style="99" customWidth="1"/>
    <col min="12062" max="12062" width="9.42578125" style="99" customWidth="1"/>
    <col min="12063" max="12063" width="8.28515625" style="99" customWidth="1"/>
    <col min="12064" max="12288" width="11" style="99"/>
    <col min="12289" max="12289" width="31.42578125" style="99" customWidth="1"/>
    <col min="12290" max="12290" width="6.85546875" style="99" customWidth="1"/>
    <col min="12291" max="12291" width="10.42578125" style="99" customWidth="1"/>
    <col min="12292" max="12292" width="15.28515625" style="99" customWidth="1"/>
    <col min="12293" max="12293" width="13.7109375" style="99" customWidth="1"/>
    <col min="12294" max="12294" width="10.85546875" style="99" customWidth="1"/>
    <col min="12295" max="12295" width="10.42578125" style="99" customWidth="1"/>
    <col min="12296" max="12296" width="11.42578125" style="99" customWidth="1"/>
    <col min="12297" max="12297" width="9.42578125" style="99" customWidth="1"/>
    <col min="12298" max="12299" width="10.28515625" style="99" customWidth="1"/>
    <col min="12300" max="12300" width="12.42578125" style="99" customWidth="1"/>
    <col min="12301" max="12302" width="9.85546875" style="99" customWidth="1"/>
    <col min="12303" max="12303" width="10.28515625" style="99" customWidth="1"/>
    <col min="12304" max="12304" width="12.42578125" style="99" customWidth="1"/>
    <col min="12305" max="12305" width="11.42578125" style="99" customWidth="1"/>
    <col min="12306" max="12306" width="9.42578125" style="99" customWidth="1"/>
    <col min="12307" max="12307" width="8.42578125" style="99" customWidth="1"/>
    <col min="12308" max="12308" width="5.7109375" style="99" customWidth="1"/>
    <col min="12309" max="12309" width="12.140625" style="99" customWidth="1"/>
    <col min="12310" max="12311" width="9" style="99" customWidth="1"/>
    <col min="12312" max="12312" width="8" style="99" customWidth="1"/>
    <col min="12313" max="12313" width="6.7109375" style="99" customWidth="1"/>
    <col min="12314" max="12314" width="8.140625" style="99" customWidth="1"/>
    <col min="12315" max="12315" width="8.42578125" style="99" customWidth="1"/>
    <col min="12316" max="12316" width="9.42578125" style="99" customWidth="1"/>
    <col min="12317" max="12317" width="11.42578125" style="99" customWidth="1"/>
    <col min="12318" max="12318" width="9.42578125" style="99" customWidth="1"/>
    <col min="12319" max="12319" width="8.28515625" style="99" customWidth="1"/>
    <col min="12320" max="12544" width="11" style="99"/>
    <col min="12545" max="12545" width="31.42578125" style="99" customWidth="1"/>
    <col min="12546" max="12546" width="6.85546875" style="99" customWidth="1"/>
    <col min="12547" max="12547" width="10.42578125" style="99" customWidth="1"/>
    <col min="12548" max="12548" width="15.28515625" style="99" customWidth="1"/>
    <col min="12549" max="12549" width="13.7109375" style="99" customWidth="1"/>
    <col min="12550" max="12550" width="10.85546875" style="99" customWidth="1"/>
    <col min="12551" max="12551" width="10.42578125" style="99" customWidth="1"/>
    <col min="12552" max="12552" width="11.42578125" style="99" customWidth="1"/>
    <col min="12553" max="12553" width="9.42578125" style="99" customWidth="1"/>
    <col min="12554" max="12555" width="10.28515625" style="99" customWidth="1"/>
    <col min="12556" max="12556" width="12.42578125" style="99" customWidth="1"/>
    <col min="12557" max="12558" width="9.85546875" style="99" customWidth="1"/>
    <col min="12559" max="12559" width="10.28515625" style="99" customWidth="1"/>
    <col min="12560" max="12560" width="12.42578125" style="99" customWidth="1"/>
    <col min="12561" max="12561" width="11.42578125" style="99" customWidth="1"/>
    <col min="12562" max="12562" width="9.42578125" style="99" customWidth="1"/>
    <col min="12563" max="12563" width="8.42578125" style="99" customWidth="1"/>
    <col min="12564" max="12564" width="5.7109375" style="99" customWidth="1"/>
    <col min="12565" max="12565" width="12.140625" style="99" customWidth="1"/>
    <col min="12566" max="12567" width="9" style="99" customWidth="1"/>
    <col min="12568" max="12568" width="8" style="99" customWidth="1"/>
    <col min="12569" max="12569" width="6.7109375" style="99" customWidth="1"/>
    <col min="12570" max="12570" width="8.140625" style="99" customWidth="1"/>
    <col min="12571" max="12571" width="8.42578125" style="99" customWidth="1"/>
    <col min="12572" max="12572" width="9.42578125" style="99" customWidth="1"/>
    <col min="12573" max="12573" width="11.42578125" style="99" customWidth="1"/>
    <col min="12574" max="12574" width="9.42578125" style="99" customWidth="1"/>
    <col min="12575" max="12575" width="8.28515625" style="99" customWidth="1"/>
    <col min="12576" max="12800" width="11" style="99"/>
    <col min="12801" max="12801" width="31.42578125" style="99" customWidth="1"/>
    <col min="12802" max="12802" width="6.85546875" style="99" customWidth="1"/>
    <col min="12803" max="12803" width="10.42578125" style="99" customWidth="1"/>
    <col min="12804" max="12804" width="15.28515625" style="99" customWidth="1"/>
    <col min="12805" max="12805" width="13.7109375" style="99" customWidth="1"/>
    <col min="12806" max="12806" width="10.85546875" style="99" customWidth="1"/>
    <col min="12807" max="12807" width="10.42578125" style="99" customWidth="1"/>
    <col min="12808" max="12808" width="11.42578125" style="99" customWidth="1"/>
    <col min="12809" max="12809" width="9.42578125" style="99" customWidth="1"/>
    <col min="12810" max="12811" width="10.28515625" style="99" customWidth="1"/>
    <col min="12812" max="12812" width="12.42578125" style="99" customWidth="1"/>
    <col min="12813" max="12814" width="9.85546875" style="99" customWidth="1"/>
    <col min="12815" max="12815" width="10.28515625" style="99" customWidth="1"/>
    <col min="12816" max="12816" width="12.42578125" style="99" customWidth="1"/>
    <col min="12817" max="12817" width="11.42578125" style="99" customWidth="1"/>
    <col min="12818" max="12818" width="9.42578125" style="99" customWidth="1"/>
    <col min="12819" max="12819" width="8.42578125" style="99" customWidth="1"/>
    <col min="12820" max="12820" width="5.7109375" style="99" customWidth="1"/>
    <col min="12821" max="12821" width="12.140625" style="99" customWidth="1"/>
    <col min="12822" max="12823" width="9" style="99" customWidth="1"/>
    <col min="12824" max="12824" width="8" style="99" customWidth="1"/>
    <col min="12825" max="12825" width="6.7109375" style="99" customWidth="1"/>
    <col min="12826" max="12826" width="8.140625" style="99" customWidth="1"/>
    <col min="12827" max="12827" width="8.42578125" style="99" customWidth="1"/>
    <col min="12828" max="12828" width="9.42578125" style="99" customWidth="1"/>
    <col min="12829" max="12829" width="11.42578125" style="99" customWidth="1"/>
    <col min="12830" max="12830" width="9.42578125" style="99" customWidth="1"/>
    <col min="12831" max="12831" width="8.28515625" style="99" customWidth="1"/>
    <col min="12832" max="13056" width="11" style="99"/>
    <col min="13057" max="13057" width="31.42578125" style="99" customWidth="1"/>
    <col min="13058" max="13058" width="6.85546875" style="99" customWidth="1"/>
    <col min="13059" max="13059" width="10.42578125" style="99" customWidth="1"/>
    <col min="13060" max="13060" width="15.28515625" style="99" customWidth="1"/>
    <col min="13061" max="13061" width="13.7109375" style="99" customWidth="1"/>
    <col min="13062" max="13062" width="10.85546875" style="99" customWidth="1"/>
    <col min="13063" max="13063" width="10.42578125" style="99" customWidth="1"/>
    <col min="13064" max="13064" width="11.42578125" style="99" customWidth="1"/>
    <col min="13065" max="13065" width="9.42578125" style="99" customWidth="1"/>
    <col min="13066" max="13067" width="10.28515625" style="99" customWidth="1"/>
    <col min="13068" max="13068" width="12.42578125" style="99" customWidth="1"/>
    <col min="13069" max="13070" width="9.85546875" style="99" customWidth="1"/>
    <col min="13071" max="13071" width="10.28515625" style="99" customWidth="1"/>
    <col min="13072" max="13072" width="12.42578125" style="99" customWidth="1"/>
    <col min="13073" max="13073" width="11.42578125" style="99" customWidth="1"/>
    <col min="13074" max="13074" width="9.42578125" style="99" customWidth="1"/>
    <col min="13075" max="13075" width="8.42578125" style="99" customWidth="1"/>
    <col min="13076" max="13076" width="5.7109375" style="99" customWidth="1"/>
    <col min="13077" max="13077" width="12.140625" style="99" customWidth="1"/>
    <col min="13078" max="13079" width="9" style="99" customWidth="1"/>
    <col min="13080" max="13080" width="8" style="99" customWidth="1"/>
    <col min="13081" max="13081" width="6.7109375" style="99" customWidth="1"/>
    <col min="13082" max="13082" width="8.140625" style="99" customWidth="1"/>
    <col min="13083" max="13083" width="8.42578125" style="99" customWidth="1"/>
    <col min="13084" max="13084" width="9.42578125" style="99" customWidth="1"/>
    <col min="13085" max="13085" width="11.42578125" style="99" customWidth="1"/>
    <col min="13086" max="13086" width="9.42578125" style="99" customWidth="1"/>
    <col min="13087" max="13087" width="8.28515625" style="99" customWidth="1"/>
    <col min="13088" max="13312" width="11" style="99"/>
    <col min="13313" max="13313" width="31.42578125" style="99" customWidth="1"/>
    <col min="13314" max="13314" width="6.85546875" style="99" customWidth="1"/>
    <col min="13315" max="13315" width="10.42578125" style="99" customWidth="1"/>
    <col min="13316" max="13316" width="15.28515625" style="99" customWidth="1"/>
    <col min="13317" max="13317" width="13.7109375" style="99" customWidth="1"/>
    <col min="13318" max="13318" width="10.85546875" style="99" customWidth="1"/>
    <col min="13319" max="13319" width="10.42578125" style="99" customWidth="1"/>
    <col min="13320" max="13320" width="11.42578125" style="99" customWidth="1"/>
    <col min="13321" max="13321" width="9.42578125" style="99" customWidth="1"/>
    <col min="13322" max="13323" width="10.28515625" style="99" customWidth="1"/>
    <col min="13324" max="13324" width="12.42578125" style="99" customWidth="1"/>
    <col min="13325" max="13326" width="9.85546875" style="99" customWidth="1"/>
    <col min="13327" max="13327" width="10.28515625" style="99" customWidth="1"/>
    <col min="13328" max="13328" width="12.42578125" style="99" customWidth="1"/>
    <col min="13329" max="13329" width="11.42578125" style="99" customWidth="1"/>
    <col min="13330" max="13330" width="9.42578125" style="99" customWidth="1"/>
    <col min="13331" max="13331" width="8.42578125" style="99" customWidth="1"/>
    <col min="13332" max="13332" width="5.7109375" style="99" customWidth="1"/>
    <col min="13333" max="13333" width="12.140625" style="99" customWidth="1"/>
    <col min="13334" max="13335" width="9" style="99" customWidth="1"/>
    <col min="13336" max="13336" width="8" style="99" customWidth="1"/>
    <col min="13337" max="13337" width="6.7109375" style="99" customWidth="1"/>
    <col min="13338" max="13338" width="8.140625" style="99" customWidth="1"/>
    <col min="13339" max="13339" width="8.42578125" style="99" customWidth="1"/>
    <col min="13340" max="13340" width="9.42578125" style="99" customWidth="1"/>
    <col min="13341" max="13341" width="11.42578125" style="99" customWidth="1"/>
    <col min="13342" max="13342" width="9.42578125" style="99" customWidth="1"/>
    <col min="13343" max="13343" width="8.28515625" style="99" customWidth="1"/>
    <col min="13344" max="13568" width="11" style="99"/>
    <col min="13569" max="13569" width="31.42578125" style="99" customWidth="1"/>
    <col min="13570" max="13570" width="6.85546875" style="99" customWidth="1"/>
    <col min="13571" max="13571" width="10.42578125" style="99" customWidth="1"/>
    <col min="13572" max="13572" width="15.28515625" style="99" customWidth="1"/>
    <col min="13573" max="13573" width="13.7109375" style="99" customWidth="1"/>
    <col min="13574" max="13574" width="10.85546875" style="99" customWidth="1"/>
    <col min="13575" max="13575" width="10.42578125" style="99" customWidth="1"/>
    <col min="13576" max="13576" width="11.42578125" style="99" customWidth="1"/>
    <col min="13577" max="13577" width="9.42578125" style="99" customWidth="1"/>
    <col min="13578" max="13579" width="10.28515625" style="99" customWidth="1"/>
    <col min="13580" max="13580" width="12.42578125" style="99" customWidth="1"/>
    <col min="13581" max="13582" width="9.85546875" style="99" customWidth="1"/>
    <col min="13583" max="13583" width="10.28515625" style="99" customWidth="1"/>
    <col min="13584" max="13584" width="12.42578125" style="99" customWidth="1"/>
    <col min="13585" max="13585" width="11.42578125" style="99" customWidth="1"/>
    <col min="13586" max="13586" width="9.42578125" style="99" customWidth="1"/>
    <col min="13587" max="13587" width="8.42578125" style="99" customWidth="1"/>
    <col min="13588" max="13588" width="5.7109375" style="99" customWidth="1"/>
    <col min="13589" max="13589" width="12.140625" style="99" customWidth="1"/>
    <col min="13590" max="13591" width="9" style="99" customWidth="1"/>
    <col min="13592" max="13592" width="8" style="99" customWidth="1"/>
    <col min="13593" max="13593" width="6.7109375" style="99" customWidth="1"/>
    <col min="13594" max="13594" width="8.140625" style="99" customWidth="1"/>
    <col min="13595" max="13595" width="8.42578125" style="99" customWidth="1"/>
    <col min="13596" max="13596" width="9.42578125" style="99" customWidth="1"/>
    <col min="13597" max="13597" width="11.42578125" style="99" customWidth="1"/>
    <col min="13598" max="13598" width="9.42578125" style="99" customWidth="1"/>
    <col min="13599" max="13599" width="8.28515625" style="99" customWidth="1"/>
    <col min="13600" max="13824" width="11" style="99"/>
    <col min="13825" max="13825" width="31.42578125" style="99" customWidth="1"/>
    <col min="13826" max="13826" width="6.85546875" style="99" customWidth="1"/>
    <col min="13827" max="13827" width="10.42578125" style="99" customWidth="1"/>
    <col min="13828" max="13828" width="15.28515625" style="99" customWidth="1"/>
    <col min="13829" max="13829" width="13.7109375" style="99" customWidth="1"/>
    <col min="13830" max="13830" width="10.85546875" style="99" customWidth="1"/>
    <col min="13831" max="13831" width="10.42578125" style="99" customWidth="1"/>
    <col min="13832" max="13832" width="11.42578125" style="99" customWidth="1"/>
    <col min="13833" max="13833" width="9.42578125" style="99" customWidth="1"/>
    <col min="13834" max="13835" width="10.28515625" style="99" customWidth="1"/>
    <col min="13836" max="13836" width="12.42578125" style="99" customWidth="1"/>
    <col min="13837" max="13838" width="9.85546875" style="99" customWidth="1"/>
    <col min="13839" max="13839" width="10.28515625" style="99" customWidth="1"/>
    <col min="13840" max="13840" width="12.42578125" style="99" customWidth="1"/>
    <col min="13841" max="13841" width="11.42578125" style="99" customWidth="1"/>
    <col min="13842" max="13842" width="9.42578125" style="99" customWidth="1"/>
    <col min="13843" max="13843" width="8.42578125" style="99" customWidth="1"/>
    <col min="13844" max="13844" width="5.7109375" style="99" customWidth="1"/>
    <col min="13845" max="13845" width="12.140625" style="99" customWidth="1"/>
    <col min="13846" max="13847" width="9" style="99" customWidth="1"/>
    <col min="13848" max="13848" width="8" style="99" customWidth="1"/>
    <col min="13849" max="13849" width="6.7109375" style="99" customWidth="1"/>
    <col min="13850" max="13850" width="8.140625" style="99" customWidth="1"/>
    <col min="13851" max="13851" width="8.42578125" style="99" customWidth="1"/>
    <col min="13852" max="13852" width="9.42578125" style="99" customWidth="1"/>
    <col min="13853" max="13853" width="11.42578125" style="99" customWidth="1"/>
    <col min="13854" max="13854" width="9.42578125" style="99" customWidth="1"/>
    <col min="13855" max="13855" width="8.28515625" style="99" customWidth="1"/>
    <col min="13856" max="14080" width="11" style="99"/>
    <col min="14081" max="14081" width="31.42578125" style="99" customWidth="1"/>
    <col min="14082" max="14082" width="6.85546875" style="99" customWidth="1"/>
    <col min="14083" max="14083" width="10.42578125" style="99" customWidth="1"/>
    <col min="14084" max="14084" width="15.28515625" style="99" customWidth="1"/>
    <col min="14085" max="14085" width="13.7109375" style="99" customWidth="1"/>
    <col min="14086" max="14086" width="10.85546875" style="99" customWidth="1"/>
    <col min="14087" max="14087" width="10.42578125" style="99" customWidth="1"/>
    <col min="14088" max="14088" width="11.42578125" style="99" customWidth="1"/>
    <col min="14089" max="14089" width="9.42578125" style="99" customWidth="1"/>
    <col min="14090" max="14091" width="10.28515625" style="99" customWidth="1"/>
    <col min="14092" max="14092" width="12.42578125" style="99" customWidth="1"/>
    <col min="14093" max="14094" width="9.85546875" style="99" customWidth="1"/>
    <col min="14095" max="14095" width="10.28515625" style="99" customWidth="1"/>
    <col min="14096" max="14096" width="12.42578125" style="99" customWidth="1"/>
    <col min="14097" max="14097" width="11.42578125" style="99" customWidth="1"/>
    <col min="14098" max="14098" width="9.42578125" style="99" customWidth="1"/>
    <col min="14099" max="14099" width="8.42578125" style="99" customWidth="1"/>
    <col min="14100" max="14100" width="5.7109375" style="99" customWidth="1"/>
    <col min="14101" max="14101" width="12.140625" style="99" customWidth="1"/>
    <col min="14102" max="14103" width="9" style="99" customWidth="1"/>
    <col min="14104" max="14104" width="8" style="99" customWidth="1"/>
    <col min="14105" max="14105" width="6.7109375" style="99" customWidth="1"/>
    <col min="14106" max="14106" width="8.140625" style="99" customWidth="1"/>
    <col min="14107" max="14107" width="8.42578125" style="99" customWidth="1"/>
    <col min="14108" max="14108" width="9.42578125" style="99" customWidth="1"/>
    <col min="14109" max="14109" width="11.42578125" style="99" customWidth="1"/>
    <col min="14110" max="14110" width="9.42578125" style="99" customWidth="1"/>
    <col min="14111" max="14111" width="8.28515625" style="99" customWidth="1"/>
    <col min="14112" max="14336" width="11" style="99"/>
    <col min="14337" max="14337" width="31.42578125" style="99" customWidth="1"/>
    <col min="14338" max="14338" width="6.85546875" style="99" customWidth="1"/>
    <col min="14339" max="14339" width="10.42578125" style="99" customWidth="1"/>
    <col min="14340" max="14340" width="15.28515625" style="99" customWidth="1"/>
    <col min="14341" max="14341" width="13.7109375" style="99" customWidth="1"/>
    <col min="14342" max="14342" width="10.85546875" style="99" customWidth="1"/>
    <col min="14343" max="14343" width="10.42578125" style="99" customWidth="1"/>
    <col min="14344" max="14344" width="11.42578125" style="99" customWidth="1"/>
    <col min="14345" max="14345" width="9.42578125" style="99" customWidth="1"/>
    <col min="14346" max="14347" width="10.28515625" style="99" customWidth="1"/>
    <col min="14348" max="14348" width="12.42578125" style="99" customWidth="1"/>
    <col min="14349" max="14350" width="9.85546875" style="99" customWidth="1"/>
    <col min="14351" max="14351" width="10.28515625" style="99" customWidth="1"/>
    <col min="14352" max="14352" width="12.42578125" style="99" customWidth="1"/>
    <col min="14353" max="14353" width="11.42578125" style="99" customWidth="1"/>
    <col min="14354" max="14354" width="9.42578125" style="99" customWidth="1"/>
    <col min="14355" max="14355" width="8.42578125" style="99" customWidth="1"/>
    <col min="14356" max="14356" width="5.7109375" style="99" customWidth="1"/>
    <col min="14357" max="14357" width="12.140625" style="99" customWidth="1"/>
    <col min="14358" max="14359" width="9" style="99" customWidth="1"/>
    <col min="14360" max="14360" width="8" style="99" customWidth="1"/>
    <col min="14361" max="14361" width="6.7109375" style="99" customWidth="1"/>
    <col min="14362" max="14362" width="8.140625" style="99" customWidth="1"/>
    <col min="14363" max="14363" width="8.42578125" style="99" customWidth="1"/>
    <col min="14364" max="14364" width="9.42578125" style="99" customWidth="1"/>
    <col min="14365" max="14365" width="11.42578125" style="99" customWidth="1"/>
    <col min="14366" max="14366" width="9.42578125" style="99" customWidth="1"/>
    <col min="14367" max="14367" width="8.28515625" style="99" customWidth="1"/>
    <col min="14368" max="14592" width="11" style="99"/>
    <col min="14593" max="14593" width="31.42578125" style="99" customWidth="1"/>
    <col min="14594" max="14594" width="6.85546875" style="99" customWidth="1"/>
    <col min="14595" max="14595" width="10.42578125" style="99" customWidth="1"/>
    <col min="14596" max="14596" width="15.28515625" style="99" customWidth="1"/>
    <col min="14597" max="14597" width="13.7109375" style="99" customWidth="1"/>
    <col min="14598" max="14598" width="10.85546875" style="99" customWidth="1"/>
    <col min="14599" max="14599" width="10.42578125" style="99" customWidth="1"/>
    <col min="14600" max="14600" width="11.42578125" style="99" customWidth="1"/>
    <col min="14601" max="14601" width="9.42578125" style="99" customWidth="1"/>
    <col min="14602" max="14603" width="10.28515625" style="99" customWidth="1"/>
    <col min="14604" max="14604" width="12.42578125" style="99" customWidth="1"/>
    <col min="14605" max="14606" width="9.85546875" style="99" customWidth="1"/>
    <col min="14607" max="14607" width="10.28515625" style="99" customWidth="1"/>
    <col min="14608" max="14608" width="12.42578125" style="99" customWidth="1"/>
    <col min="14609" max="14609" width="11.42578125" style="99" customWidth="1"/>
    <col min="14610" max="14610" width="9.42578125" style="99" customWidth="1"/>
    <col min="14611" max="14611" width="8.42578125" style="99" customWidth="1"/>
    <col min="14612" max="14612" width="5.7109375" style="99" customWidth="1"/>
    <col min="14613" max="14613" width="12.140625" style="99" customWidth="1"/>
    <col min="14614" max="14615" width="9" style="99" customWidth="1"/>
    <col min="14616" max="14616" width="8" style="99" customWidth="1"/>
    <col min="14617" max="14617" width="6.7109375" style="99" customWidth="1"/>
    <col min="14618" max="14618" width="8.140625" style="99" customWidth="1"/>
    <col min="14619" max="14619" width="8.42578125" style="99" customWidth="1"/>
    <col min="14620" max="14620" width="9.42578125" style="99" customWidth="1"/>
    <col min="14621" max="14621" width="11.42578125" style="99" customWidth="1"/>
    <col min="14622" max="14622" width="9.42578125" style="99" customWidth="1"/>
    <col min="14623" max="14623" width="8.28515625" style="99" customWidth="1"/>
    <col min="14624" max="14848" width="11" style="99"/>
    <col min="14849" max="14849" width="31.42578125" style="99" customWidth="1"/>
    <col min="14850" max="14850" width="6.85546875" style="99" customWidth="1"/>
    <col min="14851" max="14851" width="10.42578125" style="99" customWidth="1"/>
    <col min="14852" max="14852" width="15.28515625" style="99" customWidth="1"/>
    <col min="14853" max="14853" width="13.7109375" style="99" customWidth="1"/>
    <col min="14854" max="14854" width="10.85546875" style="99" customWidth="1"/>
    <col min="14855" max="14855" width="10.42578125" style="99" customWidth="1"/>
    <col min="14856" max="14856" width="11.42578125" style="99" customWidth="1"/>
    <col min="14857" max="14857" width="9.42578125" style="99" customWidth="1"/>
    <col min="14858" max="14859" width="10.28515625" style="99" customWidth="1"/>
    <col min="14860" max="14860" width="12.42578125" style="99" customWidth="1"/>
    <col min="14861" max="14862" width="9.85546875" style="99" customWidth="1"/>
    <col min="14863" max="14863" width="10.28515625" style="99" customWidth="1"/>
    <col min="14864" max="14864" width="12.42578125" style="99" customWidth="1"/>
    <col min="14865" max="14865" width="11.42578125" style="99" customWidth="1"/>
    <col min="14866" max="14866" width="9.42578125" style="99" customWidth="1"/>
    <col min="14867" max="14867" width="8.42578125" style="99" customWidth="1"/>
    <col min="14868" max="14868" width="5.7109375" style="99" customWidth="1"/>
    <col min="14869" max="14869" width="12.140625" style="99" customWidth="1"/>
    <col min="14870" max="14871" width="9" style="99" customWidth="1"/>
    <col min="14872" max="14872" width="8" style="99" customWidth="1"/>
    <col min="14873" max="14873" width="6.7109375" style="99" customWidth="1"/>
    <col min="14874" max="14874" width="8.140625" style="99" customWidth="1"/>
    <col min="14875" max="14875" width="8.42578125" style="99" customWidth="1"/>
    <col min="14876" max="14876" width="9.42578125" style="99" customWidth="1"/>
    <col min="14877" max="14877" width="11.42578125" style="99" customWidth="1"/>
    <col min="14878" max="14878" width="9.42578125" style="99" customWidth="1"/>
    <col min="14879" max="14879" width="8.28515625" style="99" customWidth="1"/>
    <col min="14880" max="15104" width="11" style="99"/>
    <col min="15105" max="15105" width="31.42578125" style="99" customWidth="1"/>
    <col min="15106" max="15106" width="6.85546875" style="99" customWidth="1"/>
    <col min="15107" max="15107" width="10.42578125" style="99" customWidth="1"/>
    <col min="15108" max="15108" width="15.28515625" style="99" customWidth="1"/>
    <col min="15109" max="15109" width="13.7109375" style="99" customWidth="1"/>
    <col min="15110" max="15110" width="10.85546875" style="99" customWidth="1"/>
    <col min="15111" max="15111" width="10.42578125" style="99" customWidth="1"/>
    <col min="15112" max="15112" width="11.42578125" style="99" customWidth="1"/>
    <col min="15113" max="15113" width="9.42578125" style="99" customWidth="1"/>
    <col min="15114" max="15115" width="10.28515625" style="99" customWidth="1"/>
    <col min="15116" max="15116" width="12.42578125" style="99" customWidth="1"/>
    <col min="15117" max="15118" width="9.85546875" style="99" customWidth="1"/>
    <col min="15119" max="15119" width="10.28515625" style="99" customWidth="1"/>
    <col min="15120" max="15120" width="12.42578125" style="99" customWidth="1"/>
    <col min="15121" max="15121" width="11.42578125" style="99" customWidth="1"/>
    <col min="15122" max="15122" width="9.42578125" style="99" customWidth="1"/>
    <col min="15123" max="15123" width="8.42578125" style="99" customWidth="1"/>
    <col min="15124" max="15124" width="5.7109375" style="99" customWidth="1"/>
    <col min="15125" max="15125" width="12.140625" style="99" customWidth="1"/>
    <col min="15126" max="15127" width="9" style="99" customWidth="1"/>
    <col min="15128" max="15128" width="8" style="99" customWidth="1"/>
    <col min="15129" max="15129" width="6.7109375" style="99" customWidth="1"/>
    <col min="15130" max="15130" width="8.140625" style="99" customWidth="1"/>
    <col min="15131" max="15131" width="8.42578125" style="99" customWidth="1"/>
    <col min="15132" max="15132" width="9.42578125" style="99" customWidth="1"/>
    <col min="15133" max="15133" width="11.42578125" style="99" customWidth="1"/>
    <col min="15134" max="15134" width="9.42578125" style="99" customWidth="1"/>
    <col min="15135" max="15135" width="8.28515625" style="99" customWidth="1"/>
    <col min="15136" max="15360" width="11" style="99"/>
    <col min="15361" max="15361" width="31.42578125" style="99" customWidth="1"/>
    <col min="15362" max="15362" width="6.85546875" style="99" customWidth="1"/>
    <col min="15363" max="15363" width="10.42578125" style="99" customWidth="1"/>
    <col min="15364" max="15364" width="15.28515625" style="99" customWidth="1"/>
    <col min="15365" max="15365" width="13.7109375" style="99" customWidth="1"/>
    <col min="15366" max="15366" width="10.85546875" style="99" customWidth="1"/>
    <col min="15367" max="15367" width="10.42578125" style="99" customWidth="1"/>
    <col min="15368" max="15368" width="11.42578125" style="99" customWidth="1"/>
    <col min="15369" max="15369" width="9.42578125" style="99" customWidth="1"/>
    <col min="15370" max="15371" width="10.28515625" style="99" customWidth="1"/>
    <col min="15372" max="15372" width="12.42578125" style="99" customWidth="1"/>
    <col min="15373" max="15374" width="9.85546875" style="99" customWidth="1"/>
    <col min="15375" max="15375" width="10.28515625" style="99" customWidth="1"/>
    <col min="15376" max="15376" width="12.42578125" style="99" customWidth="1"/>
    <col min="15377" max="15377" width="11.42578125" style="99" customWidth="1"/>
    <col min="15378" max="15378" width="9.42578125" style="99" customWidth="1"/>
    <col min="15379" max="15379" width="8.42578125" style="99" customWidth="1"/>
    <col min="15380" max="15380" width="5.7109375" style="99" customWidth="1"/>
    <col min="15381" max="15381" width="12.140625" style="99" customWidth="1"/>
    <col min="15382" max="15383" width="9" style="99" customWidth="1"/>
    <col min="15384" max="15384" width="8" style="99" customWidth="1"/>
    <col min="15385" max="15385" width="6.7109375" style="99" customWidth="1"/>
    <col min="15386" max="15386" width="8.140625" style="99" customWidth="1"/>
    <col min="15387" max="15387" width="8.42578125" style="99" customWidth="1"/>
    <col min="15388" max="15388" width="9.42578125" style="99" customWidth="1"/>
    <col min="15389" max="15389" width="11.42578125" style="99" customWidth="1"/>
    <col min="15390" max="15390" width="9.42578125" style="99" customWidth="1"/>
    <col min="15391" max="15391" width="8.28515625" style="99" customWidth="1"/>
    <col min="15392" max="15616" width="11" style="99"/>
    <col min="15617" max="15617" width="31.42578125" style="99" customWidth="1"/>
    <col min="15618" max="15618" width="6.85546875" style="99" customWidth="1"/>
    <col min="15619" max="15619" width="10.42578125" style="99" customWidth="1"/>
    <col min="15620" max="15620" width="15.28515625" style="99" customWidth="1"/>
    <col min="15621" max="15621" width="13.7109375" style="99" customWidth="1"/>
    <col min="15622" max="15622" width="10.85546875" style="99" customWidth="1"/>
    <col min="15623" max="15623" width="10.42578125" style="99" customWidth="1"/>
    <col min="15624" max="15624" width="11.42578125" style="99" customWidth="1"/>
    <col min="15625" max="15625" width="9.42578125" style="99" customWidth="1"/>
    <col min="15626" max="15627" width="10.28515625" style="99" customWidth="1"/>
    <col min="15628" max="15628" width="12.42578125" style="99" customWidth="1"/>
    <col min="15629" max="15630" width="9.85546875" style="99" customWidth="1"/>
    <col min="15631" max="15631" width="10.28515625" style="99" customWidth="1"/>
    <col min="15632" max="15632" width="12.42578125" style="99" customWidth="1"/>
    <col min="15633" max="15633" width="11.42578125" style="99" customWidth="1"/>
    <col min="15634" max="15634" width="9.42578125" style="99" customWidth="1"/>
    <col min="15635" max="15635" width="8.42578125" style="99" customWidth="1"/>
    <col min="15636" max="15636" width="5.7109375" style="99" customWidth="1"/>
    <col min="15637" max="15637" width="12.140625" style="99" customWidth="1"/>
    <col min="15638" max="15639" width="9" style="99" customWidth="1"/>
    <col min="15640" max="15640" width="8" style="99" customWidth="1"/>
    <col min="15641" max="15641" width="6.7109375" style="99" customWidth="1"/>
    <col min="15642" max="15642" width="8.140625" style="99" customWidth="1"/>
    <col min="15643" max="15643" width="8.42578125" style="99" customWidth="1"/>
    <col min="15644" max="15644" width="9.42578125" style="99" customWidth="1"/>
    <col min="15645" max="15645" width="11.42578125" style="99" customWidth="1"/>
    <col min="15646" max="15646" width="9.42578125" style="99" customWidth="1"/>
    <col min="15647" max="15647" width="8.28515625" style="99" customWidth="1"/>
    <col min="15648" max="15872" width="11" style="99"/>
    <col min="15873" max="15873" width="31.42578125" style="99" customWidth="1"/>
    <col min="15874" max="15874" width="6.85546875" style="99" customWidth="1"/>
    <col min="15875" max="15875" width="10.42578125" style="99" customWidth="1"/>
    <col min="15876" max="15876" width="15.28515625" style="99" customWidth="1"/>
    <col min="15877" max="15877" width="13.7109375" style="99" customWidth="1"/>
    <col min="15878" max="15878" width="10.85546875" style="99" customWidth="1"/>
    <col min="15879" max="15879" width="10.42578125" style="99" customWidth="1"/>
    <col min="15880" max="15880" width="11.42578125" style="99" customWidth="1"/>
    <col min="15881" max="15881" width="9.42578125" style="99" customWidth="1"/>
    <col min="15882" max="15883" width="10.28515625" style="99" customWidth="1"/>
    <col min="15884" max="15884" width="12.42578125" style="99" customWidth="1"/>
    <col min="15885" max="15886" width="9.85546875" style="99" customWidth="1"/>
    <col min="15887" max="15887" width="10.28515625" style="99" customWidth="1"/>
    <col min="15888" max="15888" width="12.42578125" style="99" customWidth="1"/>
    <col min="15889" max="15889" width="11.42578125" style="99" customWidth="1"/>
    <col min="15890" max="15890" width="9.42578125" style="99" customWidth="1"/>
    <col min="15891" max="15891" width="8.42578125" style="99" customWidth="1"/>
    <col min="15892" max="15892" width="5.7109375" style="99" customWidth="1"/>
    <col min="15893" max="15893" width="12.140625" style="99" customWidth="1"/>
    <col min="15894" max="15895" width="9" style="99" customWidth="1"/>
    <col min="15896" max="15896" width="8" style="99" customWidth="1"/>
    <col min="15897" max="15897" width="6.7109375" style="99" customWidth="1"/>
    <col min="15898" max="15898" width="8.140625" style="99" customWidth="1"/>
    <col min="15899" max="15899" width="8.42578125" style="99" customWidth="1"/>
    <col min="15900" max="15900" width="9.42578125" style="99" customWidth="1"/>
    <col min="15901" max="15901" width="11.42578125" style="99" customWidth="1"/>
    <col min="15902" max="15902" width="9.42578125" style="99" customWidth="1"/>
    <col min="15903" max="15903" width="8.28515625" style="99" customWidth="1"/>
    <col min="15904" max="16128" width="11" style="99"/>
    <col min="16129" max="16129" width="31.42578125" style="99" customWidth="1"/>
    <col min="16130" max="16130" width="6.85546875" style="99" customWidth="1"/>
    <col min="16131" max="16131" width="10.42578125" style="99" customWidth="1"/>
    <col min="16132" max="16132" width="15.28515625" style="99" customWidth="1"/>
    <col min="16133" max="16133" width="13.7109375" style="99" customWidth="1"/>
    <col min="16134" max="16134" width="10.85546875" style="99" customWidth="1"/>
    <col min="16135" max="16135" width="10.42578125" style="99" customWidth="1"/>
    <col min="16136" max="16136" width="11.42578125" style="99" customWidth="1"/>
    <col min="16137" max="16137" width="9.42578125" style="99" customWidth="1"/>
    <col min="16138" max="16139" width="10.28515625" style="99" customWidth="1"/>
    <col min="16140" max="16140" width="12.42578125" style="99" customWidth="1"/>
    <col min="16141" max="16142" width="9.85546875" style="99" customWidth="1"/>
    <col min="16143" max="16143" width="10.28515625" style="99" customWidth="1"/>
    <col min="16144" max="16144" width="12.42578125" style="99" customWidth="1"/>
    <col min="16145" max="16145" width="11.42578125" style="99" customWidth="1"/>
    <col min="16146" max="16146" width="9.42578125" style="99" customWidth="1"/>
    <col min="16147" max="16147" width="8.42578125" style="99" customWidth="1"/>
    <col min="16148" max="16148" width="5.7109375" style="99" customWidth="1"/>
    <col min="16149" max="16149" width="12.140625" style="99" customWidth="1"/>
    <col min="16150" max="16151" width="9" style="99" customWidth="1"/>
    <col min="16152" max="16152" width="8" style="99" customWidth="1"/>
    <col min="16153" max="16153" width="6.7109375" style="99" customWidth="1"/>
    <col min="16154" max="16154" width="8.140625" style="99" customWidth="1"/>
    <col min="16155" max="16155" width="8.42578125" style="99" customWidth="1"/>
    <col min="16156" max="16156" width="9.42578125" style="99" customWidth="1"/>
    <col min="16157" max="16157" width="11.42578125" style="99" customWidth="1"/>
    <col min="16158" max="16158" width="9.42578125" style="99" customWidth="1"/>
    <col min="16159" max="16159" width="8.28515625" style="99" customWidth="1"/>
    <col min="16160" max="16384" width="11" style="99"/>
  </cols>
  <sheetData>
    <row r="1" spans="1:35" s="4" customFormat="1" ht="30" customHeight="1" x14ac:dyDescent="0.2">
      <c r="A1" s="1670" t="s">
        <v>365</v>
      </c>
      <c r="B1" s="1670"/>
      <c r="C1" s="1670"/>
      <c r="D1" s="1670"/>
      <c r="E1" s="1670"/>
      <c r="F1" s="1670"/>
      <c r="G1" s="1670"/>
      <c r="H1" s="1670"/>
      <c r="I1" s="1670"/>
      <c r="J1" s="1670"/>
      <c r="K1" s="1670"/>
      <c r="L1" s="1670"/>
      <c r="M1" s="1670"/>
      <c r="N1" s="1670"/>
      <c r="O1" s="1670"/>
      <c r="P1" s="1670"/>
      <c r="Q1" s="1670"/>
      <c r="R1" s="1670"/>
      <c r="S1" s="1670"/>
      <c r="T1" s="1670"/>
      <c r="U1" s="1670"/>
      <c r="V1" s="1670"/>
      <c r="W1" s="1670"/>
      <c r="X1" s="1670"/>
      <c r="Y1" s="1670"/>
      <c r="Z1" s="1670"/>
      <c r="AA1" s="1670"/>
      <c r="AB1" s="1670"/>
      <c r="AC1" s="1670"/>
      <c r="AD1" s="1670"/>
      <c r="AE1" s="1670"/>
    </row>
    <row r="2" spans="1:35" s="111" customFormat="1" ht="30" customHeight="1" x14ac:dyDescent="0.2">
      <c r="A2" s="445" t="s">
        <v>70</v>
      </c>
      <c r="D2" s="46"/>
      <c r="E2" s="46"/>
      <c r="F2" s="46"/>
      <c r="G2" s="115"/>
      <c r="H2" s="115"/>
      <c r="J2" s="115"/>
      <c r="K2" s="115"/>
    </row>
    <row r="3" spans="1:35" s="134" customFormat="1" ht="50.25" customHeight="1" x14ac:dyDescent="0.2">
      <c r="A3" s="1724" t="s">
        <v>1206</v>
      </c>
      <c r="B3" s="1724"/>
      <c r="C3" s="1724"/>
      <c r="D3" s="1724"/>
      <c r="E3" s="1724"/>
      <c r="F3" s="1724"/>
      <c r="G3" s="1724"/>
      <c r="H3" s="1724"/>
      <c r="I3" s="1724"/>
      <c r="J3" s="1724"/>
      <c r="K3" s="1724"/>
      <c r="L3" s="1724"/>
      <c r="M3" s="1724"/>
      <c r="N3" s="1724"/>
      <c r="O3" s="1724"/>
      <c r="P3" s="1724"/>
      <c r="Q3" s="1724"/>
      <c r="R3" s="1724"/>
      <c r="S3" s="1724"/>
      <c r="T3" s="1724"/>
      <c r="U3" s="1724"/>
      <c r="V3" s="1724"/>
      <c r="W3" s="1724"/>
      <c r="X3" s="1724"/>
      <c r="Y3" s="1724"/>
      <c r="Z3" s="1724"/>
      <c r="AA3" s="1724"/>
      <c r="AB3" s="1724"/>
      <c r="AC3" s="1724"/>
      <c r="AD3" s="1724"/>
      <c r="AE3" s="1724"/>
    </row>
    <row r="4" spans="1:35" s="111" customFormat="1" ht="29.25" customHeight="1" x14ac:dyDescent="0.2">
      <c r="A4" s="1498">
        <v>2019</v>
      </c>
      <c r="B4" s="1498"/>
      <c r="C4" s="1498"/>
      <c r="D4" s="1498"/>
      <c r="E4" s="1498"/>
      <c r="F4" s="1498"/>
      <c r="G4" s="1498"/>
      <c r="H4" s="1498"/>
      <c r="I4" s="1498"/>
      <c r="J4" s="1498"/>
      <c r="K4" s="1498"/>
      <c r="L4" s="1498"/>
      <c r="M4" s="1498"/>
      <c r="N4" s="1498"/>
      <c r="O4" s="1498"/>
      <c r="P4" s="1498"/>
      <c r="Q4" s="1498"/>
      <c r="R4" s="1498"/>
      <c r="S4" s="1498"/>
      <c r="T4" s="1498"/>
      <c r="U4" s="1498"/>
      <c r="V4" s="1498"/>
      <c r="W4" s="1498"/>
      <c r="X4" s="1498"/>
      <c r="Y4" s="1498"/>
      <c r="Z4" s="1498"/>
      <c r="AA4" s="1498"/>
      <c r="AB4" s="1498"/>
      <c r="AC4" s="1498"/>
      <c r="AD4" s="1498"/>
      <c r="AE4" s="1498"/>
    </row>
    <row r="5" spans="1:35" s="12" customFormat="1" ht="24.95" customHeight="1" thickBot="1" x14ac:dyDescent="0.25">
      <c r="A5" s="1732" t="s">
        <v>296</v>
      </c>
      <c r="B5" s="1204" t="s">
        <v>292</v>
      </c>
      <c r="C5" s="1204" t="s">
        <v>185</v>
      </c>
      <c r="D5" s="1204" t="s">
        <v>175</v>
      </c>
      <c r="E5" s="1204" t="s">
        <v>482</v>
      </c>
      <c r="F5" s="1204" t="s">
        <v>483</v>
      </c>
      <c r="G5" s="1186" t="s">
        <v>187</v>
      </c>
      <c r="H5" s="1186"/>
      <c r="I5" s="1187"/>
      <c r="J5" s="1186"/>
      <c r="K5" s="1186"/>
      <c r="L5" s="1361" t="s">
        <v>188</v>
      </c>
      <c r="M5" s="1361"/>
      <c r="N5" s="1802" t="s">
        <v>366</v>
      </c>
      <c r="O5" s="1803"/>
      <c r="P5" s="1358" t="s">
        <v>189</v>
      </c>
      <c r="Q5" s="1358" t="s">
        <v>189</v>
      </c>
      <c r="R5" s="1358" t="s">
        <v>189</v>
      </c>
      <c r="S5" s="1359" t="s">
        <v>190</v>
      </c>
      <c r="T5" s="1360"/>
      <c r="U5" s="1360"/>
      <c r="V5" s="1360"/>
      <c r="W5" s="1360"/>
      <c r="X5" s="1360"/>
      <c r="Y5" s="1360"/>
      <c r="Z5" s="1360"/>
      <c r="AA5" s="1360"/>
      <c r="AB5" s="1360"/>
      <c r="AC5" s="1360"/>
      <c r="AD5" s="1360"/>
      <c r="AE5" s="1362"/>
    </row>
    <row r="6" spans="1:35" s="12" customFormat="1" ht="24.95" customHeight="1" thickBot="1" x14ac:dyDescent="0.25">
      <c r="A6" s="1732"/>
      <c r="B6" s="1203" t="s">
        <v>293</v>
      </c>
      <c r="C6" s="1203" t="s">
        <v>191</v>
      </c>
      <c r="D6" s="1203" t="s">
        <v>192</v>
      </c>
      <c r="E6" s="1203"/>
      <c r="F6" s="1357"/>
      <c r="G6" s="1200" t="s">
        <v>193</v>
      </c>
      <c r="H6" s="1804" t="s">
        <v>176</v>
      </c>
      <c r="I6" s="1200" t="s">
        <v>195</v>
      </c>
      <c r="J6" s="1197" t="s">
        <v>196</v>
      </c>
      <c r="K6" s="1227"/>
      <c r="L6" s="1200" t="s">
        <v>197</v>
      </c>
      <c r="M6" s="1200" t="s">
        <v>198</v>
      </c>
      <c r="N6" s="1200" t="s">
        <v>251</v>
      </c>
      <c r="O6" s="1200"/>
      <c r="P6" s="1358" t="s">
        <v>155</v>
      </c>
      <c r="Q6" s="1358" t="s">
        <v>252</v>
      </c>
      <c r="R6" s="1358" t="s">
        <v>201</v>
      </c>
      <c r="S6" s="1805" t="s">
        <v>202</v>
      </c>
      <c r="T6" s="1806" t="s">
        <v>203</v>
      </c>
      <c r="U6" s="1359" t="s">
        <v>204</v>
      </c>
      <c r="V6" s="1360"/>
      <c r="W6" s="1204" t="s">
        <v>205</v>
      </c>
      <c r="X6" s="1204" t="s">
        <v>206</v>
      </c>
      <c r="Y6" s="1204" t="s">
        <v>207</v>
      </c>
      <c r="Z6" s="1204" t="s">
        <v>208</v>
      </c>
      <c r="AA6" s="1204" t="s">
        <v>209</v>
      </c>
      <c r="AB6" s="1204" t="s">
        <v>156</v>
      </c>
      <c r="AC6" s="1204" t="s">
        <v>210</v>
      </c>
      <c r="AD6" s="1358" t="s">
        <v>211</v>
      </c>
      <c r="AE6" s="1807" t="s">
        <v>37</v>
      </c>
    </row>
    <row r="7" spans="1:35" s="12" customFormat="1" ht="24.95" customHeight="1" thickBot="1" x14ac:dyDescent="0.25">
      <c r="A7" s="1732"/>
      <c r="B7" s="1204"/>
      <c r="C7" s="1204" t="s">
        <v>213</v>
      </c>
      <c r="D7" s="1204" t="s">
        <v>253</v>
      </c>
      <c r="E7" s="1204" t="s">
        <v>484</v>
      </c>
      <c r="F7" s="1358" t="s">
        <v>485</v>
      </c>
      <c r="G7" s="1201" t="s">
        <v>157</v>
      </c>
      <c r="H7" s="1805"/>
      <c r="I7" s="1201" t="s">
        <v>177</v>
      </c>
      <c r="J7" s="1200" t="s">
        <v>254</v>
      </c>
      <c r="K7" s="1200" t="s">
        <v>160</v>
      </c>
      <c r="L7" s="1201" t="s">
        <v>216</v>
      </c>
      <c r="M7" s="1201" t="s">
        <v>217</v>
      </c>
      <c r="N7" s="1201" t="s">
        <v>218</v>
      </c>
      <c r="O7" s="1201"/>
      <c r="P7" s="1204" t="s">
        <v>219</v>
      </c>
      <c r="Q7" s="1358" t="s">
        <v>161</v>
      </c>
      <c r="R7" s="1358" t="s">
        <v>255</v>
      </c>
      <c r="S7" s="1805"/>
      <c r="T7" s="1806"/>
      <c r="U7" s="1201" t="s">
        <v>221</v>
      </c>
      <c r="V7" s="1363" t="s">
        <v>222</v>
      </c>
      <c r="W7" s="1204" t="s">
        <v>223</v>
      </c>
      <c r="X7" s="1204" t="s">
        <v>224</v>
      </c>
      <c r="Y7" s="1204" t="s">
        <v>225</v>
      </c>
      <c r="Z7" s="1204" t="s">
        <v>226</v>
      </c>
      <c r="AA7" s="1204" t="s">
        <v>227</v>
      </c>
      <c r="AB7" s="1204" t="s">
        <v>256</v>
      </c>
      <c r="AC7" s="1204" t="s">
        <v>229</v>
      </c>
      <c r="AD7" s="1358" t="s">
        <v>230</v>
      </c>
      <c r="AE7" s="1808"/>
    </row>
    <row r="8" spans="1:35" ht="15.95" customHeight="1" x14ac:dyDescent="0.2">
      <c r="A8" s="733"/>
      <c r="B8" s="1364"/>
      <c r="C8" s="1365"/>
      <c r="D8" s="1366"/>
      <c r="E8" s="1366"/>
      <c r="F8" s="1366"/>
      <c r="G8" s="1367"/>
      <c r="H8" s="1239"/>
      <c r="I8" s="1365"/>
      <c r="J8" s="1367"/>
      <c r="K8" s="1368"/>
      <c r="L8" s="1365"/>
      <c r="M8" s="1365"/>
      <c r="N8" s="1369"/>
      <c r="O8" s="1369"/>
      <c r="P8" s="1369"/>
      <c r="Q8" s="1369"/>
      <c r="R8" s="1369"/>
      <c r="S8" s="1369"/>
      <c r="T8" s="1369"/>
      <c r="U8" s="1365"/>
      <c r="V8" s="1365"/>
      <c r="W8" s="1365"/>
      <c r="X8" s="1365"/>
      <c r="Y8" s="1365"/>
      <c r="Z8" s="1365"/>
      <c r="AA8" s="1365"/>
      <c r="AB8" s="1365"/>
      <c r="AC8" s="1365"/>
      <c r="AD8" s="1365"/>
      <c r="AE8" s="1370"/>
    </row>
    <row r="9" spans="1:35" s="12" customFormat="1" ht="35.1" customHeight="1" x14ac:dyDescent="0.2">
      <c r="A9" s="733" t="s">
        <v>94</v>
      </c>
      <c r="B9" s="1371"/>
      <c r="C9" s="1177"/>
      <c r="D9" s="1372"/>
      <c r="E9" s="1228"/>
      <c r="F9" s="1228"/>
      <c r="G9" s="1179"/>
      <c r="H9" s="1178"/>
      <c r="I9" s="1179">
        <f t="shared" ref="I9:I10" si="0">DAYS360(G9,H9)</f>
        <v>0</v>
      </c>
      <c r="J9" s="1373"/>
      <c r="K9" s="1374"/>
      <c r="L9" s="1274"/>
      <c r="M9" s="1183"/>
      <c r="N9" s="1274"/>
      <c r="O9" s="1274"/>
      <c r="P9" s="1274"/>
      <c r="Q9" s="1274"/>
      <c r="R9" s="1274"/>
      <c r="S9" s="1274"/>
      <c r="T9" s="1274"/>
      <c r="U9" s="1274"/>
      <c r="V9" s="1274"/>
      <c r="W9" s="1274"/>
      <c r="X9" s="1274"/>
      <c r="Y9" s="1274"/>
      <c r="Z9" s="1274"/>
      <c r="AA9" s="1274"/>
      <c r="AB9" s="1274"/>
      <c r="AC9" s="1274"/>
      <c r="AD9" s="1183"/>
      <c r="AE9" s="1213"/>
      <c r="AF9" s="98"/>
      <c r="AG9" s="98"/>
      <c r="AH9" s="98"/>
      <c r="AI9" s="98"/>
    </row>
    <row r="10" spans="1:35" s="12" customFormat="1" ht="35.1" customHeight="1" x14ac:dyDescent="0.2">
      <c r="A10" s="1192" t="s">
        <v>1447</v>
      </c>
      <c r="B10" s="1375" t="s">
        <v>273</v>
      </c>
      <c r="C10" s="1183" t="s">
        <v>275</v>
      </c>
      <c r="D10" s="1376" t="s">
        <v>427</v>
      </c>
      <c r="E10" s="1376" t="s">
        <v>42</v>
      </c>
      <c r="F10" s="1376" t="s">
        <v>541</v>
      </c>
      <c r="G10" s="1373">
        <v>43061</v>
      </c>
      <c r="H10" s="1373">
        <v>43535</v>
      </c>
      <c r="I10" s="1179">
        <f t="shared" si="0"/>
        <v>469</v>
      </c>
      <c r="J10" s="1377">
        <v>43080</v>
      </c>
      <c r="K10" s="1377">
        <v>43444</v>
      </c>
      <c r="L10" s="1274" t="s">
        <v>234</v>
      </c>
      <c r="M10" s="1183" t="s">
        <v>80</v>
      </c>
      <c r="N10" s="1274" t="s">
        <v>80</v>
      </c>
      <c r="O10" s="1274" t="s">
        <v>80</v>
      </c>
      <c r="P10" s="1274" t="s">
        <v>80</v>
      </c>
      <c r="Q10" s="1274" t="s">
        <v>80</v>
      </c>
      <c r="R10" s="1274" t="s">
        <v>80</v>
      </c>
      <c r="S10" s="1274" t="s">
        <v>80</v>
      </c>
      <c r="T10" s="1378" t="s">
        <v>248</v>
      </c>
      <c r="U10" s="1274" t="s">
        <v>1451</v>
      </c>
      <c r="V10" s="1274" t="s">
        <v>80</v>
      </c>
      <c r="W10" s="1274" t="s">
        <v>80</v>
      </c>
      <c r="X10" s="1274" t="s">
        <v>80</v>
      </c>
      <c r="Y10" s="1274" t="s">
        <v>80</v>
      </c>
      <c r="Z10" s="1274" t="s">
        <v>234</v>
      </c>
      <c r="AA10" s="1274" t="s">
        <v>80</v>
      </c>
      <c r="AB10" s="1274" t="s">
        <v>80</v>
      </c>
      <c r="AC10" s="1274" t="s">
        <v>80</v>
      </c>
      <c r="AD10" s="1183" t="s">
        <v>80</v>
      </c>
      <c r="AE10" s="1213" t="s">
        <v>61</v>
      </c>
      <c r="AF10" s="98"/>
      <c r="AG10" s="98"/>
      <c r="AH10" s="98"/>
      <c r="AI10" s="98"/>
    </row>
    <row r="11" spans="1:35" s="12" customFormat="1" ht="35.1" customHeight="1" x14ac:dyDescent="0.2">
      <c r="A11" s="1192" t="s">
        <v>1448</v>
      </c>
      <c r="B11" s="1375" t="s">
        <v>273</v>
      </c>
      <c r="C11" s="1183" t="s">
        <v>235</v>
      </c>
      <c r="D11" s="1376" t="s">
        <v>427</v>
      </c>
      <c r="E11" s="1376" t="s">
        <v>221</v>
      </c>
      <c r="F11" s="1376" t="s">
        <v>367</v>
      </c>
      <c r="G11" s="1373">
        <v>43021</v>
      </c>
      <c r="H11" s="1373">
        <v>43552</v>
      </c>
      <c r="I11" s="1179">
        <f>DAYS360(G11,H11)</f>
        <v>525</v>
      </c>
      <c r="J11" s="1377">
        <v>43021</v>
      </c>
      <c r="K11" s="1377">
        <v>43385</v>
      </c>
      <c r="L11" s="1274">
        <v>150</v>
      </c>
      <c r="M11" s="1183">
        <v>5</v>
      </c>
      <c r="N11" s="1274" t="s">
        <v>80</v>
      </c>
      <c r="O11" s="1274" t="s">
        <v>80</v>
      </c>
      <c r="P11" s="1274" t="s">
        <v>80</v>
      </c>
      <c r="Q11" s="1274" t="s">
        <v>80</v>
      </c>
      <c r="R11" s="1274">
        <v>500</v>
      </c>
      <c r="S11" s="1274" t="s">
        <v>80</v>
      </c>
      <c r="T11" s="1274" t="s">
        <v>80</v>
      </c>
      <c r="U11" s="1274">
        <v>400</v>
      </c>
      <c r="V11" s="1274">
        <v>400</v>
      </c>
      <c r="W11" s="1274">
        <v>100</v>
      </c>
      <c r="X11" s="1274" t="s">
        <v>80</v>
      </c>
      <c r="Y11" s="1274" t="s">
        <v>234</v>
      </c>
      <c r="Z11" s="1274" t="s">
        <v>234</v>
      </c>
      <c r="AA11" s="1274" t="s">
        <v>80</v>
      </c>
      <c r="AB11" s="1274" t="s">
        <v>80</v>
      </c>
      <c r="AC11" s="1274" t="s">
        <v>80</v>
      </c>
      <c r="AD11" s="1183" t="s">
        <v>80</v>
      </c>
      <c r="AE11" s="1213" t="s">
        <v>56</v>
      </c>
      <c r="AF11" s="98"/>
      <c r="AG11" s="98"/>
      <c r="AH11" s="98"/>
      <c r="AI11" s="98"/>
    </row>
    <row r="12" spans="1:35" s="12" customFormat="1" ht="35.1" customHeight="1" x14ac:dyDescent="0.2">
      <c r="A12" s="733" t="s">
        <v>95</v>
      </c>
      <c r="B12" s="1371"/>
      <c r="C12" s="1177"/>
      <c r="D12" s="1372"/>
      <c r="E12" s="1228"/>
      <c r="F12" s="1228"/>
      <c r="G12" s="1179"/>
      <c r="H12" s="1373"/>
      <c r="I12" s="1179"/>
      <c r="J12" s="1373"/>
      <c r="K12" s="1374"/>
      <c r="L12" s="1274"/>
      <c r="M12" s="1183"/>
      <c r="N12" s="1274"/>
      <c r="O12" s="1274"/>
      <c r="P12" s="1274"/>
      <c r="Q12" s="1274"/>
      <c r="R12" s="1274"/>
      <c r="S12" s="1274"/>
      <c r="T12" s="1274"/>
      <c r="U12" s="1274"/>
      <c r="V12" s="1274"/>
      <c r="W12" s="1274"/>
      <c r="X12" s="1274"/>
      <c r="Y12" s="1274"/>
      <c r="Z12" s="1274"/>
      <c r="AA12" s="1274"/>
      <c r="AB12" s="1274"/>
      <c r="AC12" s="1274"/>
      <c r="AD12" s="1183"/>
      <c r="AE12" s="1213"/>
      <c r="AF12" s="98"/>
      <c r="AG12" s="98"/>
      <c r="AH12" s="98"/>
      <c r="AI12" s="98"/>
    </row>
    <row r="13" spans="1:35" s="12" customFormat="1" ht="35.1" customHeight="1" x14ac:dyDescent="0.2">
      <c r="A13" s="1192" t="s">
        <v>1449</v>
      </c>
      <c r="B13" s="1375" t="s">
        <v>273</v>
      </c>
      <c r="C13" s="1183" t="s">
        <v>105</v>
      </c>
      <c r="D13" s="1376" t="s">
        <v>427</v>
      </c>
      <c r="E13" s="1376" t="s">
        <v>42</v>
      </c>
      <c r="F13" s="1376" t="s">
        <v>367</v>
      </c>
      <c r="G13" s="1373">
        <v>43249</v>
      </c>
      <c r="H13" s="1373">
        <v>43563</v>
      </c>
      <c r="I13" s="1179">
        <f t="shared" ref="I13:I15" si="1">DAYS360(G13,H13)</f>
        <v>309</v>
      </c>
      <c r="J13" s="1377">
        <v>43280</v>
      </c>
      <c r="K13" s="1377">
        <v>43644</v>
      </c>
      <c r="L13" s="1347" t="s">
        <v>80</v>
      </c>
      <c r="M13" s="1347" t="s">
        <v>80</v>
      </c>
      <c r="N13" s="1347" t="s">
        <v>80</v>
      </c>
      <c r="O13" s="1347" t="s">
        <v>80</v>
      </c>
      <c r="P13" s="1347" t="s">
        <v>80</v>
      </c>
      <c r="Q13" s="1347" t="s">
        <v>80</v>
      </c>
      <c r="R13" s="1274">
        <v>600</v>
      </c>
      <c r="S13" s="1274" t="s">
        <v>80</v>
      </c>
      <c r="T13" s="1274" t="s">
        <v>80</v>
      </c>
      <c r="U13" s="1274">
        <v>2300</v>
      </c>
      <c r="V13" s="1274">
        <v>1000</v>
      </c>
      <c r="W13" s="1274">
        <v>160</v>
      </c>
      <c r="X13" s="1274">
        <v>8</v>
      </c>
      <c r="Y13" s="1274" t="s">
        <v>234</v>
      </c>
      <c r="Z13" s="1274" t="s">
        <v>80</v>
      </c>
      <c r="AA13" s="1274" t="s">
        <v>234</v>
      </c>
      <c r="AB13" s="1274" t="s">
        <v>80</v>
      </c>
      <c r="AC13" s="1274" t="s">
        <v>80</v>
      </c>
      <c r="AD13" s="1274" t="s">
        <v>80</v>
      </c>
      <c r="AE13" s="1213" t="s">
        <v>61</v>
      </c>
      <c r="AF13" s="98"/>
      <c r="AG13" s="98"/>
      <c r="AH13" s="98"/>
      <c r="AI13" s="98"/>
    </row>
    <row r="14" spans="1:35" s="12" customFormat="1" ht="35.1" customHeight="1" x14ac:dyDescent="0.2">
      <c r="A14" s="733" t="s">
        <v>98</v>
      </c>
      <c r="B14" s="1371"/>
      <c r="C14" s="1177"/>
      <c r="D14" s="1372"/>
      <c r="E14" s="1228"/>
      <c r="F14" s="1228"/>
      <c r="G14" s="1179"/>
      <c r="H14" s="1373"/>
      <c r="I14" s="1179">
        <f t="shared" si="1"/>
        <v>0</v>
      </c>
      <c r="J14" s="1373"/>
      <c r="K14" s="1374"/>
      <c r="L14" s="1274"/>
      <c r="M14" s="1183"/>
      <c r="N14" s="1274"/>
      <c r="O14" s="1274"/>
      <c r="P14" s="1274"/>
      <c r="Q14" s="1274"/>
      <c r="R14" s="1274"/>
      <c r="S14" s="1274"/>
      <c r="T14" s="1274"/>
      <c r="U14" s="1274"/>
      <c r="V14" s="1274"/>
      <c r="W14" s="1274"/>
      <c r="X14" s="1274"/>
      <c r="Y14" s="1274"/>
      <c r="Z14" s="1274"/>
      <c r="AA14" s="1274"/>
      <c r="AB14" s="1274"/>
      <c r="AC14" s="1274"/>
      <c r="AD14" s="1183"/>
      <c r="AE14" s="1213"/>
      <c r="AF14" s="98"/>
      <c r="AG14" s="98"/>
      <c r="AH14" s="98"/>
      <c r="AI14" s="98"/>
    </row>
    <row r="15" spans="1:35" s="12" customFormat="1" ht="35.1" customHeight="1" x14ac:dyDescent="0.2">
      <c r="A15" s="1192" t="s">
        <v>1450</v>
      </c>
      <c r="B15" s="1375" t="s">
        <v>273</v>
      </c>
      <c r="C15" s="1183" t="s">
        <v>105</v>
      </c>
      <c r="D15" s="1376" t="s">
        <v>427</v>
      </c>
      <c r="E15" s="1376" t="s">
        <v>221</v>
      </c>
      <c r="F15" s="1376" t="s">
        <v>367</v>
      </c>
      <c r="G15" s="1373">
        <v>43332</v>
      </c>
      <c r="H15" s="1373">
        <v>43671</v>
      </c>
      <c r="I15" s="1179">
        <f t="shared" si="1"/>
        <v>335</v>
      </c>
      <c r="J15" s="1377">
        <v>43353</v>
      </c>
      <c r="K15" s="1377">
        <v>43717</v>
      </c>
      <c r="L15" s="1274" t="s">
        <v>80</v>
      </c>
      <c r="M15" s="1379">
        <v>2</v>
      </c>
      <c r="N15" s="1274" t="s">
        <v>80</v>
      </c>
      <c r="O15" s="1274" t="s">
        <v>80</v>
      </c>
      <c r="P15" s="1274" t="s">
        <v>80</v>
      </c>
      <c r="Q15" s="1274" t="s">
        <v>80</v>
      </c>
      <c r="R15" s="1274" t="s">
        <v>80</v>
      </c>
      <c r="S15" s="1274" t="s">
        <v>80</v>
      </c>
      <c r="T15" s="1274" t="s">
        <v>80</v>
      </c>
      <c r="U15" s="1274" t="s">
        <v>80</v>
      </c>
      <c r="V15" s="1274" t="s">
        <v>80</v>
      </c>
      <c r="W15" s="1274" t="s">
        <v>80</v>
      </c>
      <c r="X15" s="1274" t="s">
        <v>80</v>
      </c>
      <c r="Y15" s="1274" t="s">
        <v>234</v>
      </c>
      <c r="Z15" s="1274" t="s">
        <v>234</v>
      </c>
      <c r="AA15" s="1274" t="s">
        <v>80</v>
      </c>
      <c r="AB15" s="1274" t="s">
        <v>80</v>
      </c>
      <c r="AC15" s="1274" t="s">
        <v>80</v>
      </c>
      <c r="AD15" s="1274" t="s">
        <v>80</v>
      </c>
      <c r="AE15" s="1213" t="s">
        <v>61</v>
      </c>
      <c r="AF15" s="98"/>
      <c r="AG15" s="98"/>
      <c r="AH15" s="98"/>
      <c r="AI15" s="98"/>
    </row>
    <row r="16" spans="1:35" ht="12.75" customHeight="1" thickBot="1" x14ac:dyDescent="0.25">
      <c r="A16" s="1093"/>
      <c r="B16" s="1380"/>
      <c r="C16" s="1381"/>
      <c r="D16" s="1382"/>
      <c r="E16" s="1382"/>
      <c r="F16" s="1382"/>
      <c r="G16" s="1383"/>
      <c r="H16" s="1383"/>
      <c r="I16" s="1381"/>
      <c r="J16" s="1383"/>
      <c r="K16" s="1384"/>
      <c r="L16" s="1385"/>
      <c r="M16" s="1385"/>
      <c r="N16" s="1385"/>
      <c r="O16" s="1385"/>
      <c r="P16" s="1385"/>
      <c r="Q16" s="1385"/>
      <c r="R16" s="1385"/>
      <c r="S16" s="1385"/>
      <c r="T16" s="1385"/>
      <c r="U16" s="1385"/>
      <c r="V16" s="1385"/>
      <c r="W16" s="1385"/>
      <c r="X16" s="1385"/>
      <c r="Y16" s="1385"/>
      <c r="Z16" s="1385"/>
      <c r="AA16" s="1385"/>
      <c r="AB16" s="1385"/>
      <c r="AC16" s="1385"/>
      <c r="AD16" s="1385"/>
      <c r="AE16" s="1386"/>
    </row>
    <row r="17" spans="1:31" ht="15" customHeight="1" x14ac:dyDescent="0.2">
      <c r="L17" s="101"/>
      <c r="M17" s="101"/>
      <c r="N17" s="101"/>
      <c r="O17" s="101"/>
      <c r="P17" s="101"/>
      <c r="Q17" s="101"/>
      <c r="R17" s="101"/>
      <c r="S17" s="101"/>
      <c r="T17" s="101"/>
      <c r="U17" s="101"/>
      <c r="V17" s="101"/>
      <c r="W17" s="101"/>
      <c r="X17" s="101"/>
      <c r="Y17" s="101"/>
      <c r="Z17" s="101"/>
      <c r="AA17" s="101"/>
      <c r="AB17" s="101"/>
      <c r="AC17" s="101"/>
      <c r="AD17" s="101"/>
    </row>
    <row r="18" spans="1:31" ht="17.25" customHeight="1" x14ac:dyDescent="0.25">
      <c r="A18" s="551" t="s">
        <v>1422</v>
      </c>
      <c r="L18" s="101"/>
      <c r="M18" s="101"/>
      <c r="N18" s="101"/>
      <c r="O18" s="101"/>
      <c r="P18" s="101"/>
      <c r="Q18" s="101"/>
      <c r="R18" s="101"/>
      <c r="S18" s="101"/>
      <c r="T18" s="101"/>
      <c r="U18" s="101"/>
      <c r="V18" s="101"/>
      <c r="W18" s="101"/>
      <c r="X18" s="101"/>
      <c r="Y18" s="101"/>
      <c r="Z18" s="101"/>
      <c r="AA18" s="101"/>
      <c r="AB18" s="101"/>
      <c r="AC18" s="101"/>
      <c r="AD18" s="101"/>
    </row>
    <row r="19" spans="1:31" ht="17.25" customHeight="1" x14ac:dyDescent="0.2">
      <c r="A19" s="506" t="s">
        <v>1423</v>
      </c>
      <c r="L19" s="101"/>
      <c r="M19" s="101"/>
      <c r="N19" s="101"/>
      <c r="O19" s="101"/>
      <c r="P19" s="101"/>
      <c r="Q19" s="101"/>
      <c r="R19" s="101"/>
      <c r="S19" s="101"/>
      <c r="T19" s="101"/>
      <c r="U19" s="101"/>
      <c r="V19" s="101"/>
      <c r="W19" s="101"/>
      <c r="X19" s="101"/>
      <c r="Y19" s="101"/>
      <c r="Z19" s="101"/>
      <c r="AA19" s="101"/>
      <c r="AB19" s="101"/>
      <c r="AC19" s="101"/>
      <c r="AD19" s="101"/>
    </row>
    <row r="20" spans="1:31" ht="17.25" customHeight="1" x14ac:dyDescent="0.2">
      <c r="A20" s="506" t="s">
        <v>1425</v>
      </c>
      <c r="L20" s="101"/>
      <c r="M20" s="101"/>
      <c r="N20" s="101"/>
      <c r="O20" s="101"/>
      <c r="P20" s="101"/>
      <c r="Q20" s="101"/>
      <c r="R20" s="101"/>
      <c r="S20" s="101"/>
      <c r="T20" s="101"/>
      <c r="U20" s="101"/>
      <c r="V20" s="101"/>
      <c r="W20" s="101"/>
      <c r="X20" s="101"/>
      <c r="Y20" s="101"/>
      <c r="Z20" s="101"/>
      <c r="AA20" s="101"/>
      <c r="AB20" s="101"/>
      <c r="AC20" s="101"/>
      <c r="AD20" s="101"/>
    </row>
    <row r="21" spans="1:31" ht="17.25" customHeight="1" x14ac:dyDescent="0.25">
      <c r="A21" s="512" t="s">
        <v>1428</v>
      </c>
      <c r="B21" s="51"/>
      <c r="C21" s="51"/>
      <c r="D21" s="315"/>
      <c r="E21" s="347"/>
      <c r="F21" s="347"/>
      <c r="G21" s="11"/>
      <c r="H21" s="124"/>
      <c r="I21" s="125"/>
      <c r="O21" s="12"/>
      <c r="P21" s="411"/>
      <c r="Q21" s="461"/>
      <c r="T21" s="462"/>
      <c r="U21" s="12"/>
      <c r="V21" s="463"/>
      <c r="W21" s="98"/>
      <c r="X21" s="98"/>
      <c r="Y21" s="458"/>
      <c r="Z21" s="98"/>
      <c r="AA21" s="98"/>
      <c r="AB21" s="12"/>
      <c r="AC21" s="12"/>
    </row>
    <row r="22" spans="1:31" s="12" customFormat="1" ht="16.5" customHeight="1" x14ac:dyDescent="0.2">
      <c r="A22" s="1801" t="s">
        <v>1540</v>
      </c>
      <c r="B22" s="1801"/>
      <c r="C22" s="1801"/>
      <c r="D22" s="1801"/>
      <c r="E22" s="1801"/>
      <c r="F22" s="1801"/>
      <c r="G22" s="1801"/>
      <c r="H22" s="1801"/>
      <c r="I22" s="1801"/>
      <c r="J22" s="530"/>
      <c r="K22" s="154"/>
      <c r="L22" s="1800" t="s">
        <v>1</v>
      </c>
      <c r="M22" s="1800"/>
      <c r="N22" s="1800"/>
      <c r="Q22" s="98"/>
      <c r="S22" s="533" t="s">
        <v>1131</v>
      </c>
      <c r="T22" s="462"/>
      <c r="Y22" s="533" t="s">
        <v>1133</v>
      </c>
    </row>
    <row r="23" spans="1:31" s="12" customFormat="1" ht="16.5" customHeight="1" x14ac:dyDescent="0.2">
      <c r="A23" s="1799" t="s">
        <v>457</v>
      </c>
      <c r="B23" s="1799"/>
      <c r="C23" s="1799"/>
      <c r="D23" s="1799"/>
      <c r="E23" s="1799"/>
      <c r="F23" s="1799"/>
      <c r="G23" s="1799"/>
      <c r="H23" s="1799"/>
      <c r="I23" s="637"/>
      <c r="J23" s="464"/>
      <c r="K23" s="154"/>
      <c r="L23" s="1798" t="s">
        <v>385</v>
      </c>
      <c r="M23" s="1798"/>
      <c r="N23" s="1798"/>
      <c r="Q23" s="98"/>
      <c r="S23" s="533" t="s">
        <v>1132</v>
      </c>
      <c r="T23" s="411"/>
      <c r="Y23" s="411" t="s">
        <v>1135</v>
      </c>
    </row>
    <row r="24" spans="1:31" s="12" customFormat="1" ht="16.5" customHeight="1" x14ac:dyDescent="0.2">
      <c r="A24" s="531" t="s">
        <v>1137</v>
      </c>
      <c r="G24" s="154"/>
      <c r="H24" s="154"/>
      <c r="J24" s="464"/>
      <c r="K24" s="154"/>
      <c r="L24" s="1798" t="s">
        <v>1124</v>
      </c>
      <c r="M24" s="1798"/>
      <c r="N24" s="1798"/>
      <c r="O24" s="1798"/>
      <c r="P24" s="1798"/>
      <c r="Q24" s="1798"/>
      <c r="R24" s="533"/>
      <c r="S24" s="411" t="s">
        <v>1134</v>
      </c>
      <c r="U24" s="98"/>
      <c r="V24" s="465"/>
      <c r="Y24" s="411" t="s">
        <v>1136</v>
      </c>
      <c r="Z24" s="465"/>
      <c r="AE24" s="32"/>
    </row>
    <row r="25" spans="1:31" s="12" customFormat="1" ht="16.5" customHeight="1" x14ac:dyDescent="0.2">
      <c r="A25" s="1799" t="s">
        <v>607</v>
      </c>
      <c r="B25" s="1799"/>
      <c r="C25" s="1799"/>
      <c r="D25" s="1799"/>
      <c r="E25" s="1799"/>
      <c r="F25" s="1799"/>
      <c r="G25" s="1799"/>
      <c r="H25" s="1799"/>
      <c r="I25" s="1799"/>
      <c r="J25" s="154"/>
      <c r="K25" s="154"/>
      <c r="L25" s="1798"/>
      <c r="M25" s="1798"/>
      <c r="N25" s="1798"/>
      <c r="O25" s="1798"/>
      <c r="P25" s="1798"/>
      <c r="Q25" s="1798"/>
      <c r="V25" s="465"/>
      <c r="W25" s="462"/>
      <c r="X25" s="98"/>
      <c r="Y25" s="533" t="s">
        <v>1138</v>
      </c>
      <c r="Z25" s="465"/>
      <c r="AE25" s="32"/>
    </row>
    <row r="26" spans="1:31" ht="24.95" customHeight="1" x14ac:dyDescent="0.2">
      <c r="L26" s="32"/>
      <c r="M26" s="12"/>
      <c r="N26" s="465"/>
      <c r="O26" s="465"/>
      <c r="P26" s="466"/>
      <c r="Q26" s="467"/>
      <c r="R26" s="98"/>
      <c r="S26" s="98"/>
      <c r="T26" s="98"/>
      <c r="U26" s="98"/>
      <c r="V26" s="465"/>
      <c r="W26" s="12"/>
      <c r="X26" s="98"/>
      <c r="Y26" s="458" t="s">
        <v>1139</v>
      </c>
      <c r="Z26" s="98"/>
      <c r="AA26" s="98"/>
      <c r="AB26" s="98"/>
      <c r="AC26" s="98"/>
      <c r="AD26" s="95"/>
    </row>
    <row r="27" spans="1:31" ht="18" customHeight="1" x14ac:dyDescent="0.2">
      <c r="A27" s="25"/>
      <c r="B27" s="11"/>
      <c r="C27" s="11"/>
      <c r="E27" s="347"/>
      <c r="F27" s="347"/>
      <c r="G27" s="124"/>
      <c r="H27" s="124"/>
      <c r="I27" s="346"/>
      <c r="K27" s="124"/>
      <c r="L27" s="11"/>
      <c r="N27" s="346"/>
      <c r="O27" s="346"/>
      <c r="Q27" s="316"/>
      <c r="R27" s="11"/>
      <c r="S27" s="11"/>
      <c r="T27" s="11"/>
      <c r="U27" s="11"/>
      <c r="V27" s="101"/>
      <c r="X27" s="101"/>
      <c r="Y27" s="101"/>
      <c r="Z27" s="101"/>
      <c r="AA27" s="101"/>
      <c r="AB27" s="101"/>
      <c r="AC27" s="101"/>
      <c r="AD27" s="101"/>
    </row>
  </sheetData>
  <mergeCells count="15">
    <mergeCell ref="A1:AE1"/>
    <mergeCell ref="A3:AE3"/>
    <mergeCell ref="A5:A7"/>
    <mergeCell ref="N5:O5"/>
    <mergeCell ref="H6:H7"/>
    <mergeCell ref="S6:S7"/>
    <mergeCell ref="T6:T7"/>
    <mergeCell ref="AE6:AE7"/>
    <mergeCell ref="A4:AE4"/>
    <mergeCell ref="L23:N23"/>
    <mergeCell ref="A25:I25"/>
    <mergeCell ref="L22:N22"/>
    <mergeCell ref="L24:Q25"/>
    <mergeCell ref="A22:I22"/>
    <mergeCell ref="A23:H23"/>
  </mergeCells>
  <phoneticPr fontId="36" type="noConversion"/>
  <printOptions horizontalCentered="1" verticalCentered="1"/>
  <pageMargins left="0" right="0" top="0" bottom="0" header="0" footer="0"/>
  <pageSetup paperSize="9" scale="38" orientation="landscape" r:id="rId1"/>
  <headerFooter alignWithMargins="0"/>
  <rowBreaks count="1" manualBreakCount="1">
    <brk id="41" max="30" man="1"/>
  </rowBreaks>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5">
    <tabColor rgb="FF92D050"/>
  </sheetPr>
  <dimension ref="A1:AH161"/>
  <sheetViews>
    <sheetView showGridLines="0" view="pageBreakPreview" zoomScale="73" zoomScaleNormal="67" zoomScaleSheetLayoutView="73" zoomScalePageLayoutView="67" workbookViewId="0">
      <selection activeCell="AD10" sqref="AD10"/>
    </sheetView>
  </sheetViews>
  <sheetFormatPr baseColWidth="10" defaultColWidth="11" defaultRowHeight="12.75" x14ac:dyDescent="0.2"/>
  <cols>
    <col min="1" max="1" width="56.42578125" style="459" customWidth="1"/>
    <col min="2" max="2" width="10.42578125" style="109" customWidth="1"/>
    <col min="3" max="3" width="12.42578125" style="108" customWidth="1"/>
    <col min="4" max="4" width="9.85546875" style="108" customWidth="1"/>
    <col min="5" max="5" width="12.42578125" style="154" customWidth="1"/>
    <col min="6" max="6" width="12.7109375" style="154" customWidth="1"/>
    <col min="7" max="7" width="8.7109375" style="12" customWidth="1"/>
    <col min="8" max="8" width="12.7109375" style="154" customWidth="1"/>
    <col min="9" max="9" width="14" style="154" customWidth="1"/>
    <col min="10" max="10" width="17.85546875" style="318" customWidth="1"/>
    <col min="11" max="11" width="15" style="318" customWidth="1"/>
    <col min="12" max="12" width="14" style="319" customWidth="1"/>
    <col min="13" max="13" width="14.42578125" style="319" customWidth="1"/>
    <col min="14" max="14" width="16.42578125" style="319" customWidth="1"/>
    <col min="15" max="15" width="15.42578125" style="318" customWidth="1"/>
    <col min="16" max="16" width="14" style="318" customWidth="1"/>
    <col min="17" max="17" width="12.42578125" style="318" customWidth="1"/>
    <col min="18" max="18" width="8.85546875" style="318" customWidth="1"/>
    <col min="19" max="19" width="18.42578125" style="318" customWidth="1"/>
    <col min="20" max="21" width="13.42578125" style="318" customWidth="1"/>
    <col min="22" max="22" width="10.7109375" style="318" customWidth="1"/>
    <col min="23" max="23" width="12.7109375" style="318" customWidth="1"/>
    <col min="24" max="24" width="10.28515625" style="318" customWidth="1"/>
    <col min="25" max="25" width="10.140625" style="318" customWidth="1"/>
    <col min="26" max="26" width="10.42578125" style="318" customWidth="1"/>
    <col min="27" max="27" width="15" style="318" customWidth="1"/>
    <col min="28" max="28" width="11.42578125" style="318" customWidth="1"/>
    <col min="29" max="29" width="10.7109375" style="320" customWidth="1"/>
    <col min="30" max="30" width="2.140625" style="11" customWidth="1"/>
    <col min="31" max="256" width="11" style="11"/>
    <col min="257" max="257" width="44.42578125" style="11" customWidth="1"/>
    <col min="258" max="258" width="8" style="11" customWidth="1"/>
    <col min="259" max="259" width="10.28515625" style="11" customWidth="1"/>
    <col min="260" max="260" width="8.85546875" style="11" customWidth="1"/>
    <col min="261" max="261" width="10.28515625" style="11" customWidth="1"/>
    <col min="262" max="262" width="10.42578125" style="11" customWidth="1"/>
    <col min="263" max="263" width="5.85546875" style="11" customWidth="1"/>
    <col min="264" max="264" width="9.85546875" style="11" customWidth="1"/>
    <col min="265" max="265" width="10.7109375" style="11" customWidth="1"/>
    <col min="266" max="266" width="14" style="11" customWidth="1"/>
    <col min="267" max="268" width="11.42578125" style="11" customWidth="1"/>
    <col min="269" max="269" width="10.85546875" style="11" customWidth="1"/>
    <col min="270" max="270" width="13.42578125" style="11" customWidth="1"/>
    <col min="271" max="271" width="12.7109375" style="11" customWidth="1"/>
    <col min="272" max="272" width="11.42578125" style="11" customWidth="1"/>
    <col min="273" max="273" width="8.85546875" style="11" customWidth="1"/>
    <col min="274" max="274" width="7.140625" style="11" customWidth="1"/>
    <col min="275" max="275" width="13.28515625" style="11" customWidth="1"/>
    <col min="276" max="276" width="12.140625" style="11" customWidth="1"/>
    <col min="277" max="277" width="11.42578125" style="11" customWidth="1"/>
    <col min="278" max="278" width="8.42578125" style="11" customWidth="1"/>
    <col min="279" max="279" width="8.140625" style="11" customWidth="1"/>
    <col min="280" max="280" width="9.28515625" style="11" customWidth="1"/>
    <col min="281" max="281" width="8.140625" style="11" customWidth="1"/>
    <col min="282" max="282" width="7.85546875" style="11" customWidth="1"/>
    <col min="283" max="283" width="12.85546875" style="11" customWidth="1"/>
    <col min="284" max="284" width="9" style="11" customWidth="1"/>
    <col min="285" max="286" width="10" style="11" customWidth="1"/>
    <col min="287" max="512" width="11" style="11"/>
    <col min="513" max="513" width="44.42578125" style="11" customWidth="1"/>
    <col min="514" max="514" width="8" style="11" customWidth="1"/>
    <col min="515" max="515" width="10.28515625" style="11" customWidth="1"/>
    <col min="516" max="516" width="8.85546875" style="11" customWidth="1"/>
    <col min="517" max="517" width="10.28515625" style="11" customWidth="1"/>
    <col min="518" max="518" width="10.42578125" style="11" customWidth="1"/>
    <col min="519" max="519" width="5.85546875" style="11" customWidth="1"/>
    <col min="520" max="520" width="9.85546875" style="11" customWidth="1"/>
    <col min="521" max="521" width="10.7109375" style="11" customWidth="1"/>
    <col min="522" max="522" width="14" style="11" customWidth="1"/>
    <col min="523" max="524" width="11.42578125" style="11" customWidth="1"/>
    <col min="525" max="525" width="10.85546875" style="11" customWidth="1"/>
    <col min="526" max="526" width="13.42578125" style="11" customWidth="1"/>
    <col min="527" max="527" width="12.7109375" style="11" customWidth="1"/>
    <col min="528" max="528" width="11.42578125" style="11" customWidth="1"/>
    <col min="529" max="529" width="8.85546875" style="11" customWidth="1"/>
    <col min="530" max="530" width="7.140625" style="11" customWidth="1"/>
    <col min="531" max="531" width="13.28515625" style="11" customWidth="1"/>
    <col min="532" max="532" width="12.140625" style="11" customWidth="1"/>
    <col min="533" max="533" width="11.42578125" style="11" customWidth="1"/>
    <col min="534" max="534" width="8.42578125" style="11" customWidth="1"/>
    <col min="535" max="535" width="8.140625" style="11" customWidth="1"/>
    <col min="536" max="536" width="9.28515625" style="11" customWidth="1"/>
    <col min="537" max="537" width="8.140625" style="11" customWidth="1"/>
    <col min="538" max="538" width="7.85546875" style="11" customWidth="1"/>
    <col min="539" max="539" width="12.85546875" style="11" customWidth="1"/>
    <col min="540" max="540" width="9" style="11" customWidth="1"/>
    <col min="541" max="542" width="10" style="11" customWidth="1"/>
    <col min="543" max="768" width="11" style="11"/>
    <col min="769" max="769" width="44.42578125" style="11" customWidth="1"/>
    <col min="770" max="770" width="8" style="11" customWidth="1"/>
    <col min="771" max="771" width="10.28515625" style="11" customWidth="1"/>
    <col min="772" max="772" width="8.85546875" style="11" customWidth="1"/>
    <col min="773" max="773" width="10.28515625" style="11" customWidth="1"/>
    <col min="774" max="774" width="10.42578125" style="11" customWidth="1"/>
    <col min="775" max="775" width="5.85546875" style="11" customWidth="1"/>
    <col min="776" max="776" width="9.85546875" style="11" customWidth="1"/>
    <col min="777" max="777" width="10.7109375" style="11" customWidth="1"/>
    <col min="778" max="778" width="14" style="11" customWidth="1"/>
    <col min="779" max="780" width="11.42578125" style="11" customWidth="1"/>
    <col min="781" max="781" width="10.85546875" style="11" customWidth="1"/>
    <col min="782" max="782" width="13.42578125" style="11" customWidth="1"/>
    <col min="783" max="783" width="12.7109375" style="11" customWidth="1"/>
    <col min="784" max="784" width="11.42578125" style="11" customWidth="1"/>
    <col min="785" max="785" width="8.85546875" style="11" customWidth="1"/>
    <col min="786" max="786" width="7.140625" style="11" customWidth="1"/>
    <col min="787" max="787" width="13.28515625" style="11" customWidth="1"/>
    <col min="788" max="788" width="12.140625" style="11" customWidth="1"/>
    <col min="789" max="789" width="11.42578125" style="11" customWidth="1"/>
    <col min="790" max="790" width="8.42578125" style="11" customWidth="1"/>
    <col min="791" max="791" width="8.140625" style="11" customWidth="1"/>
    <col min="792" max="792" width="9.28515625" style="11" customWidth="1"/>
    <col min="793" max="793" width="8.140625" style="11" customWidth="1"/>
    <col min="794" max="794" width="7.85546875" style="11" customWidth="1"/>
    <col min="795" max="795" width="12.85546875" style="11" customWidth="1"/>
    <col min="796" max="796" width="9" style="11" customWidth="1"/>
    <col min="797" max="798" width="10" style="11" customWidth="1"/>
    <col min="799" max="1024" width="11" style="11"/>
    <col min="1025" max="1025" width="44.42578125" style="11" customWidth="1"/>
    <col min="1026" max="1026" width="8" style="11" customWidth="1"/>
    <col min="1027" max="1027" width="10.28515625" style="11" customWidth="1"/>
    <col min="1028" max="1028" width="8.85546875" style="11" customWidth="1"/>
    <col min="1029" max="1029" width="10.28515625" style="11" customWidth="1"/>
    <col min="1030" max="1030" width="10.42578125" style="11" customWidth="1"/>
    <col min="1031" max="1031" width="5.85546875" style="11" customWidth="1"/>
    <col min="1032" max="1032" width="9.85546875" style="11" customWidth="1"/>
    <col min="1033" max="1033" width="10.7109375" style="11" customWidth="1"/>
    <col min="1034" max="1034" width="14" style="11" customWidth="1"/>
    <col min="1035" max="1036" width="11.42578125" style="11" customWidth="1"/>
    <col min="1037" max="1037" width="10.85546875" style="11" customWidth="1"/>
    <col min="1038" max="1038" width="13.42578125" style="11" customWidth="1"/>
    <col min="1039" max="1039" width="12.7109375" style="11" customWidth="1"/>
    <col min="1040" max="1040" width="11.42578125" style="11" customWidth="1"/>
    <col min="1041" max="1041" width="8.85546875" style="11" customWidth="1"/>
    <col min="1042" max="1042" width="7.140625" style="11" customWidth="1"/>
    <col min="1043" max="1043" width="13.28515625" style="11" customWidth="1"/>
    <col min="1044" max="1044" width="12.140625" style="11" customWidth="1"/>
    <col min="1045" max="1045" width="11.42578125" style="11" customWidth="1"/>
    <col min="1046" max="1046" width="8.42578125" style="11" customWidth="1"/>
    <col min="1047" max="1047" width="8.140625" style="11" customWidth="1"/>
    <col min="1048" max="1048" width="9.28515625" style="11" customWidth="1"/>
    <col min="1049" max="1049" width="8.140625" style="11" customWidth="1"/>
    <col min="1050" max="1050" width="7.85546875" style="11" customWidth="1"/>
    <col min="1051" max="1051" width="12.85546875" style="11" customWidth="1"/>
    <col min="1052" max="1052" width="9" style="11" customWidth="1"/>
    <col min="1053" max="1054" width="10" style="11" customWidth="1"/>
    <col min="1055" max="1280" width="11" style="11"/>
    <col min="1281" max="1281" width="44.42578125" style="11" customWidth="1"/>
    <col min="1282" max="1282" width="8" style="11" customWidth="1"/>
    <col min="1283" max="1283" width="10.28515625" style="11" customWidth="1"/>
    <col min="1284" max="1284" width="8.85546875" style="11" customWidth="1"/>
    <col min="1285" max="1285" width="10.28515625" style="11" customWidth="1"/>
    <col min="1286" max="1286" width="10.42578125" style="11" customWidth="1"/>
    <col min="1287" max="1287" width="5.85546875" style="11" customWidth="1"/>
    <col min="1288" max="1288" width="9.85546875" style="11" customWidth="1"/>
    <col min="1289" max="1289" width="10.7109375" style="11" customWidth="1"/>
    <col min="1290" max="1290" width="14" style="11" customWidth="1"/>
    <col min="1291" max="1292" width="11.42578125" style="11" customWidth="1"/>
    <col min="1293" max="1293" width="10.85546875" style="11" customWidth="1"/>
    <col min="1294" max="1294" width="13.42578125" style="11" customWidth="1"/>
    <col min="1295" max="1295" width="12.7109375" style="11" customWidth="1"/>
    <col min="1296" max="1296" width="11.42578125" style="11" customWidth="1"/>
    <col min="1297" max="1297" width="8.85546875" style="11" customWidth="1"/>
    <col min="1298" max="1298" width="7.140625" style="11" customWidth="1"/>
    <col min="1299" max="1299" width="13.28515625" style="11" customWidth="1"/>
    <col min="1300" max="1300" width="12.140625" style="11" customWidth="1"/>
    <col min="1301" max="1301" width="11.42578125" style="11" customWidth="1"/>
    <col min="1302" max="1302" width="8.42578125" style="11" customWidth="1"/>
    <col min="1303" max="1303" width="8.140625" style="11" customWidth="1"/>
    <col min="1304" max="1304" width="9.28515625" style="11" customWidth="1"/>
    <col min="1305" max="1305" width="8.140625" style="11" customWidth="1"/>
    <col min="1306" max="1306" width="7.85546875" style="11" customWidth="1"/>
    <col min="1307" max="1307" width="12.85546875" style="11" customWidth="1"/>
    <col min="1308" max="1308" width="9" style="11" customWidth="1"/>
    <col min="1309" max="1310" width="10" style="11" customWidth="1"/>
    <col min="1311" max="1536" width="11" style="11"/>
    <col min="1537" max="1537" width="44.42578125" style="11" customWidth="1"/>
    <col min="1538" max="1538" width="8" style="11" customWidth="1"/>
    <col min="1539" max="1539" width="10.28515625" style="11" customWidth="1"/>
    <col min="1540" max="1540" width="8.85546875" style="11" customWidth="1"/>
    <col min="1541" max="1541" width="10.28515625" style="11" customWidth="1"/>
    <col min="1542" max="1542" width="10.42578125" style="11" customWidth="1"/>
    <col min="1543" max="1543" width="5.85546875" style="11" customWidth="1"/>
    <col min="1544" max="1544" width="9.85546875" style="11" customWidth="1"/>
    <col min="1545" max="1545" width="10.7109375" style="11" customWidth="1"/>
    <col min="1546" max="1546" width="14" style="11" customWidth="1"/>
    <col min="1547" max="1548" width="11.42578125" style="11" customWidth="1"/>
    <col min="1549" max="1549" width="10.85546875" style="11" customWidth="1"/>
    <col min="1550" max="1550" width="13.42578125" style="11" customWidth="1"/>
    <col min="1551" max="1551" width="12.7109375" style="11" customWidth="1"/>
    <col min="1552" max="1552" width="11.42578125" style="11" customWidth="1"/>
    <col min="1553" max="1553" width="8.85546875" style="11" customWidth="1"/>
    <col min="1554" max="1554" width="7.140625" style="11" customWidth="1"/>
    <col min="1555" max="1555" width="13.28515625" style="11" customWidth="1"/>
    <col min="1556" max="1556" width="12.140625" style="11" customWidth="1"/>
    <col min="1557" max="1557" width="11.42578125" style="11" customWidth="1"/>
    <col min="1558" max="1558" width="8.42578125" style="11" customWidth="1"/>
    <col min="1559" max="1559" width="8.140625" style="11" customWidth="1"/>
    <col min="1560" max="1560" width="9.28515625" style="11" customWidth="1"/>
    <col min="1561" max="1561" width="8.140625" style="11" customWidth="1"/>
    <col min="1562" max="1562" width="7.85546875" style="11" customWidth="1"/>
    <col min="1563" max="1563" width="12.85546875" style="11" customWidth="1"/>
    <col min="1564" max="1564" width="9" style="11" customWidth="1"/>
    <col min="1565" max="1566" width="10" style="11" customWidth="1"/>
    <col min="1567" max="1792" width="11" style="11"/>
    <col min="1793" max="1793" width="44.42578125" style="11" customWidth="1"/>
    <col min="1794" max="1794" width="8" style="11" customWidth="1"/>
    <col min="1795" max="1795" width="10.28515625" style="11" customWidth="1"/>
    <col min="1796" max="1796" width="8.85546875" style="11" customWidth="1"/>
    <col min="1797" max="1797" width="10.28515625" style="11" customWidth="1"/>
    <col min="1798" max="1798" width="10.42578125" style="11" customWidth="1"/>
    <col min="1799" max="1799" width="5.85546875" style="11" customWidth="1"/>
    <col min="1800" max="1800" width="9.85546875" style="11" customWidth="1"/>
    <col min="1801" max="1801" width="10.7109375" style="11" customWidth="1"/>
    <col min="1802" max="1802" width="14" style="11" customWidth="1"/>
    <col min="1803" max="1804" width="11.42578125" style="11" customWidth="1"/>
    <col min="1805" max="1805" width="10.85546875" style="11" customWidth="1"/>
    <col min="1806" max="1806" width="13.42578125" style="11" customWidth="1"/>
    <col min="1807" max="1807" width="12.7109375" style="11" customWidth="1"/>
    <col min="1808" max="1808" width="11.42578125" style="11" customWidth="1"/>
    <col min="1809" max="1809" width="8.85546875" style="11" customWidth="1"/>
    <col min="1810" max="1810" width="7.140625" style="11" customWidth="1"/>
    <col min="1811" max="1811" width="13.28515625" style="11" customWidth="1"/>
    <col min="1812" max="1812" width="12.140625" style="11" customWidth="1"/>
    <col min="1813" max="1813" width="11.42578125" style="11" customWidth="1"/>
    <col min="1814" max="1814" width="8.42578125" style="11" customWidth="1"/>
    <col min="1815" max="1815" width="8.140625" style="11" customWidth="1"/>
    <col min="1816" max="1816" width="9.28515625" style="11" customWidth="1"/>
    <col min="1817" max="1817" width="8.140625" style="11" customWidth="1"/>
    <col min="1818" max="1818" width="7.85546875" style="11" customWidth="1"/>
    <col min="1819" max="1819" width="12.85546875" style="11" customWidth="1"/>
    <col min="1820" max="1820" width="9" style="11" customWidth="1"/>
    <col min="1821" max="1822" width="10" style="11" customWidth="1"/>
    <col min="1823" max="2048" width="11" style="11"/>
    <col min="2049" max="2049" width="44.42578125" style="11" customWidth="1"/>
    <col min="2050" max="2050" width="8" style="11" customWidth="1"/>
    <col min="2051" max="2051" width="10.28515625" style="11" customWidth="1"/>
    <col min="2052" max="2052" width="8.85546875" style="11" customWidth="1"/>
    <col min="2053" max="2053" width="10.28515625" style="11" customWidth="1"/>
    <col min="2054" max="2054" width="10.42578125" style="11" customWidth="1"/>
    <col min="2055" max="2055" width="5.85546875" style="11" customWidth="1"/>
    <col min="2056" max="2056" width="9.85546875" style="11" customWidth="1"/>
    <col min="2057" max="2057" width="10.7109375" style="11" customWidth="1"/>
    <col min="2058" max="2058" width="14" style="11" customWidth="1"/>
    <col min="2059" max="2060" width="11.42578125" style="11" customWidth="1"/>
    <col min="2061" max="2061" width="10.85546875" style="11" customWidth="1"/>
    <col min="2062" max="2062" width="13.42578125" style="11" customWidth="1"/>
    <col min="2063" max="2063" width="12.7109375" style="11" customWidth="1"/>
    <col min="2064" max="2064" width="11.42578125" style="11" customWidth="1"/>
    <col min="2065" max="2065" width="8.85546875" style="11" customWidth="1"/>
    <col min="2066" max="2066" width="7.140625" style="11" customWidth="1"/>
    <col min="2067" max="2067" width="13.28515625" style="11" customWidth="1"/>
    <col min="2068" max="2068" width="12.140625" style="11" customWidth="1"/>
    <col min="2069" max="2069" width="11.42578125" style="11" customWidth="1"/>
    <col min="2070" max="2070" width="8.42578125" style="11" customWidth="1"/>
    <col min="2071" max="2071" width="8.140625" style="11" customWidth="1"/>
    <col min="2072" max="2072" width="9.28515625" style="11" customWidth="1"/>
    <col min="2073" max="2073" width="8.140625" style="11" customWidth="1"/>
    <col min="2074" max="2074" width="7.85546875" style="11" customWidth="1"/>
    <col min="2075" max="2075" width="12.85546875" style="11" customWidth="1"/>
    <col min="2076" max="2076" width="9" style="11" customWidth="1"/>
    <col min="2077" max="2078" width="10" style="11" customWidth="1"/>
    <col min="2079" max="2304" width="11" style="11"/>
    <col min="2305" max="2305" width="44.42578125" style="11" customWidth="1"/>
    <col min="2306" max="2306" width="8" style="11" customWidth="1"/>
    <col min="2307" max="2307" width="10.28515625" style="11" customWidth="1"/>
    <col min="2308" max="2308" width="8.85546875" style="11" customWidth="1"/>
    <col min="2309" max="2309" width="10.28515625" style="11" customWidth="1"/>
    <col min="2310" max="2310" width="10.42578125" style="11" customWidth="1"/>
    <col min="2311" max="2311" width="5.85546875" style="11" customWidth="1"/>
    <col min="2312" max="2312" width="9.85546875" style="11" customWidth="1"/>
    <col min="2313" max="2313" width="10.7109375" style="11" customWidth="1"/>
    <col min="2314" max="2314" width="14" style="11" customWidth="1"/>
    <col min="2315" max="2316" width="11.42578125" style="11" customWidth="1"/>
    <col min="2317" max="2317" width="10.85546875" style="11" customWidth="1"/>
    <col min="2318" max="2318" width="13.42578125" style="11" customWidth="1"/>
    <col min="2319" max="2319" width="12.7109375" style="11" customWidth="1"/>
    <col min="2320" max="2320" width="11.42578125" style="11" customWidth="1"/>
    <col min="2321" max="2321" width="8.85546875" style="11" customWidth="1"/>
    <col min="2322" max="2322" width="7.140625" style="11" customWidth="1"/>
    <col min="2323" max="2323" width="13.28515625" style="11" customWidth="1"/>
    <col min="2324" max="2324" width="12.140625" style="11" customWidth="1"/>
    <col min="2325" max="2325" width="11.42578125" style="11" customWidth="1"/>
    <col min="2326" max="2326" width="8.42578125" style="11" customWidth="1"/>
    <col min="2327" max="2327" width="8.140625" style="11" customWidth="1"/>
    <col min="2328" max="2328" width="9.28515625" style="11" customWidth="1"/>
    <col min="2329" max="2329" width="8.140625" style="11" customWidth="1"/>
    <col min="2330" max="2330" width="7.85546875" style="11" customWidth="1"/>
    <col min="2331" max="2331" width="12.85546875" style="11" customWidth="1"/>
    <col min="2332" max="2332" width="9" style="11" customWidth="1"/>
    <col min="2333" max="2334" width="10" style="11" customWidth="1"/>
    <col min="2335" max="2560" width="11" style="11"/>
    <col min="2561" max="2561" width="44.42578125" style="11" customWidth="1"/>
    <col min="2562" max="2562" width="8" style="11" customWidth="1"/>
    <col min="2563" max="2563" width="10.28515625" style="11" customWidth="1"/>
    <col min="2564" max="2564" width="8.85546875" style="11" customWidth="1"/>
    <col min="2565" max="2565" width="10.28515625" style="11" customWidth="1"/>
    <col min="2566" max="2566" width="10.42578125" style="11" customWidth="1"/>
    <col min="2567" max="2567" width="5.85546875" style="11" customWidth="1"/>
    <col min="2568" max="2568" width="9.85546875" style="11" customWidth="1"/>
    <col min="2569" max="2569" width="10.7109375" style="11" customWidth="1"/>
    <col min="2570" max="2570" width="14" style="11" customWidth="1"/>
    <col min="2571" max="2572" width="11.42578125" style="11" customWidth="1"/>
    <col min="2573" max="2573" width="10.85546875" style="11" customWidth="1"/>
    <col min="2574" max="2574" width="13.42578125" style="11" customWidth="1"/>
    <col min="2575" max="2575" width="12.7109375" style="11" customWidth="1"/>
    <col min="2576" max="2576" width="11.42578125" style="11" customWidth="1"/>
    <col min="2577" max="2577" width="8.85546875" style="11" customWidth="1"/>
    <col min="2578" max="2578" width="7.140625" style="11" customWidth="1"/>
    <col min="2579" max="2579" width="13.28515625" style="11" customWidth="1"/>
    <col min="2580" max="2580" width="12.140625" style="11" customWidth="1"/>
    <col min="2581" max="2581" width="11.42578125" style="11" customWidth="1"/>
    <col min="2582" max="2582" width="8.42578125" style="11" customWidth="1"/>
    <col min="2583" max="2583" width="8.140625" style="11" customWidth="1"/>
    <col min="2584" max="2584" width="9.28515625" style="11" customWidth="1"/>
    <col min="2585" max="2585" width="8.140625" style="11" customWidth="1"/>
    <col min="2586" max="2586" width="7.85546875" style="11" customWidth="1"/>
    <col min="2587" max="2587" width="12.85546875" style="11" customWidth="1"/>
    <col min="2588" max="2588" width="9" style="11" customWidth="1"/>
    <col min="2589" max="2590" width="10" style="11" customWidth="1"/>
    <col min="2591" max="2816" width="11" style="11"/>
    <col min="2817" max="2817" width="44.42578125" style="11" customWidth="1"/>
    <col min="2818" max="2818" width="8" style="11" customWidth="1"/>
    <col min="2819" max="2819" width="10.28515625" style="11" customWidth="1"/>
    <col min="2820" max="2820" width="8.85546875" style="11" customWidth="1"/>
    <col min="2821" max="2821" width="10.28515625" style="11" customWidth="1"/>
    <col min="2822" max="2822" width="10.42578125" style="11" customWidth="1"/>
    <col min="2823" max="2823" width="5.85546875" style="11" customWidth="1"/>
    <col min="2824" max="2824" width="9.85546875" style="11" customWidth="1"/>
    <col min="2825" max="2825" width="10.7109375" style="11" customWidth="1"/>
    <col min="2826" max="2826" width="14" style="11" customWidth="1"/>
    <col min="2827" max="2828" width="11.42578125" style="11" customWidth="1"/>
    <col min="2829" max="2829" width="10.85546875" style="11" customWidth="1"/>
    <col min="2830" max="2830" width="13.42578125" style="11" customWidth="1"/>
    <col min="2831" max="2831" width="12.7109375" style="11" customWidth="1"/>
    <col min="2832" max="2832" width="11.42578125" style="11" customWidth="1"/>
    <col min="2833" max="2833" width="8.85546875" style="11" customWidth="1"/>
    <col min="2834" max="2834" width="7.140625" style="11" customWidth="1"/>
    <col min="2835" max="2835" width="13.28515625" style="11" customWidth="1"/>
    <col min="2836" max="2836" width="12.140625" style="11" customWidth="1"/>
    <col min="2837" max="2837" width="11.42578125" style="11" customWidth="1"/>
    <col min="2838" max="2838" width="8.42578125" style="11" customWidth="1"/>
    <col min="2839" max="2839" width="8.140625" style="11" customWidth="1"/>
    <col min="2840" max="2840" width="9.28515625" style="11" customWidth="1"/>
    <col min="2841" max="2841" width="8.140625" style="11" customWidth="1"/>
    <col min="2842" max="2842" width="7.85546875" style="11" customWidth="1"/>
    <col min="2843" max="2843" width="12.85546875" style="11" customWidth="1"/>
    <col min="2844" max="2844" width="9" style="11" customWidth="1"/>
    <col min="2845" max="2846" width="10" style="11" customWidth="1"/>
    <col min="2847" max="3072" width="11" style="11"/>
    <col min="3073" max="3073" width="44.42578125" style="11" customWidth="1"/>
    <col min="3074" max="3074" width="8" style="11" customWidth="1"/>
    <col min="3075" max="3075" width="10.28515625" style="11" customWidth="1"/>
    <col min="3076" max="3076" width="8.85546875" style="11" customWidth="1"/>
    <col min="3077" max="3077" width="10.28515625" style="11" customWidth="1"/>
    <col min="3078" max="3078" width="10.42578125" style="11" customWidth="1"/>
    <col min="3079" max="3079" width="5.85546875" style="11" customWidth="1"/>
    <col min="3080" max="3080" width="9.85546875" style="11" customWidth="1"/>
    <col min="3081" max="3081" width="10.7109375" style="11" customWidth="1"/>
    <col min="3082" max="3082" width="14" style="11" customWidth="1"/>
    <col min="3083" max="3084" width="11.42578125" style="11" customWidth="1"/>
    <col min="3085" max="3085" width="10.85546875" style="11" customWidth="1"/>
    <col min="3086" max="3086" width="13.42578125" style="11" customWidth="1"/>
    <col min="3087" max="3087" width="12.7109375" style="11" customWidth="1"/>
    <col min="3088" max="3088" width="11.42578125" style="11" customWidth="1"/>
    <col min="3089" max="3089" width="8.85546875" style="11" customWidth="1"/>
    <col min="3090" max="3090" width="7.140625" style="11" customWidth="1"/>
    <col min="3091" max="3091" width="13.28515625" style="11" customWidth="1"/>
    <col min="3092" max="3092" width="12.140625" style="11" customWidth="1"/>
    <col min="3093" max="3093" width="11.42578125" style="11" customWidth="1"/>
    <col min="3094" max="3094" width="8.42578125" style="11" customWidth="1"/>
    <col min="3095" max="3095" width="8.140625" style="11" customWidth="1"/>
    <col min="3096" max="3096" width="9.28515625" style="11" customWidth="1"/>
    <col min="3097" max="3097" width="8.140625" style="11" customWidth="1"/>
    <col min="3098" max="3098" width="7.85546875" style="11" customWidth="1"/>
    <col min="3099" max="3099" width="12.85546875" style="11" customWidth="1"/>
    <col min="3100" max="3100" width="9" style="11" customWidth="1"/>
    <col min="3101" max="3102" width="10" style="11" customWidth="1"/>
    <col min="3103" max="3328" width="11" style="11"/>
    <col min="3329" max="3329" width="44.42578125" style="11" customWidth="1"/>
    <col min="3330" max="3330" width="8" style="11" customWidth="1"/>
    <col min="3331" max="3331" width="10.28515625" style="11" customWidth="1"/>
    <col min="3332" max="3332" width="8.85546875" style="11" customWidth="1"/>
    <col min="3333" max="3333" width="10.28515625" style="11" customWidth="1"/>
    <col min="3334" max="3334" width="10.42578125" style="11" customWidth="1"/>
    <col min="3335" max="3335" width="5.85546875" style="11" customWidth="1"/>
    <col min="3336" max="3336" width="9.85546875" style="11" customWidth="1"/>
    <col min="3337" max="3337" width="10.7109375" style="11" customWidth="1"/>
    <col min="3338" max="3338" width="14" style="11" customWidth="1"/>
    <col min="3339" max="3340" width="11.42578125" style="11" customWidth="1"/>
    <col min="3341" max="3341" width="10.85546875" style="11" customWidth="1"/>
    <col min="3342" max="3342" width="13.42578125" style="11" customWidth="1"/>
    <col min="3343" max="3343" width="12.7109375" style="11" customWidth="1"/>
    <col min="3344" max="3344" width="11.42578125" style="11" customWidth="1"/>
    <col min="3345" max="3345" width="8.85546875" style="11" customWidth="1"/>
    <col min="3346" max="3346" width="7.140625" style="11" customWidth="1"/>
    <col min="3347" max="3347" width="13.28515625" style="11" customWidth="1"/>
    <col min="3348" max="3348" width="12.140625" style="11" customWidth="1"/>
    <col min="3349" max="3349" width="11.42578125" style="11" customWidth="1"/>
    <col min="3350" max="3350" width="8.42578125" style="11" customWidth="1"/>
    <col min="3351" max="3351" width="8.140625" style="11" customWidth="1"/>
    <col min="3352" max="3352" width="9.28515625" style="11" customWidth="1"/>
    <col min="3353" max="3353" width="8.140625" style="11" customWidth="1"/>
    <col min="3354" max="3354" width="7.85546875" style="11" customWidth="1"/>
    <col min="3355" max="3355" width="12.85546875" style="11" customWidth="1"/>
    <col min="3356" max="3356" width="9" style="11" customWidth="1"/>
    <col min="3357" max="3358" width="10" style="11" customWidth="1"/>
    <col min="3359" max="3584" width="11" style="11"/>
    <col min="3585" max="3585" width="44.42578125" style="11" customWidth="1"/>
    <col min="3586" max="3586" width="8" style="11" customWidth="1"/>
    <col min="3587" max="3587" width="10.28515625" style="11" customWidth="1"/>
    <col min="3588" max="3588" width="8.85546875" style="11" customWidth="1"/>
    <col min="3589" max="3589" width="10.28515625" style="11" customWidth="1"/>
    <col min="3590" max="3590" width="10.42578125" style="11" customWidth="1"/>
    <col min="3591" max="3591" width="5.85546875" style="11" customWidth="1"/>
    <col min="3592" max="3592" width="9.85546875" style="11" customWidth="1"/>
    <col min="3593" max="3593" width="10.7109375" style="11" customWidth="1"/>
    <col min="3594" max="3594" width="14" style="11" customWidth="1"/>
    <col min="3595" max="3596" width="11.42578125" style="11" customWidth="1"/>
    <col min="3597" max="3597" width="10.85546875" style="11" customWidth="1"/>
    <col min="3598" max="3598" width="13.42578125" style="11" customWidth="1"/>
    <col min="3599" max="3599" width="12.7109375" style="11" customWidth="1"/>
    <col min="3600" max="3600" width="11.42578125" style="11" customWidth="1"/>
    <col min="3601" max="3601" width="8.85546875" style="11" customWidth="1"/>
    <col min="3602" max="3602" width="7.140625" style="11" customWidth="1"/>
    <col min="3603" max="3603" width="13.28515625" style="11" customWidth="1"/>
    <col min="3604" max="3604" width="12.140625" style="11" customWidth="1"/>
    <col min="3605" max="3605" width="11.42578125" style="11" customWidth="1"/>
    <col min="3606" max="3606" width="8.42578125" style="11" customWidth="1"/>
    <col min="3607" max="3607" width="8.140625" style="11" customWidth="1"/>
    <col min="3608" max="3608" width="9.28515625" style="11" customWidth="1"/>
    <col min="3609" max="3609" width="8.140625" style="11" customWidth="1"/>
    <col min="3610" max="3610" width="7.85546875" style="11" customWidth="1"/>
    <col min="3611" max="3611" width="12.85546875" style="11" customWidth="1"/>
    <col min="3612" max="3612" width="9" style="11" customWidth="1"/>
    <col min="3613" max="3614" width="10" style="11" customWidth="1"/>
    <col min="3615" max="3840" width="11" style="11"/>
    <col min="3841" max="3841" width="44.42578125" style="11" customWidth="1"/>
    <col min="3842" max="3842" width="8" style="11" customWidth="1"/>
    <col min="3843" max="3843" width="10.28515625" style="11" customWidth="1"/>
    <col min="3844" max="3844" width="8.85546875" style="11" customWidth="1"/>
    <col min="3845" max="3845" width="10.28515625" style="11" customWidth="1"/>
    <col min="3846" max="3846" width="10.42578125" style="11" customWidth="1"/>
    <col min="3847" max="3847" width="5.85546875" style="11" customWidth="1"/>
    <col min="3848" max="3848" width="9.85546875" style="11" customWidth="1"/>
    <col min="3849" max="3849" width="10.7109375" style="11" customWidth="1"/>
    <col min="3850" max="3850" width="14" style="11" customWidth="1"/>
    <col min="3851" max="3852" width="11.42578125" style="11" customWidth="1"/>
    <col min="3853" max="3853" width="10.85546875" style="11" customWidth="1"/>
    <col min="3854" max="3854" width="13.42578125" style="11" customWidth="1"/>
    <col min="3855" max="3855" width="12.7109375" style="11" customWidth="1"/>
    <col min="3856" max="3856" width="11.42578125" style="11" customWidth="1"/>
    <col min="3857" max="3857" width="8.85546875" style="11" customWidth="1"/>
    <col min="3858" max="3858" width="7.140625" style="11" customWidth="1"/>
    <col min="3859" max="3859" width="13.28515625" style="11" customWidth="1"/>
    <col min="3860" max="3860" width="12.140625" style="11" customWidth="1"/>
    <col min="3861" max="3861" width="11.42578125" style="11" customWidth="1"/>
    <col min="3862" max="3862" width="8.42578125" style="11" customWidth="1"/>
    <col min="3863" max="3863" width="8.140625" style="11" customWidth="1"/>
    <col min="3864" max="3864" width="9.28515625" style="11" customWidth="1"/>
    <col min="3865" max="3865" width="8.140625" style="11" customWidth="1"/>
    <col min="3866" max="3866" width="7.85546875" style="11" customWidth="1"/>
    <col min="3867" max="3867" width="12.85546875" style="11" customWidth="1"/>
    <col min="3868" max="3868" width="9" style="11" customWidth="1"/>
    <col min="3869" max="3870" width="10" style="11" customWidth="1"/>
    <col min="3871" max="4096" width="11" style="11"/>
    <col min="4097" max="4097" width="44.42578125" style="11" customWidth="1"/>
    <col min="4098" max="4098" width="8" style="11" customWidth="1"/>
    <col min="4099" max="4099" width="10.28515625" style="11" customWidth="1"/>
    <col min="4100" max="4100" width="8.85546875" style="11" customWidth="1"/>
    <col min="4101" max="4101" width="10.28515625" style="11" customWidth="1"/>
    <col min="4102" max="4102" width="10.42578125" style="11" customWidth="1"/>
    <col min="4103" max="4103" width="5.85546875" style="11" customWidth="1"/>
    <col min="4104" max="4104" width="9.85546875" style="11" customWidth="1"/>
    <col min="4105" max="4105" width="10.7109375" style="11" customWidth="1"/>
    <col min="4106" max="4106" width="14" style="11" customWidth="1"/>
    <col min="4107" max="4108" width="11.42578125" style="11" customWidth="1"/>
    <col min="4109" max="4109" width="10.85546875" style="11" customWidth="1"/>
    <col min="4110" max="4110" width="13.42578125" style="11" customWidth="1"/>
    <col min="4111" max="4111" width="12.7109375" style="11" customWidth="1"/>
    <col min="4112" max="4112" width="11.42578125" style="11" customWidth="1"/>
    <col min="4113" max="4113" width="8.85546875" style="11" customWidth="1"/>
    <col min="4114" max="4114" width="7.140625" style="11" customWidth="1"/>
    <col min="4115" max="4115" width="13.28515625" style="11" customWidth="1"/>
    <col min="4116" max="4116" width="12.140625" style="11" customWidth="1"/>
    <col min="4117" max="4117" width="11.42578125" style="11" customWidth="1"/>
    <col min="4118" max="4118" width="8.42578125" style="11" customWidth="1"/>
    <col min="4119" max="4119" width="8.140625" style="11" customWidth="1"/>
    <col min="4120" max="4120" width="9.28515625" style="11" customWidth="1"/>
    <col min="4121" max="4121" width="8.140625" style="11" customWidth="1"/>
    <col min="4122" max="4122" width="7.85546875" style="11" customWidth="1"/>
    <col min="4123" max="4123" width="12.85546875" style="11" customWidth="1"/>
    <col min="4124" max="4124" width="9" style="11" customWidth="1"/>
    <col min="4125" max="4126" width="10" style="11" customWidth="1"/>
    <col min="4127" max="4352" width="11" style="11"/>
    <col min="4353" max="4353" width="44.42578125" style="11" customWidth="1"/>
    <col min="4354" max="4354" width="8" style="11" customWidth="1"/>
    <col min="4355" max="4355" width="10.28515625" style="11" customWidth="1"/>
    <col min="4356" max="4356" width="8.85546875" style="11" customWidth="1"/>
    <col min="4357" max="4357" width="10.28515625" style="11" customWidth="1"/>
    <col min="4358" max="4358" width="10.42578125" style="11" customWidth="1"/>
    <col min="4359" max="4359" width="5.85546875" style="11" customWidth="1"/>
    <col min="4360" max="4360" width="9.85546875" style="11" customWidth="1"/>
    <col min="4361" max="4361" width="10.7109375" style="11" customWidth="1"/>
    <col min="4362" max="4362" width="14" style="11" customWidth="1"/>
    <col min="4363" max="4364" width="11.42578125" style="11" customWidth="1"/>
    <col min="4365" max="4365" width="10.85546875" style="11" customWidth="1"/>
    <col min="4366" max="4366" width="13.42578125" style="11" customWidth="1"/>
    <col min="4367" max="4367" width="12.7109375" style="11" customWidth="1"/>
    <col min="4368" max="4368" width="11.42578125" style="11" customWidth="1"/>
    <col min="4369" max="4369" width="8.85546875" style="11" customWidth="1"/>
    <col min="4370" max="4370" width="7.140625" style="11" customWidth="1"/>
    <col min="4371" max="4371" width="13.28515625" style="11" customWidth="1"/>
    <col min="4372" max="4372" width="12.140625" style="11" customWidth="1"/>
    <col min="4373" max="4373" width="11.42578125" style="11" customWidth="1"/>
    <col min="4374" max="4374" width="8.42578125" style="11" customWidth="1"/>
    <col min="4375" max="4375" width="8.140625" style="11" customWidth="1"/>
    <col min="4376" max="4376" width="9.28515625" style="11" customWidth="1"/>
    <col min="4377" max="4377" width="8.140625" style="11" customWidth="1"/>
    <col min="4378" max="4378" width="7.85546875" style="11" customWidth="1"/>
    <col min="4379" max="4379" width="12.85546875" style="11" customWidth="1"/>
    <col min="4380" max="4380" width="9" style="11" customWidth="1"/>
    <col min="4381" max="4382" width="10" style="11" customWidth="1"/>
    <col min="4383" max="4608" width="11" style="11"/>
    <col min="4609" max="4609" width="44.42578125" style="11" customWidth="1"/>
    <col min="4610" max="4610" width="8" style="11" customWidth="1"/>
    <col min="4611" max="4611" width="10.28515625" style="11" customWidth="1"/>
    <col min="4612" max="4612" width="8.85546875" style="11" customWidth="1"/>
    <col min="4613" max="4613" width="10.28515625" style="11" customWidth="1"/>
    <col min="4614" max="4614" width="10.42578125" style="11" customWidth="1"/>
    <col min="4615" max="4615" width="5.85546875" style="11" customWidth="1"/>
    <col min="4616" max="4616" width="9.85546875" style="11" customWidth="1"/>
    <col min="4617" max="4617" width="10.7109375" style="11" customWidth="1"/>
    <col min="4618" max="4618" width="14" style="11" customWidth="1"/>
    <col min="4619" max="4620" width="11.42578125" style="11" customWidth="1"/>
    <col min="4621" max="4621" width="10.85546875" style="11" customWidth="1"/>
    <col min="4622" max="4622" width="13.42578125" style="11" customWidth="1"/>
    <col min="4623" max="4623" width="12.7109375" style="11" customWidth="1"/>
    <col min="4624" max="4624" width="11.42578125" style="11" customWidth="1"/>
    <col min="4625" max="4625" width="8.85546875" style="11" customWidth="1"/>
    <col min="4626" max="4626" width="7.140625" style="11" customWidth="1"/>
    <col min="4627" max="4627" width="13.28515625" style="11" customWidth="1"/>
    <col min="4628" max="4628" width="12.140625" style="11" customWidth="1"/>
    <col min="4629" max="4629" width="11.42578125" style="11" customWidth="1"/>
    <col min="4630" max="4630" width="8.42578125" style="11" customWidth="1"/>
    <col min="4631" max="4631" width="8.140625" style="11" customWidth="1"/>
    <col min="4632" max="4632" width="9.28515625" style="11" customWidth="1"/>
    <col min="4633" max="4633" width="8.140625" style="11" customWidth="1"/>
    <col min="4634" max="4634" width="7.85546875" style="11" customWidth="1"/>
    <col min="4635" max="4635" width="12.85546875" style="11" customWidth="1"/>
    <col min="4636" max="4636" width="9" style="11" customWidth="1"/>
    <col min="4637" max="4638" width="10" style="11" customWidth="1"/>
    <col min="4639" max="4864" width="11" style="11"/>
    <col min="4865" max="4865" width="44.42578125" style="11" customWidth="1"/>
    <col min="4866" max="4866" width="8" style="11" customWidth="1"/>
    <col min="4867" max="4867" width="10.28515625" style="11" customWidth="1"/>
    <col min="4868" max="4868" width="8.85546875" style="11" customWidth="1"/>
    <col min="4869" max="4869" width="10.28515625" style="11" customWidth="1"/>
    <col min="4870" max="4870" width="10.42578125" style="11" customWidth="1"/>
    <col min="4871" max="4871" width="5.85546875" style="11" customWidth="1"/>
    <col min="4872" max="4872" width="9.85546875" style="11" customWidth="1"/>
    <col min="4873" max="4873" width="10.7109375" style="11" customWidth="1"/>
    <col min="4874" max="4874" width="14" style="11" customWidth="1"/>
    <col min="4875" max="4876" width="11.42578125" style="11" customWidth="1"/>
    <col min="4877" max="4877" width="10.85546875" style="11" customWidth="1"/>
    <col min="4878" max="4878" width="13.42578125" style="11" customWidth="1"/>
    <col min="4879" max="4879" width="12.7109375" style="11" customWidth="1"/>
    <col min="4880" max="4880" width="11.42578125" style="11" customWidth="1"/>
    <col min="4881" max="4881" width="8.85546875" style="11" customWidth="1"/>
    <col min="4882" max="4882" width="7.140625" style="11" customWidth="1"/>
    <col min="4883" max="4883" width="13.28515625" style="11" customWidth="1"/>
    <col min="4884" max="4884" width="12.140625" style="11" customWidth="1"/>
    <col min="4885" max="4885" width="11.42578125" style="11" customWidth="1"/>
    <col min="4886" max="4886" width="8.42578125" style="11" customWidth="1"/>
    <col min="4887" max="4887" width="8.140625" style="11" customWidth="1"/>
    <col min="4888" max="4888" width="9.28515625" style="11" customWidth="1"/>
    <col min="4889" max="4889" width="8.140625" style="11" customWidth="1"/>
    <col min="4890" max="4890" width="7.85546875" style="11" customWidth="1"/>
    <col min="4891" max="4891" width="12.85546875" style="11" customWidth="1"/>
    <col min="4892" max="4892" width="9" style="11" customWidth="1"/>
    <col min="4893" max="4894" width="10" style="11" customWidth="1"/>
    <col min="4895" max="5120" width="11" style="11"/>
    <col min="5121" max="5121" width="44.42578125" style="11" customWidth="1"/>
    <col min="5122" max="5122" width="8" style="11" customWidth="1"/>
    <col min="5123" max="5123" width="10.28515625" style="11" customWidth="1"/>
    <col min="5124" max="5124" width="8.85546875" style="11" customWidth="1"/>
    <col min="5125" max="5125" width="10.28515625" style="11" customWidth="1"/>
    <col min="5126" max="5126" width="10.42578125" style="11" customWidth="1"/>
    <col min="5127" max="5127" width="5.85546875" style="11" customWidth="1"/>
    <col min="5128" max="5128" width="9.85546875" style="11" customWidth="1"/>
    <col min="5129" max="5129" width="10.7109375" style="11" customWidth="1"/>
    <col min="5130" max="5130" width="14" style="11" customWidth="1"/>
    <col min="5131" max="5132" width="11.42578125" style="11" customWidth="1"/>
    <col min="5133" max="5133" width="10.85546875" style="11" customWidth="1"/>
    <col min="5134" max="5134" width="13.42578125" style="11" customWidth="1"/>
    <col min="5135" max="5135" width="12.7109375" style="11" customWidth="1"/>
    <col min="5136" max="5136" width="11.42578125" style="11" customWidth="1"/>
    <col min="5137" max="5137" width="8.85546875" style="11" customWidth="1"/>
    <col min="5138" max="5138" width="7.140625" style="11" customWidth="1"/>
    <col min="5139" max="5139" width="13.28515625" style="11" customWidth="1"/>
    <col min="5140" max="5140" width="12.140625" style="11" customWidth="1"/>
    <col min="5141" max="5141" width="11.42578125" style="11" customWidth="1"/>
    <col min="5142" max="5142" width="8.42578125" style="11" customWidth="1"/>
    <col min="5143" max="5143" width="8.140625" style="11" customWidth="1"/>
    <col min="5144" max="5144" width="9.28515625" style="11" customWidth="1"/>
    <col min="5145" max="5145" width="8.140625" style="11" customWidth="1"/>
    <col min="5146" max="5146" width="7.85546875" style="11" customWidth="1"/>
    <col min="5147" max="5147" width="12.85546875" style="11" customWidth="1"/>
    <col min="5148" max="5148" width="9" style="11" customWidth="1"/>
    <col min="5149" max="5150" width="10" style="11" customWidth="1"/>
    <col min="5151" max="5376" width="11" style="11"/>
    <col min="5377" max="5377" width="44.42578125" style="11" customWidth="1"/>
    <col min="5378" max="5378" width="8" style="11" customWidth="1"/>
    <col min="5379" max="5379" width="10.28515625" style="11" customWidth="1"/>
    <col min="5380" max="5380" width="8.85546875" style="11" customWidth="1"/>
    <col min="5381" max="5381" width="10.28515625" style="11" customWidth="1"/>
    <col min="5382" max="5382" width="10.42578125" style="11" customWidth="1"/>
    <col min="5383" max="5383" width="5.85546875" style="11" customWidth="1"/>
    <col min="5384" max="5384" width="9.85546875" style="11" customWidth="1"/>
    <col min="5385" max="5385" width="10.7109375" style="11" customWidth="1"/>
    <col min="5386" max="5386" width="14" style="11" customWidth="1"/>
    <col min="5387" max="5388" width="11.42578125" style="11" customWidth="1"/>
    <col min="5389" max="5389" width="10.85546875" style="11" customWidth="1"/>
    <col min="5390" max="5390" width="13.42578125" style="11" customWidth="1"/>
    <col min="5391" max="5391" width="12.7109375" style="11" customWidth="1"/>
    <col min="5392" max="5392" width="11.42578125" style="11" customWidth="1"/>
    <col min="5393" max="5393" width="8.85546875" style="11" customWidth="1"/>
    <col min="5394" max="5394" width="7.140625" style="11" customWidth="1"/>
    <col min="5395" max="5395" width="13.28515625" style="11" customWidth="1"/>
    <col min="5396" max="5396" width="12.140625" style="11" customWidth="1"/>
    <col min="5397" max="5397" width="11.42578125" style="11" customWidth="1"/>
    <col min="5398" max="5398" width="8.42578125" style="11" customWidth="1"/>
    <col min="5399" max="5399" width="8.140625" style="11" customWidth="1"/>
    <col min="5400" max="5400" width="9.28515625" style="11" customWidth="1"/>
    <col min="5401" max="5401" width="8.140625" style="11" customWidth="1"/>
    <col min="5402" max="5402" width="7.85546875" style="11" customWidth="1"/>
    <col min="5403" max="5403" width="12.85546875" style="11" customWidth="1"/>
    <col min="5404" max="5404" width="9" style="11" customWidth="1"/>
    <col min="5405" max="5406" width="10" style="11" customWidth="1"/>
    <col min="5407" max="5632" width="11" style="11"/>
    <col min="5633" max="5633" width="44.42578125" style="11" customWidth="1"/>
    <col min="5634" max="5634" width="8" style="11" customWidth="1"/>
    <col min="5635" max="5635" width="10.28515625" style="11" customWidth="1"/>
    <col min="5636" max="5636" width="8.85546875" style="11" customWidth="1"/>
    <col min="5637" max="5637" width="10.28515625" style="11" customWidth="1"/>
    <col min="5638" max="5638" width="10.42578125" style="11" customWidth="1"/>
    <col min="5639" max="5639" width="5.85546875" style="11" customWidth="1"/>
    <col min="5640" max="5640" width="9.85546875" style="11" customWidth="1"/>
    <col min="5641" max="5641" width="10.7109375" style="11" customWidth="1"/>
    <col min="5642" max="5642" width="14" style="11" customWidth="1"/>
    <col min="5643" max="5644" width="11.42578125" style="11" customWidth="1"/>
    <col min="5645" max="5645" width="10.85546875" style="11" customWidth="1"/>
    <col min="5646" max="5646" width="13.42578125" style="11" customWidth="1"/>
    <col min="5647" max="5647" width="12.7109375" style="11" customWidth="1"/>
    <col min="5648" max="5648" width="11.42578125" style="11" customWidth="1"/>
    <col min="5649" max="5649" width="8.85546875" style="11" customWidth="1"/>
    <col min="5650" max="5650" width="7.140625" style="11" customWidth="1"/>
    <col min="5651" max="5651" width="13.28515625" style="11" customWidth="1"/>
    <col min="5652" max="5652" width="12.140625" style="11" customWidth="1"/>
    <col min="5653" max="5653" width="11.42578125" style="11" customWidth="1"/>
    <col min="5654" max="5654" width="8.42578125" style="11" customWidth="1"/>
    <col min="5655" max="5655" width="8.140625" style="11" customWidth="1"/>
    <col min="5656" max="5656" width="9.28515625" style="11" customWidth="1"/>
    <col min="5657" max="5657" width="8.140625" style="11" customWidth="1"/>
    <col min="5658" max="5658" width="7.85546875" style="11" customWidth="1"/>
    <col min="5659" max="5659" width="12.85546875" style="11" customWidth="1"/>
    <col min="5660" max="5660" width="9" style="11" customWidth="1"/>
    <col min="5661" max="5662" width="10" style="11" customWidth="1"/>
    <col min="5663" max="5888" width="11" style="11"/>
    <col min="5889" max="5889" width="44.42578125" style="11" customWidth="1"/>
    <col min="5890" max="5890" width="8" style="11" customWidth="1"/>
    <col min="5891" max="5891" width="10.28515625" style="11" customWidth="1"/>
    <col min="5892" max="5892" width="8.85546875" style="11" customWidth="1"/>
    <col min="5893" max="5893" width="10.28515625" style="11" customWidth="1"/>
    <col min="5894" max="5894" width="10.42578125" style="11" customWidth="1"/>
    <col min="5895" max="5895" width="5.85546875" style="11" customWidth="1"/>
    <col min="5896" max="5896" width="9.85546875" style="11" customWidth="1"/>
    <col min="5897" max="5897" width="10.7109375" style="11" customWidth="1"/>
    <col min="5898" max="5898" width="14" style="11" customWidth="1"/>
    <col min="5899" max="5900" width="11.42578125" style="11" customWidth="1"/>
    <col min="5901" max="5901" width="10.85546875" style="11" customWidth="1"/>
    <col min="5902" max="5902" width="13.42578125" style="11" customWidth="1"/>
    <col min="5903" max="5903" width="12.7109375" style="11" customWidth="1"/>
    <col min="5904" max="5904" width="11.42578125" style="11" customWidth="1"/>
    <col min="5905" max="5905" width="8.85546875" style="11" customWidth="1"/>
    <col min="5906" max="5906" width="7.140625" style="11" customWidth="1"/>
    <col min="5907" max="5907" width="13.28515625" style="11" customWidth="1"/>
    <col min="5908" max="5908" width="12.140625" style="11" customWidth="1"/>
    <col min="5909" max="5909" width="11.42578125" style="11" customWidth="1"/>
    <col min="5910" max="5910" width="8.42578125" style="11" customWidth="1"/>
    <col min="5911" max="5911" width="8.140625" style="11" customWidth="1"/>
    <col min="5912" max="5912" width="9.28515625" style="11" customWidth="1"/>
    <col min="5913" max="5913" width="8.140625" style="11" customWidth="1"/>
    <col min="5914" max="5914" width="7.85546875" style="11" customWidth="1"/>
    <col min="5915" max="5915" width="12.85546875" style="11" customWidth="1"/>
    <col min="5916" max="5916" width="9" style="11" customWidth="1"/>
    <col min="5917" max="5918" width="10" style="11" customWidth="1"/>
    <col min="5919" max="6144" width="11" style="11"/>
    <col min="6145" max="6145" width="44.42578125" style="11" customWidth="1"/>
    <col min="6146" max="6146" width="8" style="11" customWidth="1"/>
    <col min="6147" max="6147" width="10.28515625" style="11" customWidth="1"/>
    <col min="6148" max="6148" width="8.85546875" style="11" customWidth="1"/>
    <col min="6149" max="6149" width="10.28515625" style="11" customWidth="1"/>
    <col min="6150" max="6150" width="10.42578125" style="11" customWidth="1"/>
    <col min="6151" max="6151" width="5.85546875" style="11" customWidth="1"/>
    <col min="6152" max="6152" width="9.85546875" style="11" customWidth="1"/>
    <col min="6153" max="6153" width="10.7109375" style="11" customWidth="1"/>
    <col min="6154" max="6154" width="14" style="11" customWidth="1"/>
    <col min="6155" max="6156" width="11.42578125" style="11" customWidth="1"/>
    <col min="6157" max="6157" width="10.85546875" style="11" customWidth="1"/>
    <col min="6158" max="6158" width="13.42578125" style="11" customWidth="1"/>
    <col min="6159" max="6159" width="12.7109375" style="11" customWidth="1"/>
    <col min="6160" max="6160" width="11.42578125" style="11" customWidth="1"/>
    <col min="6161" max="6161" width="8.85546875" style="11" customWidth="1"/>
    <col min="6162" max="6162" width="7.140625" style="11" customWidth="1"/>
    <col min="6163" max="6163" width="13.28515625" style="11" customWidth="1"/>
    <col min="6164" max="6164" width="12.140625" style="11" customWidth="1"/>
    <col min="6165" max="6165" width="11.42578125" style="11" customWidth="1"/>
    <col min="6166" max="6166" width="8.42578125" style="11" customWidth="1"/>
    <col min="6167" max="6167" width="8.140625" style="11" customWidth="1"/>
    <col min="6168" max="6168" width="9.28515625" style="11" customWidth="1"/>
    <col min="6169" max="6169" width="8.140625" style="11" customWidth="1"/>
    <col min="6170" max="6170" width="7.85546875" style="11" customWidth="1"/>
    <col min="6171" max="6171" width="12.85546875" style="11" customWidth="1"/>
    <col min="6172" max="6172" width="9" style="11" customWidth="1"/>
    <col min="6173" max="6174" width="10" style="11" customWidth="1"/>
    <col min="6175" max="6400" width="11" style="11"/>
    <col min="6401" max="6401" width="44.42578125" style="11" customWidth="1"/>
    <col min="6402" max="6402" width="8" style="11" customWidth="1"/>
    <col min="6403" max="6403" width="10.28515625" style="11" customWidth="1"/>
    <col min="6404" max="6404" width="8.85546875" style="11" customWidth="1"/>
    <col min="6405" max="6405" width="10.28515625" style="11" customWidth="1"/>
    <col min="6406" max="6406" width="10.42578125" style="11" customWidth="1"/>
    <col min="6407" max="6407" width="5.85546875" style="11" customWidth="1"/>
    <col min="6408" max="6408" width="9.85546875" style="11" customWidth="1"/>
    <col min="6409" max="6409" width="10.7109375" style="11" customWidth="1"/>
    <col min="6410" max="6410" width="14" style="11" customWidth="1"/>
    <col min="6411" max="6412" width="11.42578125" style="11" customWidth="1"/>
    <col min="6413" max="6413" width="10.85546875" style="11" customWidth="1"/>
    <col min="6414" max="6414" width="13.42578125" style="11" customWidth="1"/>
    <col min="6415" max="6415" width="12.7109375" style="11" customWidth="1"/>
    <col min="6416" max="6416" width="11.42578125" style="11" customWidth="1"/>
    <col min="6417" max="6417" width="8.85546875" style="11" customWidth="1"/>
    <col min="6418" max="6418" width="7.140625" style="11" customWidth="1"/>
    <col min="6419" max="6419" width="13.28515625" style="11" customWidth="1"/>
    <col min="6420" max="6420" width="12.140625" style="11" customWidth="1"/>
    <col min="6421" max="6421" width="11.42578125" style="11" customWidth="1"/>
    <col min="6422" max="6422" width="8.42578125" style="11" customWidth="1"/>
    <col min="6423" max="6423" width="8.140625" style="11" customWidth="1"/>
    <col min="6424" max="6424" width="9.28515625" style="11" customWidth="1"/>
    <col min="6425" max="6425" width="8.140625" style="11" customWidth="1"/>
    <col min="6426" max="6426" width="7.85546875" style="11" customWidth="1"/>
    <col min="6427" max="6427" width="12.85546875" style="11" customWidth="1"/>
    <col min="6428" max="6428" width="9" style="11" customWidth="1"/>
    <col min="6429" max="6430" width="10" style="11" customWidth="1"/>
    <col min="6431" max="6656" width="11" style="11"/>
    <col min="6657" max="6657" width="44.42578125" style="11" customWidth="1"/>
    <col min="6658" max="6658" width="8" style="11" customWidth="1"/>
    <col min="6659" max="6659" width="10.28515625" style="11" customWidth="1"/>
    <col min="6660" max="6660" width="8.85546875" style="11" customWidth="1"/>
    <col min="6661" max="6661" width="10.28515625" style="11" customWidth="1"/>
    <col min="6662" max="6662" width="10.42578125" style="11" customWidth="1"/>
    <col min="6663" max="6663" width="5.85546875" style="11" customWidth="1"/>
    <col min="6664" max="6664" width="9.85546875" style="11" customWidth="1"/>
    <col min="6665" max="6665" width="10.7109375" style="11" customWidth="1"/>
    <col min="6666" max="6666" width="14" style="11" customWidth="1"/>
    <col min="6667" max="6668" width="11.42578125" style="11" customWidth="1"/>
    <col min="6669" max="6669" width="10.85546875" style="11" customWidth="1"/>
    <col min="6670" max="6670" width="13.42578125" style="11" customWidth="1"/>
    <col min="6671" max="6671" width="12.7109375" style="11" customWidth="1"/>
    <col min="6672" max="6672" width="11.42578125" style="11" customWidth="1"/>
    <col min="6673" max="6673" width="8.85546875" style="11" customWidth="1"/>
    <col min="6674" max="6674" width="7.140625" style="11" customWidth="1"/>
    <col min="6675" max="6675" width="13.28515625" style="11" customWidth="1"/>
    <col min="6676" max="6676" width="12.140625" style="11" customWidth="1"/>
    <col min="6677" max="6677" width="11.42578125" style="11" customWidth="1"/>
    <col min="6678" max="6678" width="8.42578125" style="11" customWidth="1"/>
    <col min="6679" max="6679" width="8.140625" style="11" customWidth="1"/>
    <col min="6680" max="6680" width="9.28515625" style="11" customWidth="1"/>
    <col min="6681" max="6681" width="8.140625" style="11" customWidth="1"/>
    <col min="6682" max="6682" width="7.85546875" style="11" customWidth="1"/>
    <col min="6683" max="6683" width="12.85546875" style="11" customWidth="1"/>
    <col min="6684" max="6684" width="9" style="11" customWidth="1"/>
    <col min="6685" max="6686" width="10" style="11" customWidth="1"/>
    <col min="6687" max="6912" width="11" style="11"/>
    <col min="6913" max="6913" width="44.42578125" style="11" customWidth="1"/>
    <col min="6914" max="6914" width="8" style="11" customWidth="1"/>
    <col min="6915" max="6915" width="10.28515625" style="11" customWidth="1"/>
    <col min="6916" max="6916" width="8.85546875" style="11" customWidth="1"/>
    <col min="6917" max="6917" width="10.28515625" style="11" customWidth="1"/>
    <col min="6918" max="6918" width="10.42578125" style="11" customWidth="1"/>
    <col min="6919" max="6919" width="5.85546875" style="11" customWidth="1"/>
    <col min="6920" max="6920" width="9.85546875" style="11" customWidth="1"/>
    <col min="6921" max="6921" width="10.7109375" style="11" customWidth="1"/>
    <col min="6922" max="6922" width="14" style="11" customWidth="1"/>
    <col min="6923" max="6924" width="11.42578125" style="11" customWidth="1"/>
    <col min="6925" max="6925" width="10.85546875" style="11" customWidth="1"/>
    <col min="6926" max="6926" width="13.42578125" style="11" customWidth="1"/>
    <col min="6927" max="6927" width="12.7109375" style="11" customWidth="1"/>
    <col min="6928" max="6928" width="11.42578125" style="11" customWidth="1"/>
    <col min="6929" max="6929" width="8.85546875" style="11" customWidth="1"/>
    <col min="6930" max="6930" width="7.140625" style="11" customWidth="1"/>
    <col min="6931" max="6931" width="13.28515625" style="11" customWidth="1"/>
    <col min="6932" max="6932" width="12.140625" style="11" customWidth="1"/>
    <col min="6933" max="6933" width="11.42578125" style="11" customWidth="1"/>
    <col min="6934" max="6934" width="8.42578125" style="11" customWidth="1"/>
    <col min="6935" max="6935" width="8.140625" style="11" customWidth="1"/>
    <col min="6936" max="6936" width="9.28515625" style="11" customWidth="1"/>
    <col min="6937" max="6937" width="8.140625" style="11" customWidth="1"/>
    <col min="6938" max="6938" width="7.85546875" style="11" customWidth="1"/>
    <col min="6939" max="6939" width="12.85546875" style="11" customWidth="1"/>
    <col min="6940" max="6940" width="9" style="11" customWidth="1"/>
    <col min="6941" max="6942" width="10" style="11" customWidth="1"/>
    <col min="6943" max="7168" width="11" style="11"/>
    <col min="7169" max="7169" width="44.42578125" style="11" customWidth="1"/>
    <col min="7170" max="7170" width="8" style="11" customWidth="1"/>
    <col min="7171" max="7171" width="10.28515625" style="11" customWidth="1"/>
    <col min="7172" max="7172" width="8.85546875" style="11" customWidth="1"/>
    <col min="7173" max="7173" width="10.28515625" style="11" customWidth="1"/>
    <col min="7174" max="7174" width="10.42578125" style="11" customWidth="1"/>
    <col min="7175" max="7175" width="5.85546875" style="11" customWidth="1"/>
    <col min="7176" max="7176" width="9.85546875" style="11" customWidth="1"/>
    <col min="7177" max="7177" width="10.7109375" style="11" customWidth="1"/>
    <col min="7178" max="7178" width="14" style="11" customWidth="1"/>
    <col min="7179" max="7180" width="11.42578125" style="11" customWidth="1"/>
    <col min="7181" max="7181" width="10.85546875" style="11" customWidth="1"/>
    <col min="7182" max="7182" width="13.42578125" style="11" customWidth="1"/>
    <col min="7183" max="7183" width="12.7109375" style="11" customWidth="1"/>
    <col min="7184" max="7184" width="11.42578125" style="11" customWidth="1"/>
    <col min="7185" max="7185" width="8.85546875" style="11" customWidth="1"/>
    <col min="7186" max="7186" width="7.140625" style="11" customWidth="1"/>
    <col min="7187" max="7187" width="13.28515625" style="11" customWidth="1"/>
    <col min="7188" max="7188" width="12.140625" style="11" customWidth="1"/>
    <col min="7189" max="7189" width="11.42578125" style="11" customWidth="1"/>
    <col min="7190" max="7190" width="8.42578125" style="11" customWidth="1"/>
    <col min="7191" max="7191" width="8.140625" style="11" customWidth="1"/>
    <col min="7192" max="7192" width="9.28515625" style="11" customWidth="1"/>
    <col min="7193" max="7193" width="8.140625" style="11" customWidth="1"/>
    <col min="7194" max="7194" width="7.85546875" style="11" customWidth="1"/>
    <col min="7195" max="7195" width="12.85546875" style="11" customWidth="1"/>
    <col min="7196" max="7196" width="9" style="11" customWidth="1"/>
    <col min="7197" max="7198" width="10" style="11" customWidth="1"/>
    <col min="7199" max="7424" width="11" style="11"/>
    <col min="7425" max="7425" width="44.42578125" style="11" customWidth="1"/>
    <col min="7426" max="7426" width="8" style="11" customWidth="1"/>
    <col min="7427" max="7427" width="10.28515625" style="11" customWidth="1"/>
    <col min="7428" max="7428" width="8.85546875" style="11" customWidth="1"/>
    <col min="7429" max="7429" width="10.28515625" style="11" customWidth="1"/>
    <col min="7430" max="7430" width="10.42578125" style="11" customWidth="1"/>
    <col min="7431" max="7431" width="5.85546875" style="11" customWidth="1"/>
    <col min="7432" max="7432" width="9.85546875" style="11" customWidth="1"/>
    <col min="7433" max="7433" width="10.7109375" style="11" customWidth="1"/>
    <col min="7434" max="7434" width="14" style="11" customWidth="1"/>
    <col min="7435" max="7436" width="11.42578125" style="11" customWidth="1"/>
    <col min="7437" max="7437" width="10.85546875" style="11" customWidth="1"/>
    <col min="7438" max="7438" width="13.42578125" style="11" customWidth="1"/>
    <col min="7439" max="7439" width="12.7109375" style="11" customWidth="1"/>
    <col min="7440" max="7440" width="11.42578125" style="11" customWidth="1"/>
    <col min="7441" max="7441" width="8.85546875" style="11" customWidth="1"/>
    <col min="7442" max="7442" width="7.140625" style="11" customWidth="1"/>
    <col min="7443" max="7443" width="13.28515625" style="11" customWidth="1"/>
    <col min="7444" max="7444" width="12.140625" style="11" customWidth="1"/>
    <col min="7445" max="7445" width="11.42578125" style="11" customWidth="1"/>
    <col min="7446" max="7446" width="8.42578125" style="11" customWidth="1"/>
    <col min="7447" max="7447" width="8.140625" style="11" customWidth="1"/>
    <col min="7448" max="7448" width="9.28515625" style="11" customWidth="1"/>
    <col min="7449" max="7449" width="8.140625" style="11" customWidth="1"/>
    <col min="7450" max="7450" width="7.85546875" style="11" customWidth="1"/>
    <col min="7451" max="7451" width="12.85546875" style="11" customWidth="1"/>
    <col min="7452" max="7452" width="9" style="11" customWidth="1"/>
    <col min="7453" max="7454" width="10" style="11" customWidth="1"/>
    <col min="7455" max="7680" width="11" style="11"/>
    <col min="7681" max="7681" width="44.42578125" style="11" customWidth="1"/>
    <col min="7682" max="7682" width="8" style="11" customWidth="1"/>
    <col min="7683" max="7683" width="10.28515625" style="11" customWidth="1"/>
    <col min="7684" max="7684" width="8.85546875" style="11" customWidth="1"/>
    <col min="7685" max="7685" width="10.28515625" style="11" customWidth="1"/>
    <col min="7686" max="7686" width="10.42578125" style="11" customWidth="1"/>
    <col min="7687" max="7687" width="5.85546875" style="11" customWidth="1"/>
    <col min="7688" max="7688" width="9.85546875" style="11" customWidth="1"/>
    <col min="7689" max="7689" width="10.7109375" style="11" customWidth="1"/>
    <col min="7690" max="7690" width="14" style="11" customWidth="1"/>
    <col min="7691" max="7692" width="11.42578125" style="11" customWidth="1"/>
    <col min="7693" max="7693" width="10.85546875" style="11" customWidth="1"/>
    <col min="7694" max="7694" width="13.42578125" style="11" customWidth="1"/>
    <col min="7695" max="7695" width="12.7109375" style="11" customWidth="1"/>
    <col min="7696" max="7696" width="11.42578125" style="11" customWidth="1"/>
    <col min="7697" max="7697" width="8.85546875" style="11" customWidth="1"/>
    <col min="7698" max="7698" width="7.140625" style="11" customWidth="1"/>
    <col min="7699" max="7699" width="13.28515625" style="11" customWidth="1"/>
    <col min="7700" max="7700" width="12.140625" style="11" customWidth="1"/>
    <col min="7701" max="7701" width="11.42578125" style="11" customWidth="1"/>
    <col min="7702" max="7702" width="8.42578125" style="11" customWidth="1"/>
    <col min="7703" max="7703" width="8.140625" style="11" customWidth="1"/>
    <col min="7704" max="7704" width="9.28515625" style="11" customWidth="1"/>
    <col min="7705" max="7705" width="8.140625" style="11" customWidth="1"/>
    <col min="7706" max="7706" width="7.85546875" style="11" customWidth="1"/>
    <col min="7707" max="7707" width="12.85546875" style="11" customWidth="1"/>
    <col min="7708" max="7708" width="9" style="11" customWidth="1"/>
    <col min="7709" max="7710" width="10" style="11" customWidth="1"/>
    <col min="7711" max="7936" width="11" style="11"/>
    <col min="7937" max="7937" width="44.42578125" style="11" customWidth="1"/>
    <col min="7938" max="7938" width="8" style="11" customWidth="1"/>
    <col min="7939" max="7939" width="10.28515625" style="11" customWidth="1"/>
    <col min="7940" max="7940" width="8.85546875" style="11" customWidth="1"/>
    <col min="7941" max="7941" width="10.28515625" style="11" customWidth="1"/>
    <col min="7942" max="7942" width="10.42578125" style="11" customWidth="1"/>
    <col min="7943" max="7943" width="5.85546875" style="11" customWidth="1"/>
    <col min="7944" max="7944" width="9.85546875" style="11" customWidth="1"/>
    <col min="7945" max="7945" width="10.7109375" style="11" customWidth="1"/>
    <col min="7946" max="7946" width="14" style="11" customWidth="1"/>
    <col min="7947" max="7948" width="11.42578125" style="11" customWidth="1"/>
    <col min="7949" max="7949" width="10.85546875" style="11" customWidth="1"/>
    <col min="7950" max="7950" width="13.42578125" style="11" customWidth="1"/>
    <col min="7951" max="7951" width="12.7109375" style="11" customWidth="1"/>
    <col min="7952" max="7952" width="11.42578125" style="11" customWidth="1"/>
    <col min="7953" max="7953" width="8.85546875" style="11" customWidth="1"/>
    <col min="7954" max="7954" width="7.140625" style="11" customWidth="1"/>
    <col min="7955" max="7955" width="13.28515625" style="11" customWidth="1"/>
    <col min="7956" max="7956" width="12.140625" style="11" customWidth="1"/>
    <col min="7957" max="7957" width="11.42578125" style="11" customWidth="1"/>
    <col min="7958" max="7958" width="8.42578125" style="11" customWidth="1"/>
    <col min="7959" max="7959" width="8.140625" style="11" customWidth="1"/>
    <col min="7960" max="7960" width="9.28515625" style="11" customWidth="1"/>
    <col min="7961" max="7961" width="8.140625" style="11" customWidth="1"/>
    <col min="7962" max="7962" width="7.85546875" style="11" customWidth="1"/>
    <col min="7963" max="7963" width="12.85546875" style="11" customWidth="1"/>
    <col min="7964" max="7964" width="9" style="11" customWidth="1"/>
    <col min="7965" max="7966" width="10" style="11" customWidth="1"/>
    <col min="7967" max="8192" width="11" style="11"/>
    <col min="8193" max="8193" width="44.42578125" style="11" customWidth="1"/>
    <col min="8194" max="8194" width="8" style="11" customWidth="1"/>
    <col min="8195" max="8195" width="10.28515625" style="11" customWidth="1"/>
    <col min="8196" max="8196" width="8.85546875" style="11" customWidth="1"/>
    <col min="8197" max="8197" width="10.28515625" style="11" customWidth="1"/>
    <col min="8198" max="8198" width="10.42578125" style="11" customWidth="1"/>
    <col min="8199" max="8199" width="5.85546875" style="11" customWidth="1"/>
    <col min="8200" max="8200" width="9.85546875" style="11" customWidth="1"/>
    <col min="8201" max="8201" width="10.7109375" style="11" customWidth="1"/>
    <col min="8202" max="8202" width="14" style="11" customWidth="1"/>
    <col min="8203" max="8204" width="11.42578125" style="11" customWidth="1"/>
    <col min="8205" max="8205" width="10.85546875" style="11" customWidth="1"/>
    <col min="8206" max="8206" width="13.42578125" style="11" customWidth="1"/>
    <col min="8207" max="8207" width="12.7109375" style="11" customWidth="1"/>
    <col min="8208" max="8208" width="11.42578125" style="11" customWidth="1"/>
    <col min="8209" max="8209" width="8.85546875" style="11" customWidth="1"/>
    <col min="8210" max="8210" width="7.140625" style="11" customWidth="1"/>
    <col min="8211" max="8211" width="13.28515625" style="11" customWidth="1"/>
    <col min="8212" max="8212" width="12.140625" style="11" customWidth="1"/>
    <col min="8213" max="8213" width="11.42578125" style="11" customWidth="1"/>
    <col min="8214" max="8214" width="8.42578125" style="11" customWidth="1"/>
    <col min="8215" max="8215" width="8.140625" style="11" customWidth="1"/>
    <col min="8216" max="8216" width="9.28515625" style="11" customWidth="1"/>
    <col min="8217" max="8217" width="8.140625" style="11" customWidth="1"/>
    <col min="8218" max="8218" width="7.85546875" style="11" customWidth="1"/>
    <col min="8219" max="8219" width="12.85546875" style="11" customWidth="1"/>
    <col min="8220" max="8220" width="9" style="11" customWidth="1"/>
    <col min="8221" max="8222" width="10" style="11" customWidth="1"/>
    <col min="8223" max="8448" width="11" style="11"/>
    <col min="8449" max="8449" width="44.42578125" style="11" customWidth="1"/>
    <col min="8450" max="8450" width="8" style="11" customWidth="1"/>
    <col min="8451" max="8451" width="10.28515625" style="11" customWidth="1"/>
    <col min="8452" max="8452" width="8.85546875" style="11" customWidth="1"/>
    <col min="8453" max="8453" width="10.28515625" style="11" customWidth="1"/>
    <col min="8454" max="8454" width="10.42578125" style="11" customWidth="1"/>
    <col min="8455" max="8455" width="5.85546875" style="11" customWidth="1"/>
    <col min="8456" max="8456" width="9.85546875" style="11" customWidth="1"/>
    <col min="8457" max="8457" width="10.7109375" style="11" customWidth="1"/>
    <col min="8458" max="8458" width="14" style="11" customWidth="1"/>
    <col min="8459" max="8460" width="11.42578125" style="11" customWidth="1"/>
    <col min="8461" max="8461" width="10.85546875" style="11" customWidth="1"/>
    <col min="8462" max="8462" width="13.42578125" style="11" customWidth="1"/>
    <col min="8463" max="8463" width="12.7109375" style="11" customWidth="1"/>
    <col min="8464" max="8464" width="11.42578125" style="11" customWidth="1"/>
    <col min="8465" max="8465" width="8.85546875" style="11" customWidth="1"/>
    <col min="8466" max="8466" width="7.140625" style="11" customWidth="1"/>
    <col min="8467" max="8467" width="13.28515625" style="11" customWidth="1"/>
    <col min="8468" max="8468" width="12.140625" style="11" customWidth="1"/>
    <col min="8469" max="8469" width="11.42578125" style="11" customWidth="1"/>
    <col min="8470" max="8470" width="8.42578125" style="11" customWidth="1"/>
    <col min="8471" max="8471" width="8.140625" style="11" customWidth="1"/>
    <col min="8472" max="8472" width="9.28515625" style="11" customWidth="1"/>
    <col min="8473" max="8473" width="8.140625" style="11" customWidth="1"/>
    <col min="8474" max="8474" width="7.85546875" style="11" customWidth="1"/>
    <col min="8475" max="8475" width="12.85546875" style="11" customWidth="1"/>
    <col min="8476" max="8476" width="9" style="11" customWidth="1"/>
    <col min="8477" max="8478" width="10" style="11" customWidth="1"/>
    <col min="8479" max="8704" width="11" style="11"/>
    <col min="8705" max="8705" width="44.42578125" style="11" customWidth="1"/>
    <col min="8706" max="8706" width="8" style="11" customWidth="1"/>
    <col min="8707" max="8707" width="10.28515625" style="11" customWidth="1"/>
    <col min="8708" max="8708" width="8.85546875" style="11" customWidth="1"/>
    <col min="8709" max="8709" width="10.28515625" style="11" customWidth="1"/>
    <col min="8710" max="8710" width="10.42578125" style="11" customWidth="1"/>
    <col min="8711" max="8711" width="5.85546875" style="11" customWidth="1"/>
    <col min="8712" max="8712" width="9.85546875" style="11" customWidth="1"/>
    <col min="8713" max="8713" width="10.7109375" style="11" customWidth="1"/>
    <col min="8714" max="8714" width="14" style="11" customWidth="1"/>
    <col min="8715" max="8716" width="11.42578125" style="11" customWidth="1"/>
    <col min="8717" max="8717" width="10.85546875" style="11" customWidth="1"/>
    <col min="8718" max="8718" width="13.42578125" style="11" customWidth="1"/>
    <col min="8719" max="8719" width="12.7109375" style="11" customWidth="1"/>
    <col min="8720" max="8720" width="11.42578125" style="11" customWidth="1"/>
    <col min="8721" max="8721" width="8.85546875" style="11" customWidth="1"/>
    <col min="8722" max="8722" width="7.140625" style="11" customWidth="1"/>
    <col min="8723" max="8723" width="13.28515625" style="11" customWidth="1"/>
    <col min="8724" max="8724" width="12.140625" style="11" customWidth="1"/>
    <col min="8725" max="8725" width="11.42578125" style="11" customWidth="1"/>
    <col min="8726" max="8726" width="8.42578125" style="11" customWidth="1"/>
    <col min="8727" max="8727" width="8.140625" style="11" customWidth="1"/>
    <col min="8728" max="8728" width="9.28515625" style="11" customWidth="1"/>
    <col min="8729" max="8729" width="8.140625" style="11" customWidth="1"/>
    <col min="8730" max="8730" width="7.85546875" style="11" customWidth="1"/>
    <col min="8731" max="8731" width="12.85546875" style="11" customWidth="1"/>
    <col min="8732" max="8732" width="9" style="11" customWidth="1"/>
    <col min="8733" max="8734" width="10" style="11" customWidth="1"/>
    <col min="8735" max="8960" width="11" style="11"/>
    <col min="8961" max="8961" width="44.42578125" style="11" customWidth="1"/>
    <col min="8962" max="8962" width="8" style="11" customWidth="1"/>
    <col min="8963" max="8963" width="10.28515625" style="11" customWidth="1"/>
    <col min="8964" max="8964" width="8.85546875" style="11" customWidth="1"/>
    <col min="8965" max="8965" width="10.28515625" style="11" customWidth="1"/>
    <col min="8966" max="8966" width="10.42578125" style="11" customWidth="1"/>
    <col min="8967" max="8967" width="5.85546875" style="11" customWidth="1"/>
    <col min="8968" max="8968" width="9.85546875" style="11" customWidth="1"/>
    <col min="8969" max="8969" width="10.7109375" style="11" customWidth="1"/>
    <col min="8970" max="8970" width="14" style="11" customWidth="1"/>
    <col min="8971" max="8972" width="11.42578125" style="11" customWidth="1"/>
    <col min="8973" max="8973" width="10.85546875" style="11" customWidth="1"/>
    <col min="8974" max="8974" width="13.42578125" style="11" customWidth="1"/>
    <col min="8975" max="8975" width="12.7109375" style="11" customWidth="1"/>
    <col min="8976" max="8976" width="11.42578125" style="11" customWidth="1"/>
    <col min="8977" max="8977" width="8.85546875" style="11" customWidth="1"/>
    <col min="8978" max="8978" width="7.140625" style="11" customWidth="1"/>
    <col min="8979" max="8979" width="13.28515625" style="11" customWidth="1"/>
    <col min="8980" max="8980" width="12.140625" style="11" customWidth="1"/>
    <col min="8981" max="8981" width="11.42578125" style="11" customWidth="1"/>
    <col min="8982" max="8982" width="8.42578125" style="11" customWidth="1"/>
    <col min="8983" max="8983" width="8.140625" style="11" customWidth="1"/>
    <col min="8984" max="8984" width="9.28515625" style="11" customWidth="1"/>
    <col min="8985" max="8985" width="8.140625" style="11" customWidth="1"/>
    <col min="8986" max="8986" width="7.85546875" style="11" customWidth="1"/>
    <col min="8987" max="8987" width="12.85546875" style="11" customWidth="1"/>
    <col min="8988" max="8988" width="9" style="11" customWidth="1"/>
    <col min="8989" max="8990" width="10" style="11" customWidth="1"/>
    <col min="8991" max="9216" width="11" style="11"/>
    <col min="9217" max="9217" width="44.42578125" style="11" customWidth="1"/>
    <col min="9218" max="9218" width="8" style="11" customWidth="1"/>
    <col min="9219" max="9219" width="10.28515625" style="11" customWidth="1"/>
    <col min="9220" max="9220" width="8.85546875" style="11" customWidth="1"/>
    <col min="9221" max="9221" width="10.28515625" style="11" customWidth="1"/>
    <col min="9222" max="9222" width="10.42578125" style="11" customWidth="1"/>
    <col min="9223" max="9223" width="5.85546875" style="11" customWidth="1"/>
    <col min="9224" max="9224" width="9.85546875" style="11" customWidth="1"/>
    <col min="9225" max="9225" width="10.7109375" style="11" customWidth="1"/>
    <col min="9226" max="9226" width="14" style="11" customWidth="1"/>
    <col min="9227" max="9228" width="11.42578125" style="11" customWidth="1"/>
    <col min="9229" max="9229" width="10.85546875" style="11" customWidth="1"/>
    <col min="9230" max="9230" width="13.42578125" style="11" customWidth="1"/>
    <col min="9231" max="9231" width="12.7109375" style="11" customWidth="1"/>
    <col min="9232" max="9232" width="11.42578125" style="11" customWidth="1"/>
    <col min="9233" max="9233" width="8.85546875" style="11" customWidth="1"/>
    <col min="9234" max="9234" width="7.140625" style="11" customWidth="1"/>
    <col min="9235" max="9235" width="13.28515625" style="11" customWidth="1"/>
    <col min="9236" max="9236" width="12.140625" style="11" customWidth="1"/>
    <col min="9237" max="9237" width="11.42578125" style="11" customWidth="1"/>
    <col min="9238" max="9238" width="8.42578125" style="11" customWidth="1"/>
    <col min="9239" max="9239" width="8.140625" style="11" customWidth="1"/>
    <col min="9240" max="9240" width="9.28515625" style="11" customWidth="1"/>
    <col min="9241" max="9241" width="8.140625" style="11" customWidth="1"/>
    <col min="9242" max="9242" width="7.85546875" style="11" customWidth="1"/>
    <col min="9243" max="9243" width="12.85546875" style="11" customWidth="1"/>
    <col min="9244" max="9244" width="9" style="11" customWidth="1"/>
    <col min="9245" max="9246" width="10" style="11" customWidth="1"/>
    <col min="9247" max="9472" width="11" style="11"/>
    <col min="9473" max="9473" width="44.42578125" style="11" customWidth="1"/>
    <col min="9474" max="9474" width="8" style="11" customWidth="1"/>
    <col min="9475" max="9475" width="10.28515625" style="11" customWidth="1"/>
    <col min="9476" max="9476" width="8.85546875" style="11" customWidth="1"/>
    <col min="9477" max="9477" width="10.28515625" style="11" customWidth="1"/>
    <col min="9478" max="9478" width="10.42578125" style="11" customWidth="1"/>
    <col min="9479" max="9479" width="5.85546875" style="11" customWidth="1"/>
    <col min="9480" max="9480" width="9.85546875" style="11" customWidth="1"/>
    <col min="9481" max="9481" width="10.7109375" style="11" customWidth="1"/>
    <col min="9482" max="9482" width="14" style="11" customWidth="1"/>
    <col min="9483" max="9484" width="11.42578125" style="11" customWidth="1"/>
    <col min="9485" max="9485" width="10.85546875" style="11" customWidth="1"/>
    <col min="9486" max="9486" width="13.42578125" style="11" customWidth="1"/>
    <col min="9487" max="9487" width="12.7109375" style="11" customWidth="1"/>
    <col min="9488" max="9488" width="11.42578125" style="11" customWidth="1"/>
    <col min="9489" max="9489" width="8.85546875" style="11" customWidth="1"/>
    <col min="9490" max="9490" width="7.140625" style="11" customWidth="1"/>
    <col min="9491" max="9491" width="13.28515625" style="11" customWidth="1"/>
    <col min="9492" max="9492" width="12.140625" style="11" customWidth="1"/>
    <col min="9493" max="9493" width="11.42578125" style="11" customWidth="1"/>
    <col min="9494" max="9494" width="8.42578125" style="11" customWidth="1"/>
    <col min="9495" max="9495" width="8.140625" style="11" customWidth="1"/>
    <col min="9496" max="9496" width="9.28515625" style="11" customWidth="1"/>
    <col min="9497" max="9497" width="8.140625" style="11" customWidth="1"/>
    <col min="9498" max="9498" width="7.85546875" style="11" customWidth="1"/>
    <col min="9499" max="9499" width="12.85546875" style="11" customWidth="1"/>
    <col min="9500" max="9500" width="9" style="11" customWidth="1"/>
    <col min="9501" max="9502" width="10" style="11" customWidth="1"/>
    <col min="9503" max="9728" width="11" style="11"/>
    <col min="9729" max="9729" width="44.42578125" style="11" customWidth="1"/>
    <col min="9730" max="9730" width="8" style="11" customWidth="1"/>
    <col min="9731" max="9731" width="10.28515625" style="11" customWidth="1"/>
    <col min="9732" max="9732" width="8.85546875" style="11" customWidth="1"/>
    <col min="9733" max="9733" width="10.28515625" style="11" customWidth="1"/>
    <col min="9734" max="9734" width="10.42578125" style="11" customWidth="1"/>
    <col min="9735" max="9735" width="5.85546875" style="11" customWidth="1"/>
    <col min="9736" max="9736" width="9.85546875" style="11" customWidth="1"/>
    <col min="9737" max="9737" width="10.7109375" style="11" customWidth="1"/>
    <col min="9738" max="9738" width="14" style="11" customWidth="1"/>
    <col min="9739" max="9740" width="11.42578125" style="11" customWidth="1"/>
    <col min="9741" max="9741" width="10.85546875" style="11" customWidth="1"/>
    <col min="9742" max="9742" width="13.42578125" style="11" customWidth="1"/>
    <col min="9743" max="9743" width="12.7109375" style="11" customWidth="1"/>
    <col min="9744" max="9744" width="11.42578125" style="11" customWidth="1"/>
    <col min="9745" max="9745" width="8.85546875" style="11" customWidth="1"/>
    <col min="9746" max="9746" width="7.140625" style="11" customWidth="1"/>
    <col min="9747" max="9747" width="13.28515625" style="11" customWidth="1"/>
    <col min="9748" max="9748" width="12.140625" style="11" customWidth="1"/>
    <col min="9749" max="9749" width="11.42578125" style="11" customWidth="1"/>
    <col min="9750" max="9750" width="8.42578125" style="11" customWidth="1"/>
    <col min="9751" max="9751" width="8.140625" style="11" customWidth="1"/>
    <col min="9752" max="9752" width="9.28515625" style="11" customWidth="1"/>
    <col min="9753" max="9753" width="8.140625" style="11" customWidth="1"/>
    <col min="9754" max="9754" width="7.85546875" style="11" customWidth="1"/>
    <col min="9755" max="9755" width="12.85546875" style="11" customWidth="1"/>
    <col min="9756" max="9756" width="9" style="11" customWidth="1"/>
    <col min="9757" max="9758" width="10" style="11" customWidth="1"/>
    <col min="9759" max="9984" width="11" style="11"/>
    <col min="9985" max="9985" width="44.42578125" style="11" customWidth="1"/>
    <col min="9986" max="9986" width="8" style="11" customWidth="1"/>
    <col min="9987" max="9987" width="10.28515625" style="11" customWidth="1"/>
    <col min="9988" max="9988" width="8.85546875" style="11" customWidth="1"/>
    <col min="9989" max="9989" width="10.28515625" style="11" customWidth="1"/>
    <col min="9990" max="9990" width="10.42578125" style="11" customWidth="1"/>
    <col min="9991" max="9991" width="5.85546875" style="11" customWidth="1"/>
    <col min="9992" max="9992" width="9.85546875" style="11" customWidth="1"/>
    <col min="9993" max="9993" width="10.7109375" style="11" customWidth="1"/>
    <col min="9994" max="9994" width="14" style="11" customWidth="1"/>
    <col min="9995" max="9996" width="11.42578125" style="11" customWidth="1"/>
    <col min="9997" max="9997" width="10.85546875" style="11" customWidth="1"/>
    <col min="9998" max="9998" width="13.42578125" style="11" customWidth="1"/>
    <col min="9999" max="9999" width="12.7109375" style="11" customWidth="1"/>
    <col min="10000" max="10000" width="11.42578125" style="11" customWidth="1"/>
    <col min="10001" max="10001" width="8.85546875" style="11" customWidth="1"/>
    <col min="10002" max="10002" width="7.140625" style="11" customWidth="1"/>
    <col min="10003" max="10003" width="13.28515625" style="11" customWidth="1"/>
    <col min="10004" max="10004" width="12.140625" style="11" customWidth="1"/>
    <col min="10005" max="10005" width="11.42578125" style="11" customWidth="1"/>
    <col min="10006" max="10006" width="8.42578125" style="11" customWidth="1"/>
    <col min="10007" max="10007" width="8.140625" style="11" customWidth="1"/>
    <col min="10008" max="10008" width="9.28515625" style="11" customWidth="1"/>
    <col min="10009" max="10009" width="8.140625" style="11" customWidth="1"/>
    <col min="10010" max="10010" width="7.85546875" style="11" customWidth="1"/>
    <col min="10011" max="10011" width="12.85546875" style="11" customWidth="1"/>
    <col min="10012" max="10012" width="9" style="11" customWidth="1"/>
    <col min="10013" max="10014" width="10" style="11" customWidth="1"/>
    <col min="10015" max="10240" width="11" style="11"/>
    <col min="10241" max="10241" width="44.42578125" style="11" customWidth="1"/>
    <col min="10242" max="10242" width="8" style="11" customWidth="1"/>
    <col min="10243" max="10243" width="10.28515625" style="11" customWidth="1"/>
    <col min="10244" max="10244" width="8.85546875" style="11" customWidth="1"/>
    <col min="10245" max="10245" width="10.28515625" style="11" customWidth="1"/>
    <col min="10246" max="10246" width="10.42578125" style="11" customWidth="1"/>
    <col min="10247" max="10247" width="5.85546875" style="11" customWidth="1"/>
    <col min="10248" max="10248" width="9.85546875" style="11" customWidth="1"/>
    <col min="10249" max="10249" width="10.7109375" style="11" customWidth="1"/>
    <col min="10250" max="10250" width="14" style="11" customWidth="1"/>
    <col min="10251" max="10252" width="11.42578125" style="11" customWidth="1"/>
    <col min="10253" max="10253" width="10.85546875" style="11" customWidth="1"/>
    <col min="10254" max="10254" width="13.42578125" style="11" customWidth="1"/>
    <col min="10255" max="10255" width="12.7109375" style="11" customWidth="1"/>
    <col min="10256" max="10256" width="11.42578125" style="11" customWidth="1"/>
    <col min="10257" max="10257" width="8.85546875" style="11" customWidth="1"/>
    <col min="10258" max="10258" width="7.140625" style="11" customWidth="1"/>
    <col min="10259" max="10259" width="13.28515625" style="11" customWidth="1"/>
    <col min="10260" max="10260" width="12.140625" style="11" customWidth="1"/>
    <col min="10261" max="10261" width="11.42578125" style="11" customWidth="1"/>
    <col min="10262" max="10262" width="8.42578125" style="11" customWidth="1"/>
    <col min="10263" max="10263" width="8.140625" style="11" customWidth="1"/>
    <col min="10264" max="10264" width="9.28515625" style="11" customWidth="1"/>
    <col min="10265" max="10265" width="8.140625" style="11" customWidth="1"/>
    <col min="10266" max="10266" width="7.85546875" style="11" customWidth="1"/>
    <col min="10267" max="10267" width="12.85546875" style="11" customWidth="1"/>
    <col min="10268" max="10268" width="9" style="11" customWidth="1"/>
    <col min="10269" max="10270" width="10" style="11" customWidth="1"/>
    <col min="10271" max="10496" width="11" style="11"/>
    <col min="10497" max="10497" width="44.42578125" style="11" customWidth="1"/>
    <col min="10498" max="10498" width="8" style="11" customWidth="1"/>
    <col min="10499" max="10499" width="10.28515625" style="11" customWidth="1"/>
    <col min="10500" max="10500" width="8.85546875" style="11" customWidth="1"/>
    <col min="10501" max="10501" width="10.28515625" style="11" customWidth="1"/>
    <col min="10502" max="10502" width="10.42578125" style="11" customWidth="1"/>
    <col min="10503" max="10503" width="5.85546875" style="11" customWidth="1"/>
    <col min="10504" max="10504" width="9.85546875" style="11" customWidth="1"/>
    <col min="10505" max="10505" width="10.7109375" style="11" customWidth="1"/>
    <col min="10506" max="10506" width="14" style="11" customWidth="1"/>
    <col min="10507" max="10508" width="11.42578125" style="11" customWidth="1"/>
    <col min="10509" max="10509" width="10.85546875" style="11" customWidth="1"/>
    <col min="10510" max="10510" width="13.42578125" style="11" customWidth="1"/>
    <col min="10511" max="10511" width="12.7109375" style="11" customWidth="1"/>
    <col min="10512" max="10512" width="11.42578125" style="11" customWidth="1"/>
    <col min="10513" max="10513" width="8.85546875" style="11" customWidth="1"/>
    <col min="10514" max="10514" width="7.140625" style="11" customWidth="1"/>
    <col min="10515" max="10515" width="13.28515625" style="11" customWidth="1"/>
    <col min="10516" max="10516" width="12.140625" style="11" customWidth="1"/>
    <col min="10517" max="10517" width="11.42578125" style="11" customWidth="1"/>
    <col min="10518" max="10518" width="8.42578125" style="11" customWidth="1"/>
    <col min="10519" max="10519" width="8.140625" style="11" customWidth="1"/>
    <col min="10520" max="10520" width="9.28515625" style="11" customWidth="1"/>
    <col min="10521" max="10521" width="8.140625" style="11" customWidth="1"/>
    <col min="10522" max="10522" width="7.85546875" style="11" customWidth="1"/>
    <col min="10523" max="10523" width="12.85546875" style="11" customWidth="1"/>
    <col min="10524" max="10524" width="9" style="11" customWidth="1"/>
    <col min="10525" max="10526" width="10" style="11" customWidth="1"/>
    <col min="10527" max="10752" width="11" style="11"/>
    <col min="10753" max="10753" width="44.42578125" style="11" customWidth="1"/>
    <col min="10754" max="10754" width="8" style="11" customWidth="1"/>
    <col min="10755" max="10755" width="10.28515625" style="11" customWidth="1"/>
    <col min="10756" max="10756" width="8.85546875" style="11" customWidth="1"/>
    <col min="10757" max="10757" width="10.28515625" style="11" customWidth="1"/>
    <col min="10758" max="10758" width="10.42578125" style="11" customWidth="1"/>
    <col min="10759" max="10759" width="5.85546875" style="11" customWidth="1"/>
    <col min="10760" max="10760" width="9.85546875" style="11" customWidth="1"/>
    <col min="10761" max="10761" width="10.7109375" style="11" customWidth="1"/>
    <col min="10762" max="10762" width="14" style="11" customWidth="1"/>
    <col min="10763" max="10764" width="11.42578125" style="11" customWidth="1"/>
    <col min="10765" max="10765" width="10.85546875" style="11" customWidth="1"/>
    <col min="10766" max="10766" width="13.42578125" style="11" customWidth="1"/>
    <col min="10767" max="10767" width="12.7109375" style="11" customWidth="1"/>
    <col min="10768" max="10768" width="11.42578125" style="11" customWidth="1"/>
    <col min="10769" max="10769" width="8.85546875" style="11" customWidth="1"/>
    <col min="10770" max="10770" width="7.140625" style="11" customWidth="1"/>
    <col min="10771" max="10771" width="13.28515625" style="11" customWidth="1"/>
    <col min="10772" max="10772" width="12.140625" style="11" customWidth="1"/>
    <col min="10773" max="10773" width="11.42578125" style="11" customWidth="1"/>
    <col min="10774" max="10774" width="8.42578125" style="11" customWidth="1"/>
    <col min="10775" max="10775" width="8.140625" style="11" customWidth="1"/>
    <col min="10776" max="10776" width="9.28515625" style="11" customWidth="1"/>
    <col min="10777" max="10777" width="8.140625" style="11" customWidth="1"/>
    <col min="10778" max="10778" width="7.85546875" style="11" customWidth="1"/>
    <col min="10779" max="10779" width="12.85546875" style="11" customWidth="1"/>
    <col min="10780" max="10780" width="9" style="11" customWidth="1"/>
    <col min="10781" max="10782" width="10" style="11" customWidth="1"/>
    <col min="10783" max="11008" width="11" style="11"/>
    <col min="11009" max="11009" width="44.42578125" style="11" customWidth="1"/>
    <col min="11010" max="11010" width="8" style="11" customWidth="1"/>
    <col min="11011" max="11011" width="10.28515625" style="11" customWidth="1"/>
    <col min="11012" max="11012" width="8.85546875" style="11" customWidth="1"/>
    <col min="11013" max="11013" width="10.28515625" style="11" customWidth="1"/>
    <col min="11014" max="11014" width="10.42578125" style="11" customWidth="1"/>
    <col min="11015" max="11015" width="5.85546875" style="11" customWidth="1"/>
    <col min="11016" max="11016" width="9.85546875" style="11" customWidth="1"/>
    <col min="11017" max="11017" width="10.7109375" style="11" customWidth="1"/>
    <col min="11018" max="11018" width="14" style="11" customWidth="1"/>
    <col min="11019" max="11020" width="11.42578125" style="11" customWidth="1"/>
    <col min="11021" max="11021" width="10.85546875" style="11" customWidth="1"/>
    <col min="11022" max="11022" width="13.42578125" style="11" customWidth="1"/>
    <col min="11023" max="11023" width="12.7109375" style="11" customWidth="1"/>
    <col min="11024" max="11024" width="11.42578125" style="11" customWidth="1"/>
    <col min="11025" max="11025" width="8.85546875" style="11" customWidth="1"/>
    <col min="11026" max="11026" width="7.140625" style="11" customWidth="1"/>
    <col min="11027" max="11027" width="13.28515625" style="11" customWidth="1"/>
    <col min="11028" max="11028" width="12.140625" style="11" customWidth="1"/>
    <col min="11029" max="11029" width="11.42578125" style="11" customWidth="1"/>
    <col min="11030" max="11030" width="8.42578125" style="11" customWidth="1"/>
    <col min="11031" max="11031" width="8.140625" style="11" customWidth="1"/>
    <col min="11032" max="11032" width="9.28515625" style="11" customWidth="1"/>
    <col min="11033" max="11033" width="8.140625" style="11" customWidth="1"/>
    <col min="11034" max="11034" width="7.85546875" style="11" customWidth="1"/>
    <col min="11035" max="11035" width="12.85546875" style="11" customWidth="1"/>
    <col min="11036" max="11036" width="9" style="11" customWidth="1"/>
    <col min="11037" max="11038" width="10" style="11" customWidth="1"/>
    <col min="11039" max="11264" width="11" style="11"/>
    <col min="11265" max="11265" width="44.42578125" style="11" customWidth="1"/>
    <col min="11266" max="11266" width="8" style="11" customWidth="1"/>
    <col min="11267" max="11267" width="10.28515625" style="11" customWidth="1"/>
    <col min="11268" max="11268" width="8.85546875" style="11" customWidth="1"/>
    <col min="11269" max="11269" width="10.28515625" style="11" customWidth="1"/>
    <col min="11270" max="11270" width="10.42578125" style="11" customWidth="1"/>
    <col min="11271" max="11271" width="5.85546875" style="11" customWidth="1"/>
    <col min="11272" max="11272" width="9.85546875" style="11" customWidth="1"/>
    <col min="11273" max="11273" width="10.7109375" style="11" customWidth="1"/>
    <col min="11274" max="11274" width="14" style="11" customWidth="1"/>
    <col min="11275" max="11276" width="11.42578125" style="11" customWidth="1"/>
    <col min="11277" max="11277" width="10.85546875" style="11" customWidth="1"/>
    <col min="11278" max="11278" width="13.42578125" style="11" customWidth="1"/>
    <col min="11279" max="11279" width="12.7109375" style="11" customWidth="1"/>
    <col min="11280" max="11280" width="11.42578125" style="11" customWidth="1"/>
    <col min="11281" max="11281" width="8.85546875" style="11" customWidth="1"/>
    <col min="11282" max="11282" width="7.140625" style="11" customWidth="1"/>
    <col min="11283" max="11283" width="13.28515625" style="11" customWidth="1"/>
    <col min="11284" max="11284" width="12.140625" style="11" customWidth="1"/>
    <col min="11285" max="11285" width="11.42578125" style="11" customWidth="1"/>
    <col min="11286" max="11286" width="8.42578125" style="11" customWidth="1"/>
    <col min="11287" max="11287" width="8.140625" style="11" customWidth="1"/>
    <col min="11288" max="11288" width="9.28515625" style="11" customWidth="1"/>
    <col min="11289" max="11289" width="8.140625" style="11" customWidth="1"/>
    <col min="11290" max="11290" width="7.85546875" style="11" customWidth="1"/>
    <col min="11291" max="11291" width="12.85546875" style="11" customWidth="1"/>
    <col min="11292" max="11292" width="9" style="11" customWidth="1"/>
    <col min="11293" max="11294" width="10" style="11" customWidth="1"/>
    <col min="11295" max="11520" width="11" style="11"/>
    <col min="11521" max="11521" width="44.42578125" style="11" customWidth="1"/>
    <col min="11522" max="11522" width="8" style="11" customWidth="1"/>
    <col min="11523" max="11523" width="10.28515625" style="11" customWidth="1"/>
    <col min="11524" max="11524" width="8.85546875" style="11" customWidth="1"/>
    <col min="11525" max="11525" width="10.28515625" style="11" customWidth="1"/>
    <col min="11526" max="11526" width="10.42578125" style="11" customWidth="1"/>
    <col min="11527" max="11527" width="5.85546875" style="11" customWidth="1"/>
    <col min="11528" max="11528" width="9.85546875" style="11" customWidth="1"/>
    <col min="11529" max="11529" width="10.7109375" style="11" customWidth="1"/>
    <col min="11530" max="11530" width="14" style="11" customWidth="1"/>
    <col min="11531" max="11532" width="11.42578125" style="11" customWidth="1"/>
    <col min="11533" max="11533" width="10.85546875" style="11" customWidth="1"/>
    <col min="11534" max="11534" width="13.42578125" style="11" customWidth="1"/>
    <col min="11535" max="11535" width="12.7109375" style="11" customWidth="1"/>
    <col min="11536" max="11536" width="11.42578125" style="11" customWidth="1"/>
    <col min="11537" max="11537" width="8.85546875" style="11" customWidth="1"/>
    <col min="11538" max="11538" width="7.140625" style="11" customWidth="1"/>
    <col min="11539" max="11539" width="13.28515625" style="11" customWidth="1"/>
    <col min="11540" max="11540" width="12.140625" style="11" customWidth="1"/>
    <col min="11541" max="11541" width="11.42578125" style="11" customWidth="1"/>
    <col min="11542" max="11542" width="8.42578125" style="11" customWidth="1"/>
    <col min="11543" max="11543" width="8.140625" style="11" customWidth="1"/>
    <col min="11544" max="11544" width="9.28515625" style="11" customWidth="1"/>
    <col min="11545" max="11545" width="8.140625" style="11" customWidth="1"/>
    <col min="11546" max="11546" width="7.85546875" style="11" customWidth="1"/>
    <col min="11547" max="11547" width="12.85546875" style="11" customWidth="1"/>
    <col min="11548" max="11548" width="9" style="11" customWidth="1"/>
    <col min="11549" max="11550" width="10" style="11" customWidth="1"/>
    <col min="11551" max="11776" width="11" style="11"/>
    <col min="11777" max="11777" width="44.42578125" style="11" customWidth="1"/>
    <col min="11778" max="11778" width="8" style="11" customWidth="1"/>
    <col min="11779" max="11779" width="10.28515625" style="11" customWidth="1"/>
    <col min="11780" max="11780" width="8.85546875" style="11" customWidth="1"/>
    <col min="11781" max="11781" width="10.28515625" style="11" customWidth="1"/>
    <col min="11782" max="11782" width="10.42578125" style="11" customWidth="1"/>
    <col min="11783" max="11783" width="5.85546875" style="11" customWidth="1"/>
    <col min="11784" max="11784" width="9.85546875" style="11" customWidth="1"/>
    <col min="11785" max="11785" width="10.7109375" style="11" customWidth="1"/>
    <col min="11786" max="11786" width="14" style="11" customWidth="1"/>
    <col min="11787" max="11788" width="11.42578125" style="11" customWidth="1"/>
    <col min="11789" max="11789" width="10.85546875" style="11" customWidth="1"/>
    <col min="11790" max="11790" width="13.42578125" style="11" customWidth="1"/>
    <col min="11791" max="11791" width="12.7109375" style="11" customWidth="1"/>
    <col min="11792" max="11792" width="11.42578125" style="11" customWidth="1"/>
    <col min="11793" max="11793" width="8.85546875" style="11" customWidth="1"/>
    <col min="11794" max="11794" width="7.140625" style="11" customWidth="1"/>
    <col min="11795" max="11795" width="13.28515625" style="11" customWidth="1"/>
    <col min="11796" max="11796" width="12.140625" style="11" customWidth="1"/>
    <col min="11797" max="11797" width="11.42578125" style="11" customWidth="1"/>
    <col min="11798" max="11798" width="8.42578125" style="11" customWidth="1"/>
    <col min="11799" max="11799" width="8.140625" style="11" customWidth="1"/>
    <col min="11800" max="11800" width="9.28515625" style="11" customWidth="1"/>
    <col min="11801" max="11801" width="8.140625" style="11" customWidth="1"/>
    <col min="11802" max="11802" width="7.85546875" style="11" customWidth="1"/>
    <col min="11803" max="11803" width="12.85546875" style="11" customWidth="1"/>
    <col min="11804" max="11804" width="9" style="11" customWidth="1"/>
    <col min="11805" max="11806" width="10" style="11" customWidth="1"/>
    <col min="11807" max="12032" width="11" style="11"/>
    <col min="12033" max="12033" width="44.42578125" style="11" customWidth="1"/>
    <col min="12034" max="12034" width="8" style="11" customWidth="1"/>
    <col min="12035" max="12035" width="10.28515625" style="11" customWidth="1"/>
    <col min="12036" max="12036" width="8.85546875" style="11" customWidth="1"/>
    <col min="12037" max="12037" width="10.28515625" style="11" customWidth="1"/>
    <col min="12038" max="12038" width="10.42578125" style="11" customWidth="1"/>
    <col min="12039" max="12039" width="5.85546875" style="11" customWidth="1"/>
    <col min="12040" max="12040" width="9.85546875" style="11" customWidth="1"/>
    <col min="12041" max="12041" width="10.7109375" style="11" customWidth="1"/>
    <col min="12042" max="12042" width="14" style="11" customWidth="1"/>
    <col min="12043" max="12044" width="11.42578125" style="11" customWidth="1"/>
    <col min="12045" max="12045" width="10.85546875" style="11" customWidth="1"/>
    <col min="12046" max="12046" width="13.42578125" style="11" customWidth="1"/>
    <col min="12047" max="12047" width="12.7109375" style="11" customWidth="1"/>
    <col min="12048" max="12048" width="11.42578125" style="11" customWidth="1"/>
    <col min="12049" max="12049" width="8.85546875" style="11" customWidth="1"/>
    <col min="12050" max="12050" width="7.140625" style="11" customWidth="1"/>
    <col min="12051" max="12051" width="13.28515625" style="11" customWidth="1"/>
    <col min="12052" max="12052" width="12.140625" style="11" customWidth="1"/>
    <col min="12053" max="12053" width="11.42578125" style="11" customWidth="1"/>
    <col min="12054" max="12054" width="8.42578125" style="11" customWidth="1"/>
    <col min="12055" max="12055" width="8.140625" style="11" customWidth="1"/>
    <col min="12056" max="12056" width="9.28515625" style="11" customWidth="1"/>
    <col min="12057" max="12057" width="8.140625" style="11" customWidth="1"/>
    <col min="12058" max="12058" width="7.85546875" style="11" customWidth="1"/>
    <col min="12059" max="12059" width="12.85546875" style="11" customWidth="1"/>
    <col min="12060" max="12060" width="9" style="11" customWidth="1"/>
    <col min="12061" max="12062" width="10" style="11" customWidth="1"/>
    <col min="12063" max="12288" width="11" style="11"/>
    <col min="12289" max="12289" width="44.42578125" style="11" customWidth="1"/>
    <col min="12290" max="12290" width="8" style="11" customWidth="1"/>
    <col min="12291" max="12291" width="10.28515625" style="11" customWidth="1"/>
    <col min="12292" max="12292" width="8.85546875" style="11" customWidth="1"/>
    <col min="12293" max="12293" width="10.28515625" style="11" customWidth="1"/>
    <col min="12294" max="12294" width="10.42578125" style="11" customWidth="1"/>
    <col min="12295" max="12295" width="5.85546875" style="11" customWidth="1"/>
    <col min="12296" max="12296" width="9.85546875" style="11" customWidth="1"/>
    <col min="12297" max="12297" width="10.7109375" style="11" customWidth="1"/>
    <col min="12298" max="12298" width="14" style="11" customWidth="1"/>
    <col min="12299" max="12300" width="11.42578125" style="11" customWidth="1"/>
    <col min="12301" max="12301" width="10.85546875" style="11" customWidth="1"/>
    <col min="12302" max="12302" width="13.42578125" style="11" customWidth="1"/>
    <col min="12303" max="12303" width="12.7109375" style="11" customWidth="1"/>
    <col min="12304" max="12304" width="11.42578125" style="11" customWidth="1"/>
    <col min="12305" max="12305" width="8.85546875" style="11" customWidth="1"/>
    <col min="12306" max="12306" width="7.140625" style="11" customWidth="1"/>
    <col min="12307" max="12307" width="13.28515625" style="11" customWidth="1"/>
    <col min="12308" max="12308" width="12.140625" style="11" customWidth="1"/>
    <col min="12309" max="12309" width="11.42578125" style="11" customWidth="1"/>
    <col min="12310" max="12310" width="8.42578125" style="11" customWidth="1"/>
    <col min="12311" max="12311" width="8.140625" style="11" customWidth="1"/>
    <col min="12312" max="12312" width="9.28515625" style="11" customWidth="1"/>
    <col min="12313" max="12313" width="8.140625" style="11" customWidth="1"/>
    <col min="12314" max="12314" width="7.85546875" style="11" customWidth="1"/>
    <col min="12315" max="12315" width="12.85546875" style="11" customWidth="1"/>
    <col min="12316" max="12316" width="9" style="11" customWidth="1"/>
    <col min="12317" max="12318" width="10" style="11" customWidth="1"/>
    <col min="12319" max="12544" width="11" style="11"/>
    <col min="12545" max="12545" width="44.42578125" style="11" customWidth="1"/>
    <col min="12546" max="12546" width="8" style="11" customWidth="1"/>
    <col min="12547" max="12547" width="10.28515625" style="11" customWidth="1"/>
    <col min="12548" max="12548" width="8.85546875" style="11" customWidth="1"/>
    <col min="12549" max="12549" width="10.28515625" style="11" customWidth="1"/>
    <col min="12550" max="12550" width="10.42578125" style="11" customWidth="1"/>
    <col min="12551" max="12551" width="5.85546875" style="11" customWidth="1"/>
    <col min="12552" max="12552" width="9.85546875" style="11" customWidth="1"/>
    <col min="12553" max="12553" width="10.7109375" style="11" customWidth="1"/>
    <col min="12554" max="12554" width="14" style="11" customWidth="1"/>
    <col min="12555" max="12556" width="11.42578125" style="11" customWidth="1"/>
    <col min="12557" max="12557" width="10.85546875" style="11" customWidth="1"/>
    <col min="12558" max="12558" width="13.42578125" style="11" customWidth="1"/>
    <col min="12559" max="12559" width="12.7109375" style="11" customWidth="1"/>
    <col min="12560" max="12560" width="11.42578125" style="11" customWidth="1"/>
    <col min="12561" max="12561" width="8.85546875" style="11" customWidth="1"/>
    <col min="12562" max="12562" width="7.140625" style="11" customWidth="1"/>
    <col min="12563" max="12563" width="13.28515625" style="11" customWidth="1"/>
    <col min="12564" max="12564" width="12.140625" style="11" customWidth="1"/>
    <col min="12565" max="12565" width="11.42578125" style="11" customWidth="1"/>
    <col min="12566" max="12566" width="8.42578125" style="11" customWidth="1"/>
    <col min="12567" max="12567" width="8.140625" style="11" customWidth="1"/>
    <col min="12568" max="12568" width="9.28515625" style="11" customWidth="1"/>
    <col min="12569" max="12569" width="8.140625" style="11" customWidth="1"/>
    <col min="12570" max="12570" width="7.85546875" style="11" customWidth="1"/>
    <col min="12571" max="12571" width="12.85546875" style="11" customWidth="1"/>
    <col min="12572" max="12572" width="9" style="11" customWidth="1"/>
    <col min="12573" max="12574" width="10" style="11" customWidth="1"/>
    <col min="12575" max="12800" width="11" style="11"/>
    <col min="12801" max="12801" width="44.42578125" style="11" customWidth="1"/>
    <col min="12802" max="12802" width="8" style="11" customWidth="1"/>
    <col min="12803" max="12803" width="10.28515625" style="11" customWidth="1"/>
    <col min="12804" max="12804" width="8.85546875" style="11" customWidth="1"/>
    <col min="12805" max="12805" width="10.28515625" style="11" customWidth="1"/>
    <col min="12806" max="12806" width="10.42578125" style="11" customWidth="1"/>
    <col min="12807" max="12807" width="5.85546875" style="11" customWidth="1"/>
    <col min="12808" max="12808" width="9.85546875" style="11" customWidth="1"/>
    <col min="12809" max="12809" width="10.7109375" style="11" customWidth="1"/>
    <col min="12810" max="12810" width="14" style="11" customWidth="1"/>
    <col min="12811" max="12812" width="11.42578125" style="11" customWidth="1"/>
    <col min="12813" max="12813" width="10.85546875" style="11" customWidth="1"/>
    <col min="12814" max="12814" width="13.42578125" style="11" customWidth="1"/>
    <col min="12815" max="12815" width="12.7109375" style="11" customWidth="1"/>
    <col min="12816" max="12816" width="11.42578125" style="11" customWidth="1"/>
    <col min="12817" max="12817" width="8.85546875" style="11" customWidth="1"/>
    <col min="12818" max="12818" width="7.140625" style="11" customWidth="1"/>
    <col min="12819" max="12819" width="13.28515625" style="11" customWidth="1"/>
    <col min="12820" max="12820" width="12.140625" style="11" customWidth="1"/>
    <col min="12821" max="12821" width="11.42578125" style="11" customWidth="1"/>
    <col min="12822" max="12822" width="8.42578125" style="11" customWidth="1"/>
    <col min="12823" max="12823" width="8.140625" style="11" customWidth="1"/>
    <col min="12824" max="12824" width="9.28515625" style="11" customWidth="1"/>
    <col min="12825" max="12825" width="8.140625" style="11" customWidth="1"/>
    <col min="12826" max="12826" width="7.85546875" style="11" customWidth="1"/>
    <col min="12827" max="12827" width="12.85546875" style="11" customWidth="1"/>
    <col min="12828" max="12828" width="9" style="11" customWidth="1"/>
    <col min="12829" max="12830" width="10" style="11" customWidth="1"/>
    <col min="12831" max="13056" width="11" style="11"/>
    <col min="13057" max="13057" width="44.42578125" style="11" customWidth="1"/>
    <col min="13058" max="13058" width="8" style="11" customWidth="1"/>
    <col min="13059" max="13059" width="10.28515625" style="11" customWidth="1"/>
    <col min="13060" max="13060" width="8.85546875" style="11" customWidth="1"/>
    <col min="13061" max="13061" width="10.28515625" style="11" customWidth="1"/>
    <col min="13062" max="13062" width="10.42578125" style="11" customWidth="1"/>
    <col min="13063" max="13063" width="5.85546875" style="11" customWidth="1"/>
    <col min="13064" max="13064" width="9.85546875" style="11" customWidth="1"/>
    <col min="13065" max="13065" width="10.7109375" style="11" customWidth="1"/>
    <col min="13066" max="13066" width="14" style="11" customWidth="1"/>
    <col min="13067" max="13068" width="11.42578125" style="11" customWidth="1"/>
    <col min="13069" max="13069" width="10.85546875" style="11" customWidth="1"/>
    <col min="13070" max="13070" width="13.42578125" style="11" customWidth="1"/>
    <col min="13071" max="13071" width="12.7109375" style="11" customWidth="1"/>
    <col min="13072" max="13072" width="11.42578125" style="11" customWidth="1"/>
    <col min="13073" max="13073" width="8.85546875" style="11" customWidth="1"/>
    <col min="13074" max="13074" width="7.140625" style="11" customWidth="1"/>
    <col min="13075" max="13075" width="13.28515625" style="11" customWidth="1"/>
    <col min="13076" max="13076" width="12.140625" style="11" customWidth="1"/>
    <col min="13077" max="13077" width="11.42578125" style="11" customWidth="1"/>
    <col min="13078" max="13078" width="8.42578125" style="11" customWidth="1"/>
    <col min="13079" max="13079" width="8.140625" style="11" customWidth="1"/>
    <col min="13080" max="13080" width="9.28515625" style="11" customWidth="1"/>
    <col min="13081" max="13081" width="8.140625" style="11" customWidth="1"/>
    <col min="13082" max="13082" width="7.85546875" style="11" customWidth="1"/>
    <col min="13083" max="13083" width="12.85546875" style="11" customWidth="1"/>
    <col min="13084" max="13084" width="9" style="11" customWidth="1"/>
    <col min="13085" max="13086" width="10" style="11" customWidth="1"/>
    <col min="13087" max="13312" width="11" style="11"/>
    <col min="13313" max="13313" width="44.42578125" style="11" customWidth="1"/>
    <col min="13314" max="13314" width="8" style="11" customWidth="1"/>
    <col min="13315" max="13315" width="10.28515625" style="11" customWidth="1"/>
    <col min="13316" max="13316" width="8.85546875" style="11" customWidth="1"/>
    <col min="13317" max="13317" width="10.28515625" style="11" customWidth="1"/>
    <col min="13318" max="13318" width="10.42578125" style="11" customWidth="1"/>
    <col min="13319" max="13319" width="5.85546875" style="11" customWidth="1"/>
    <col min="13320" max="13320" width="9.85546875" style="11" customWidth="1"/>
    <col min="13321" max="13321" width="10.7109375" style="11" customWidth="1"/>
    <col min="13322" max="13322" width="14" style="11" customWidth="1"/>
    <col min="13323" max="13324" width="11.42578125" style="11" customWidth="1"/>
    <col min="13325" max="13325" width="10.85546875" style="11" customWidth="1"/>
    <col min="13326" max="13326" width="13.42578125" style="11" customWidth="1"/>
    <col min="13327" max="13327" width="12.7109375" style="11" customWidth="1"/>
    <col min="13328" max="13328" width="11.42578125" style="11" customWidth="1"/>
    <col min="13329" max="13329" width="8.85546875" style="11" customWidth="1"/>
    <col min="13330" max="13330" width="7.140625" style="11" customWidth="1"/>
    <col min="13331" max="13331" width="13.28515625" style="11" customWidth="1"/>
    <col min="13332" max="13332" width="12.140625" style="11" customWidth="1"/>
    <col min="13333" max="13333" width="11.42578125" style="11" customWidth="1"/>
    <col min="13334" max="13334" width="8.42578125" style="11" customWidth="1"/>
    <col min="13335" max="13335" width="8.140625" style="11" customWidth="1"/>
    <col min="13336" max="13336" width="9.28515625" style="11" customWidth="1"/>
    <col min="13337" max="13337" width="8.140625" style="11" customWidth="1"/>
    <col min="13338" max="13338" width="7.85546875" style="11" customWidth="1"/>
    <col min="13339" max="13339" width="12.85546875" style="11" customWidth="1"/>
    <col min="13340" max="13340" width="9" style="11" customWidth="1"/>
    <col min="13341" max="13342" width="10" style="11" customWidth="1"/>
    <col min="13343" max="13568" width="11" style="11"/>
    <col min="13569" max="13569" width="44.42578125" style="11" customWidth="1"/>
    <col min="13570" max="13570" width="8" style="11" customWidth="1"/>
    <col min="13571" max="13571" width="10.28515625" style="11" customWidth="1"/>
    <col min="13572" max="13572" width="8.85546875" style="11" customWidth="1"/>
    <col min="13573" max="13573" width="10.28515625" style="11" customWidth="1"/>
    <col min="13574" max="13574" width="10.42578125" style="11" customWidth="1"/>
    <col min="13575" max="13575" width="5.85546875" style="11" customWidth="1"/>
    <col min="13576" max="13576" width="9.85546875" style="11" customWidth="1"/>
    <col min="13577" max="13577" width="10.7109375" style="11" customWidth="1"/>
    <col min="13578" max="13578" width="14" style="11" customWidth="1"/>
    <col min="13579" max="13580" width="11.42578125" style="11" customWidth="1"/>
    <col min="13581" max="13581" width="10.85546875" style="11" customWidth="1"/>
    <col min="13582" max="13582" width="13.42578125" style="11" customWidth="1"/>
    <col min="13583" max="13583" width="12.7109375" style="11" customWidth="1"/>
    <col min="13584" max="13584" width="11.42578125" style="11" customWidth="1"/>
    <col min="13585" max="13585" width="8.85546875" style="11" customWidth="1"/>
    <col min="13586" max="13586" width="7.140625" style="11" customWidth="1"/>
    <col min="13587" max="13587" width="13.28515625" style="11" customWidth="1"/>
    <col min="13588" max="13588" width="12.140625" style="11" customWidth="1"/>
    <col min="13589" max="13589" width="11.42578125" style="11" customWidth="1"/>
    <col min="13590" max="13590" width="8.42578125" style="11" customWidth="1"/>
    <col min="13591" max="13591" width="8.140625" style="11" customWidth="1"/>
    <col min="13592" max="13592" width="9.28515625" style="11" customWidth="1"/>
    <col min="13593" max="13593" width="8.140625" style="11" customWidth="1"/>
    <col min="13594" max="13594" width="7.85546875" style="11" customWidth="1"/>
    <col min="13595" max="13595" width="12.85546875" style="11" customWidth="1"/>
    <col min="13596" max="13596" width="9" style="11" customWidth="1"/>
    <col min="13597" max="13598" width="10" style="11" customWidth="1"/>
    <col min="13599" max="13824" width="11" style="11"/>
    <col min="13825" max="13825" width="44.42578125" style="11" customWidth="1"/>
    <col min="13826" max="13826" width="8" style="11" customWidth="1"/>
    <col min="13827" max="13827" width="10.28515625" style="11" customWidth="1"/>
    <col min="13828" max="13828" width="8.85546875" style="11" customWidth="1"/>
    <col min="13829" max="13829" width="10.28515625" style="11" customWidth="1"/>
    <col min="13830" max="13830" width="10.42578125" style="11" customWidth="1"/>
    <col min="13831" max="13831" width="5.85546875" style="11" customWidth="1"/>
    <col min="13832" max="13832" width="9.85546875" style="11" customWidth="1"/>
    <col min="13833" max="13833" width="10.7109375" style="11" customWidth="1"/>
    <col min="13834" max="13834" width="14" style="11" customWidth="1"/>
    <col min="13835" max="13836" width="11.42578125" style="11" customWidth="1"/>
    <col min="13837" max="13837" width="10.85546875" style="11" customWidth="1"/>
    <col min="13838" max="13838" width="13.42578125" style="11" customWidth="1"/>
    <col min="13839" max="13839" width="12.7109375" style="11" customWidth="1"/>
    <col min="13840" max="13840" width="11.42578125" style="11" customWidth="1"/>
    <col min="13841" max="13841" width="8.85546875" style="11" customWidth="1"/>
    <col min="13842" max="13842" width="7.140625" style="11" customWidth="1"/>
    <col min="13843" max="13843" width="13.28515625" style="11" customWidth="1"/>
    <col min="13844" max="13844" width="12.140625" style="11" customWidth="1"/>
    <col min="13845" max="13845" width="11.42578125" style="11" customWidth="1"/>
    <col min="13846" max="13846" width="8.42578125" style="11" customWidth="1"/>
    <col min="13847" max="13847" width="8.140625" style="11" customWidth="1"/>
    <col min="13848" max="13848" width="9.28515625" style="11" customWidth="1"/>
    <col min="13849" max="13849" width="8.140625" style="11" customWidth="1"/>
    <col min="13850" max="13850" width="7.85546875" style="11" customWidth="1"/>
    <col min="13851" max="13851" width="12.85546875" style="11" customWidth="1"/>
    <col min="13852" max="13852" width="9" style="11" customWidth="1"/>
    <col min="13853" max="13854" width="10" style="11" customWidth="1"/>
    <col min="13855" max="14080" width="11" style="11"/>
    <col min="14081" max="14081" width="44.42578125" style="11" customWidth="1"/>
    <col min="14082" max="14082" width="8" style="11" customWidth="1"/>
    <col min="14083" max="14083" width="10.28515625" style="11" customWidth="1"/>
    <col min="14084" max="14084" width="8.85546875" style="11" customWidth="1"/>
    <col min="14085" max="14085" width="10.28515625" style="11" customWidth="1"/>
    <col min="14086" max="14086" width="10.42578125" style="11" customWidth="1"/>
    <col min="14087" max="14087" width="5.85546875" style="11" customWidth="1"/>
    <col min="14088" max="14088" width="9.85546875" style="11" customWidth="1"/>
    <col min="14089" max="14089" width="10.7109375" style="11" customWidth="1"/>
    <col min="14090" max="14090" width="14" style="11" customWidth="1"/>
    <col min="14091" max="14092" width="11.42578125" style="11" customWidth="1"/>
    <col min="14093" max="14093" width="10.85546875" style="11" customWidth="1"/>
    <col min="14094" max="14094" width="13.42578125" style="11" customWidth="1"/>
    <col min="14095" max="14095" width="12.7109375" style="11" customWidth="1"/>
    <col min="14096" max="14096" width="11.42578125" style="11" customWidth="1"/>
    <col min="14097" max="14097" width="8.85546875" style="11" customWidth="1"/>
    <col min="14098" max="14098" width="7.140625" style="11" customWidth="1"/>
    <col min="14099" max="14099" width="13.28515625" style="11" customWidth="1"/>
    <col min="14100" max="14100" width="12.140625" style="11" customWidth="1"/>
    <col min="14101" max="14101" width="11.42578125" style="11" customWidth="1"/>
    <col min="14102" max="14102" width="8.42578125" style="11" customWidth="1"/>
    <col min="14103" max="14103" width="8.140625" style="11" customWidth="1"/>
    <col min="14104" max="14104" width="9.28515625" style="11" customWidth="1"/>
    <col min="14105" max="14105" width="8.140625" style="11" customWidth="1"/>
    <col min="14106" max="14106" width="7.85546875" style="11" customWidth="1"/>
    <col min="14107" max="14107" width="12.85546875" style="11" customWidth="1"/>
    <col min="14108" max="14108" width="9" style="11" customWidth="1"/>
    <col min="14109" max="14110" width="10" style="11" customWidth="1"/>
    <col min="14111" max="14336" width="11" style="11"/>
    <col min="14337" max="14337" width="44.42578125" style="11" customWidth="1"/>
    <col min="14338" max="14338" width="8" style="11" customWidth="1"/>
    <col min="14339" max="14339" width="10.28515625" style="11" customWidth="1"/>
    <col min="14340" max="14340" width="8.85546875" style="11" customWidth="1"/>
    <col min="14341" max="14341" width="10.28515625" style="11" customWidth="1"/>
    <col min="14342" max="14342" width="10.42578125" style="11" customWidth="1"/>
    <col min="14343" max="14343" width="5.85546875" style="11" customWidth="1"/>
    <col min="14344" max="14344" width="9.85546875" style="11" customWidth="1"/>
    <col min="14345" max="14345" width="10.7109375" style="11" customWidth="1"/>
    <col min="14346" max="14346" width="14" style="11" customWidth="1"/>
    <col min="14347" max="14348" width="11.42578125" style="11" customWidth="1"/>
    <col min="14349" max="14349" width="10.85546875" style="11" customWidth="1"/>
    <col min="14350" max="14350" width="13.42578125" style="11" customWidth="1"/>
    <col min="14351" max="14351" width="12.7109375" style="11" customWidth="1"/>
    <col min="14352" max="14352" width="11.42578125" style="11" customWidth="1"/>
    <col min="14353" max="14353" width="8.85546875" style="11" customWidth="1"/>
    <col min="14354" max="14354" width="7.140625" style="11" customWidth="1"/>
    <col min="14355" max="14355" width="13.28515625" style="11" customWidth="1"/>
    <col min="14356" max="14356" width="12.140625" style="11" customWidth="1"/>
    <col min="14357" max="14357" width="11.42578125" style="11" customWidth="1"/>
    <col min="14358" max="14358" width="8.42578125" style="11" customWidth="1"/>
    <col min="14359" max="14359" width="8.140625" style="11" customWidth="1"/>
    <col min="14360" max="14360" width="9.28515625" style="11" customWidth="1"/>
    <col min="14361" max="14361" width="8.140625" style="11" customWidth="1"/>
    <col min="14362" max="14362" width="7.85546875" style="11" customWidth="1"/>
    <col min="14363" max="14363" width="12.85546875" style="11" customWidth="1"/>
    <col min="14364" max="14364" width="9" style="11" customWidth="1"/>
    <col min="14365" max="14366" width="10" style="11" customWidth="1"/>
    <col min="14367" max="14592" width="11" style="11"/>
    <col min="14593" max="14593" width="44.42578125" style="11" customWidth="1"/>
    <col min="14594" max="14594" width="8" style="11" customWidth="1"/>
    <col min="14595" max="14595" width="10.28515625" style="11" customWidth="1"/>
    <col min="14596" max="14596" width="8.85546875" style="11" customWidth="1"/>
    <col min="14597" max="14597" width="10.28515625" style="11" customWidth="1"/>
    <col min="14598" max="14598" width="10.42578125" style="11" customWidth="1"/>
    <col min="14599" max="14599" width="5.85546875" style="11" customWidth="1"/>
    <col min="14600" max="14600" width="9.85546875" style="11" customWidth="1"/>
    <col min="14601" max="14601" width="10.7109375" style="11" customWidth="1"/>
    <col min="14602" max="14602" width="14" style="11" customWidth="1"/>
    <col min="14603" max="14604" width="11.42578125" style="11" customWidth="1"/>
    <col min="14605" max="14605" width="10.85546875" style="11" customWidth="1"/>
    <col min="14606" max="14606" width="13.42578125" style="11" customWidth="1"/>
    <col min="14607" max="14607" width="12.7109375" style="11" customWidth="1"/>
    <col min="14608" max="14608" width="11.42578125" style="11" customWidth="1"/>
    <col min="14609" max="14609" width="8.85546875" style="11" customWidth="1"/>
    <col min="14610" max="14610" width="7.140625" style="11" customWidth="1"/>
    <col min="14611" max="14611" width="13.28515625" style="11" customWidth="1"/>
    <col min="14612" max="14612" width="12.140625" style="11" customWidth="1"/>
    <col min="14613" max="14613" width="11.42578125" style="11" customWidth="1"/>
    <col min="14614" max="14614" width="8.42578125" style="11" customWidth="1"/>
    <col min="14615" max="14615" width="8.140625" style="11" customWidth="1"/>
    <col min="14616" max="14616" width="9.28515625" style="11" customWidth="1"/>
    <col min="14617" max="14617" width="8.140625" style="11" customWidth="1"/>
    <col min="14618" max="14618" width="7.85546875" style="11" customWidth="1"/>
    <col min="14619" max="14619" width="12.85546875" style="11" customWidth="1"/>
    <col min="14620" max="14620" width="9" style="11" customWidth="1"/>
    <col min="14621" max="14622" width="10" style="11" customWidth="1"/>
    <col min="14623" max="14848" width="11" style="11"/>
    <col min="14849" max="14849" width="44.42578125" style="11" customWidth="1"/>
    <col min="14850" max="14850" width="8" style="11" customWidth="1"/>
    <col min="14851" max="14851" width="10.28515625" style="11" customWidth="1"/>
    <col min="14852" max="14852" width="8.85546875" style="11" customWidth="1"/>
    <col min="14853" max="14853" width="10.28515625" style="11" customWidth="1"/>
    <col min="14854" max="14854" width="10.42578125" style="11" customWidth="1"/>
    <col min="14855" max="14855" width="5.85546875" style="11" customWidth="1"/>
    <col min="14856" max="14856" width="9.85546875" style="11" customWidth="1"/>
    <col min="14857" max="14857" width="10.7109375" style="11" customWidth="1"/>
    <col min="14858" max="14858" width="14" style="11" customWidth="1"/>
    <col min="14859" max="14860" width="11.42578125" style="11" customWidth="1"/>
    <col min="14861" max="14861" width="10.85546875" style="11" customWidth="1"/>
    <col min="14862" max="14862" width="13.42578125" style="11" customWidth="1"/>
    <col min="14863" max="14863" width="12.7109375" style="11" customWidth="1"/>
    <col min="14864" max="14864" width="11.42578125" style="11" customWidth="1"/>
    <col min="14865" max="14865" width="8.85546875" style="11" customWidth="1"/>
    <col min="14866" max="14866" width="7.140625" style="11" customWidth="1"/>
    <col min="14867" max="14867" width="13.28515625" style="11" customWidth="1"/>
    <col min="14868" max="14868" width="12.140625" style="11" customWidth="1"/>
    <col min="14869" max="14869" width="11.42578125" style="11" customWidth="1"/>
    <col min="14870" max="14870" width="8.42578125" style="11" customWidth="1"/>
    <col min="14871" max="14871" width="8.140625" style="11" customWidth="1"/>
    <col min="14872" max="14872" width="9.28515625" style="11" customWidth="1"/>
    <col min="14873" max="14873" width="8.140625" style="11" customWidth="1"/>
    <col min="14874" max="14874" width="7.85546875" style="11" customWidth="1"/>
    <col min="14875" max="14875" width="12.85546875" style="11" customWidth="1"/>
    <col min="14876" max="14876" width="9" style="11" customWidth="1"/>
    <col min="14877" max="14878" width="10" style="11" customWidth="1"/>
    <col min="14879" max="15104" width="11" style="11"/>
    <col min="15105" max="15105" width="44.42578125" style="11" customWidth="1"/>
    <col min="15106" max="15106" width="8" style="11" customWidth="1"/>
    <col min="15107" max="15107" width="10.28515625" style="11" customWidth="1"/>
    <col min="15108" max="15108" width="8.85546875" style="11" customWidth="1"/>
    <col min="15109" max="15109" width="10.28515625" style="11" customWidth="1"/>
    <col min="15110" max="15110" width="10.42578125" style="11" customWidth="1"/>
    <col min="15111" max="15111" width="5.85546875" style="11" customWidth="1"/>
    <col min="15112" max="15112" width="9.85546875" style="11" customWidth="1"/>
    <col min="15113" max="15113" width="10.7109375" style="11" customWidth="1"/>
    <col min="15114" max="15114" width="14" style="11" customWidth="1"/>
    <col min="15115" max="15116" width="11.42578125" style="11" customWidth="1"/>
    <col min="15117" max="15117" width="10.85546875" style="11" customWidth="1"/>
    <col min="15118" max="15118" width="13.42578125" style="11" customWidth="1"/>
    <col min="15119" max="15119" width="12.7109375" style="11" customWidth="1"/>
    <col min="15120" max="15120" width="11.42578125" style="11" customWidth="1"/>
    <col min="15121" max="15121" width="8.85546875" style="11" customWidth="1"/>
    <col min="15122" max="15122" width="7.140625" style="11" customWidth="1"/>
    <col min="15123" max="15123" width="13.28515625" style="11" customWidth="1"/>
    <col min="15124" max="15124" width="12.140625" style="11" customWidth="1"/>
    <col min="15125" max="15125" width="11.42578125" style="11" customWidth="1"/>
    <col min="15126" max="15126" width="8.42578125" style="11" customWidth="1"/>
    <col min="15127" max="15127" width="8.140625" style="11" customWidth="1"/>
    <col min="15128" max="15128" width="9.28515625" style="11" customWidth="1"/>
    <col min="15129" max="15129" width="8.140625" style="11" customWidth="1"/>
    <col min="15130" max="15130" width="7.85546875" style="11" customWidth="1"/>
    <col min="15131" max="15131" width="12.85546875" style="11" customWidth="1"/>
    <col min="15132" max="15132" width="9" style="11" customWidth="1"/>
    <col min="15133" max="15134" width="10" style="11" customWidth="1"/>
    <col min="15135" max="15360" width="11" style="11"/>
    <col min="15361" max="15361" width="44.42578125" style="11" customWidth="1"/>
    <col min="15362" max="15362" width="8" style="11" customWidth="1"/>
    <col min="15363" max="15363" width="10.28515625" style="11" customWidth="1"/>
    <col min="15364" max="15364" width="8.85546875" style="11" customWidth="1"/>
    <col min="15365" max="15365" width="10.28515625" style="11" customWidth="1"/>
    <col min="15366" max="15366" width="10.42578125" style="11" customWidth="1"/>
    <col min="15367" max="15367" width="5.85546875" style="11" customWidth="1"/>
    <col min="15368" max="15368" width="9.85546875" style="11" customWidth="1"/>
    <col min="15369" max="15369" width="10.7109375" style="11" customWidth="1"/>
    <col min="15370" max="15370" width="14" style="11" customWidth="1"/>
    <col min="15371" max="15372" width="11.42578125" style="11" customWidth="1"/>
    <col min="15373" max="15373" width="10.85546875" style="11" customWidth="1"/>
    <col min="15374" max="15374" width="13.42578125" style="11" customWidth="1"/>
    <col min="15375" max="15375" width="12.7109375" style="11" customWidth="1"/>
    <col min="15376" max="15376" width="11.42578125" style="11" customWidth="1"/>
    <col min="15377" max="15377" width="8.85546875" style="11" customWidth="1"/>
    <col min="15378" max="15378" width="7.140625" style="11" customWidth="1"/>
    <col min="15379" max="15379" width="13.28515625" style="11" customWidth="1"/>
    <col min="15380" max="15380" width="12.140625" style="11" customWidth="1"/>
    <col min="15381" max="15381" width="11.42578125" style="11" customWidth="1"/>
    <col min="15382" max="15382" width="8.42578125" style="11" customWidth="1"/>
    <col min="15383" max="15383" width="8.140625" style="11" customWidth="1"/>
    <col min="15384" max="15384" width="9.28515625" style="11" customWidth="1"/>
    <col min="15385" max="15385" width="8.140625" style="11" customWidth="1"/>
    <col min="15386" max="15386" width="7.85546875" style="11" customWidth="1"/>
    <col min="15387" max="15387" width="12.85546875" style="11" customWidth="1"/>
    <col min="15388" max="15388" width="9" style="11" customWidth="1"/>
    <col min="15389" max="15390" width="10" style="11" customWidth="1"/>
    <col min="15391" max="15616" width="11" style="11"/>
    <col min="15617" max="15617" width="44.42578125" style="11" customWidth="1"/>
    <col min="15618" max="15618" width="8" style="11" customWidth="1"/>
    <col min="15619" max="15619" width="10.28515625" style="11" customWidth="1"/>
    <col min="15620" max="15620" width="8.85546875" style="11" customWidth="1"/>
    <col min="15621" max="15621" width="10.28515625" style="11" customWidth="1"/>
    <col min="15622" max="15622" width="10.42578125" style="11" customWidth="1"/>
    <col min="15623" max="15623" width="5.85546875" style="11" customWidth="1"/>
    <col min="15624" max="15624" width="9.85546875" style="11" customWidth="1"/>
    <col min="15625" max="15625" width="10.7109375" style="11" customWidth="1"/>
    <col min="15626" max="15626" width="14" style="11" customWidth="1"/>
    <col min="15627" max="15628" width="11.42578125" style="11" customWidth="1"/>
    <col min="15629" max="15629" width="10.85546875" style="11" customWidth="1"/>
    <col min="15630" max="15630" width="13.42578125" style="11" customWidth="1"/>
    <col min="15631" max="15631" width="12.7109375" style="11" customWidth="1"/>
    <col min="15632" max="15632" width="11.42578125" style="11" customWidth="1"/>
    <col min="15633" max="15633" width="8.85546875" style="11" customWidth="1"/>
    <col min="15634" max="15634" width="7.140625" style="11" customWidth="1"/>
    <col min="15635" max="15635" width="13.28515625" style="11" customWidth="1"/>
    <col min="15636" max="15636" width="12.140625" style="11" customWidth="1"/>
    <col min="15637" max="15637" width="11.42578125" style="11" customWidth="1"/>
    <col min="15638" max="15638" width="8.42578125" style="11" customWidth="1"/>
    <col min="15639" max="15639" width="8.140625" style="11" customWidth="1"/>
    <col min="15640" max="15640" width="9.28515625" style="11" customWidth="1"/>
    <col min="15641" max="15641" width="8.140625" style="11" customWidth="1"/>
    <col min="15642" max="15642" width="7.85546875" style="11" customWidth="1"/>
    <col min="15643" max="15643" width="12.85546875" style="11" customWidth="1"/>
    <col min="15644" max="15644" width="9" style="11" customWidth="1"/>
    <col min="15645" max="15646" width="10" style="11" customWidth="1"/>
    <col min="15647" max="15872" width="11" style="11"/>
    <col min="15873" max="15873" width="44.42578125" style="11" customWidth="1"/>
    <col min="15874" max="15874" width="8" style="11" customWidth="1"/>
    <col min="15875" max="15875" width="10.28515625" style="11" customWidth="1"/>
    <col min="15876" max="15876" width="8.85546875" style="11" customWidth="1"/>
    <col min="15877" max="15877" width="10.28515625" style="11" customWidth="1"/>
    <col min="15878" max="15878" width="10.42578125" style="11" customWidth="1"/>
    <col min="15879" max="15879" width="5.85546875" style="11" customWidth="1"/>
    <col min="15880" max="15880" width="9.85546875" style="11" customWidth="1"/>
    <col min="15881" max="15881" width="10.7109375" style="11" customWidth="1"/>
    <col min="15882" max="15882" width="14" style="11" customWidth="1"/>
    <col min="15883" max="15884" width="11.42578125" style="11" customWidth="1"/>
    <col min="15885" max="15885" width="10.85546875" style="11" customWidth="1"/>
    <col min="15886" max="15886" width="13.42578125" style="11" customWidth="1"/>
    <col min="15887" max="15887" width="12.7109375" style="11" customWidth="1"/>
    <col min="15888" max="15888" width="11.42578125" style="11" customWidth="1"/>
    <col min="15889" max="15889" width="8.85546875" style="11" customWidth="1"/>
    <col min="15890" max="15890" width="7.140625" style="11" customWidth="1"/>
    <col min="15891" max="15891" width="13.28515625" style="11" customWidth="1"/>
    <col min="15892" max="15892" width="12.140625" style="11" customWidth="1"/>
    <col min="15893" max="15893" width="11.42578125" style="11" customWidth="1"/>
    <col min="15894" max="15894" width="8.42578125" style="11" customWidth="1"/>
    <col min="15895" max="15895" width="8.140625" style="11" customWidth="1"/>
    <col min="15896" max="15896" width="9.28515625" style="11" customWidth="1"/>
    <col min="15897" max="15897" width="8.140625" style="11" customWidth="1"/>
    <col min="15898" max="15898" width="7.85546875" style="11" customWidth="1"/>
    <col min="15899" max="15899" width="12.85546875" style="11" customWidth="1"/>
    <col min="15900" max="15900" width="9" style="11" customWidth="1"/>
    <col min="15901" max="15902" width="10" style="11" customWidth="1"/>
    <col min="15903" max="16128" width="11" style="11"/>
    <col min="16129" max="16129" width="44.42578125" style="11" customWidth="1"/>
    <col min="16130" max="16130" width="8" style="11" customWidth="1"/>
    <col min="16131" max="16131" width="10.28515625" style="11" customWidth="1"/>
    <col min="16132" max="16132" width="8.85546875" style="11" customWidth="1"/>
    <col min="16133" max="16133" width="10.28515625" style="11" customWidth="1"/>
    <col min="16134" max="16134" width="10.42578125" style="11" customWidth="1"/>
    <col min="16135" max="16135" width="5.85546875" style="11" customWidth="1"/>
    <col min="16136" max="16136" width="9.85546875" style="11" customWidth="1"/>
    <col min="16137" max="16137" width="10.7109375" style="11" customWidth="1"/>
    <col min="16138" max="16138" width="14" style="11" customWidth="1"/>
    <col min="16139" max="16140" width="11.42578125" style="11" customWidth="1"/>
    <col min="16141" max="16141" width="10.85546875" style="11" customWidth="1"/>
    <col min="16142" max="16142" width="13.42578125" style="11" customWidth="1"/>
    <col min="16143" max="16143" width="12.7109375" style="11" customWidth="1"/>
    <col min="16144" max="16144" width="11.42578125" style="11" customWidth="1"/>
    <col min="16145" max="16145" width="8.85546875" style="11" customWidth="1"/>
    <col min="16146" max="16146" width="7.140625" style="11" customWidth="1"/>
    <col min="16147" max="16147" width="13.28515625" style="11" customWidth="1"/>
    <col min="16148" max="16148" width="12.140625" style="11" customWidth="1"/>
    <col min="16149" max="16149" width="11.42578125" style="11" customWidth="1"/>
    <col min="16150" max="16150" width="8.42578125" style="11" customWidth="1"/>
    <col min="16151" max="16151" width="8.140625" style="11" customWidth="1"/>
    <col min="16152" max="16152" width="9.28515625" style="11" customWidth="1"/>
    <col min="16153" max="16153" width="8.140625" style="11" customWidth="1"/>
    <col min="16154" max="16154" width="7.85546875" style="11" customWidth="1"/>
    <col min="16155" max="16155" width="12.85546875" style="11" customWidth="1"/>
    <col min="16156" max="16156" width="9" style="11" customWidth="1"/>
    <col min="16157" max="16158" width="10" style="11" customWidth="1"/>
    <col min="16159" max="16384" width="11" style="11"/>
  </cols>
  <sheetData>
    <row r="1" spans="1:34" s="4" customFormat="1" ht="35.25" customHeight="1" x14ac:dyDescent="0.2">
      <c r="A1" s="1670" t="s">
        <v>371</v>
      </c>
      <c r="B1" s="1670"/>
      <c r="C1" s="1670"/>
      <c r="D1" s="1670"/>
      <c r="E1" s="1670"/>
      <c r="F1" s="1670"/>
      <c r="G1" s="1670"/>
      <c r="H1" s="1670"/>
      <c r="I1" s="1670"/>
      <c r="J1" s="1670"/>
      <c r="K1" s="1670"/>
      <c r="L1" s="1670"/>
      <c r="M1" s="1670"/>
      <c r="N1" s="1670"/>
      <c r="O1" s="1670"/>
      <c r="P1" s="1670"/>
      <c r="Q1" s="1670"/>
      <c r="R1" s="1670"/>
      <c r="S1" s="1670"/>
      <c r="T1" s="1670"/>
      <c r="U1" s="1670"/>
      <c r="V1" s="1670"/>
      <c r="W1" s="1670"/>
      <c r="X1" s="1670"/>
      <c r="Y1" s="1670"/>
      <c r="Z1" s="1670"/>
      <c r="AA1" s="1670"/>
      <c r="AB1" s="1670"/>
      <c r="AC1" s="1670"/>
    </row>
    <row r="2" spans="1:34" s="450" customFormat="1" ht="51.75" customHeight="1" x14ac:dyDescent="0.2">
      <c r="A2" s="345" t="s">
        <v>336</v>
      </c>
      <c r="B2" s="109"/>
      <c r="C2" s="90"/>
      <c r="D2" s="90"/>
      <c r="E2" s="210"/>
      <c r="F2" s="210"/>
      <c r="G2" s="32"/>
      <c r="H2" s="210"/>
      <c r="I2" s="210"/>
      <c r="J2" s="321"/>
      <c r="K2" s="321"/>
      <c r="L2" s="322"/>
      <c r="M2" s="322"/>
      <c r="N2" s="322"/>
      <c r="O2" s="321"/>
      <c r="P2" s="321"/>
      <c r="Q2" s="321"/>
      <c r="R2" s="321"/>
      <c r="S2" s="321"/>
      <c r="T2" s="321"/>
      <c r="U2" s="321"/>
      <c r="V2" s="321"/>
      <c r="W2" s="321"/>
      <c r="X2" s="321"/>
      <c r="Y2" s="321"/>
      <c r="Z2" s="321"/>
      <c r="AA2" s="321"/>
      <c r="AB2" s="321"/>
      <c r="AC2" s="323"/>
    </row>
    <row r="3" spans="1:34" s="113" customFormat="1" ht="58.5" customHeight="1" x14ac:dyDescent="0.2">
      <c r="A3" s="1747" t="s">
        <v>1207</v>
      </c>
      <c r="B3" s="1747"/>
      <c r="C3" s="1747"/>
      <c r="D3" s="1747"/>
      <c r="E3" s="1747"/>
      <c r="F3" s="1747"/>
      <c r="G3" s="1747"/>
      <c r="H3" s="1747"/>
      <c r="I3" s="1747"/>
      <c r="J3" s="1747"/>
      <c r="K3" s="1747"/>
      <c r="L3" s="1747"/>
      <c r="M3" s="1747"/>
      <c r="N3" s="1747"/>
      <c r="O3" s="1747"/>
      <c r="P3" s="1747"/>
      <c r="Q3" s="1747"/>
      <c r="R3" s="1747"/>
      <c r="S3" s="1747"/>
      <c r="T3" s="1747"/>
      <c r="U3" s="1747"/>
      <c r="V3" s="1747"/>
      <c r="W3" s="1747"/>
      <c r="X3" s="1747"/>
      <c r="Y3" s="1747"/>
      <c r="Z3" s="1747"/>
      <c r="AA3" s="1747"/>
      <c r="AB3" s="1747"/>
      <c r="AC3" s="1747"/>
    </row>
    <row r="4" spans="1:34" s="4" customFormat="1" ht="30" customHeight="1" x14ac:dyDescent="0.2">
      <c r="A4" s="1756" t="s">
        <v>911</v>
      </c>
      <c r="B4" s="1756"/>
      <c r="C4" s="1757"/>
      <c r="D4" s="1757"/>
      <c r="E4" s="1757"/>
      <c r="F4" s="1757"/>
      <c r="G4" s="1757"/>
      <c r="H4" s="1757"/>
      <c r="I4" s="1757"/>
      <c r="J4" s="1757"/>
      <c r="K4" s="1757"/>
      <c r="L4" s="1757"/>
      <c r="M4" s="1757"/>
      <c r="N4" s="1757"/>
      <c r="O4" s="1757"/>
      <c r="P4" s="1757"/>
      <c r="Q4" s="1757"/>
      <c r="R4" s="1757"/>
      <c r="S4" s="1757"/>
      <c r="T4" s="1757"/>
      <c r="U4" s="1757"/>
      <c r="V4" s="1757"/>
      <c r="W4" s="1757"/>
      <c r="X4" s="1757"/>
      <c r="Y4" s="1757"/>
      <c r="Z4" s="1757"/>
      <c r="AA4" s="1757"/>
      <c r="AB4" s="1757"/>
      <c r="AC4" s="1757"/>
      <c r="AD4" s="6"/>
    </row>
    <row r="5" spans="1:34" s="99" customFormat="1" ht="30" customHeight="1" thickBot="1" x14ac:dyDescent="0.25">
      <c r="A5" s="1725" t="s">
        <v>296</v>
      </c>
      <c r="B5" s="1245" t="s">
        <v>184</v>
      </c>
      <c r="C5" s="1245" t="s">
        <v>185</v>
      </c>
      <c r="D5" s="1250" t="s">
        <v>186</v>
      </c>
      <c r="E5" s="1818" t="s">
        <v>187</v>
      </c>
      <c r="F5" s="1819"/>
      <c r="G5" s="1819"/>
      <c r="H5" s="1819"/>
      <c r="I5" s="1820"/>
      <c r="J5" s="1832" t="s">
        <v>188</v>
      </c>
      <c r="K5" s="1833"/>
      <c r="L5" s="1823" t="s">
        <v>153</v>
      </c>
      <c r="M5" s="1824"/>
      <c r="N5" s="1395" t="s">
        <v>189</v>
      </c>
      <c r="O5" s="1395" t="s">
        <v>189</v>
      </c>
      <c r="P5" s="1395" t="s">
        <v>189</v>
      </c>
      <c r="Q5" s="1825" t="s">
        <v>190</v>
      </c>
      <c r="R5" s="1826"/>
      <c r="S5" s="1826"/>
      <c r="T5" s="1826"/>
      <c r="U5" s="1826"/>
      <c r="V5" s="1826"/>
      <c r="W5" s="1826"/>
      <c r="X5" s="1826"/>
      <c r="Y5" s="1826"/>
      <c r="Z5" s="1826"/>
      <c r="AA5" s="1826"/>
      <c r="AB5" s="1826"/>
      <c r="AC5" s="1826"/>
    </row>
    <row r="6" spans="1:34" s="99" customFormat="1" ht="27" customHeight="1" thickBot="1" x14ac:dyDescent="0.25">
      <c r="A6" s="1725"/>
      <c r="B6" s="1310" t="s">
        <v>154</v>
      </c>
      <c r="C6" s="1310" t="s">
        <v>191</v>
      </c>
      <c r="D6" s="1311" t="s">
        <v>192</v>
      </c>
      <c r="E6" s="1389" t="s">
        <v>193</v>
      </c>
      <c r="F6" s="1389" t="s">
        <v>194</v>
      </c>
      <c r="G6" s="1390" t="s">
        <v>195</v>
      </c>
      <c r="H6" s="1827" t="s">
        <v>196</v>
      </c>
      <c r="I6" s="1834"/>
      <c r="J6" s="1391" t="s">
        <v>197</v>
      </c>
      <c r="K6" s="1393" t="s">
        <v>198</v>
      </c>
      <c r="L6" s="1823" t="s">
        <v>199</v>
      </c>
      <c r="M6" s="1824"/>
      <c r="N6" s="1395" t="s">
        <v>155</v>
      </c>
      <c r="O6" s="1395" t="s">
        <v>200</v>
      </c>
      <c r="P6" s="1395" t="s">
        <v>201</v>
      </c>
      <c r="Q6" s="1830" t="s">
        <v>202</v>
      </c>
      <c r="R6" s="1835" t="s">
        <v>203</v>
      </c>
      <c r="S6" s="1827" t="s">
        <v>204</v>
      </c>
      <c r="T6" s="1834"/>
      <c r="U6" s="1391" t="s">
        <v>205</v>
      </c>
      <c r="V6" s="1391" t="s">
        <v>206</v>
      </c>
      <c r="W6" s="1391" t="s">
        <v>207</v>
      </c>
      <c r="X6" s="1391" t="s">
        <v>208</v>
      </c>
      <c r="Y6" s="1391" t="s">
        <v>209</v>
      </c>
      <c r="Z6" s="1391" t="s">
        <v>156</v>
      </c>
      <c r="AA6" s="1388" t="s">
        <v>210</v>
      </c>
      <c r="AB6" s="1391" t="s">
        <v>211</v>
      </c>
      <c r="AC6" s="1836" t="s">
        <v>37</v>
      </c>
    </row>
    <row r="7" spans="1:34" s="99" customFormat="1" ht="42" customHeight="1" thickBot="1" x14ac:dyDescent="0.25">
      <c r="A7" s="1725"/>
      <c r="B7" s="1310" t="s">
        <v>212</v>
      </c>
      <c r="C7" s="1310" t="s">
        <v>213</v>
      </c>
      <c r="D7" s="1311" t="s">
        <v>214</v>
      </c>
      <c r="E7" s="1389" t="s">
        <v>157</v>
      </c>
      <c r="F7" s="1389" t="s">
        <v>158</v>
      </c>
      <c r="G7" s="1390" t="s">
        <v>159</v>
      </c>
      <c r="H7" s="1389" t="s">
        <v>215</v>
      </c>
      <c r="I7" s="1390" t="s">
        <v>160</v>
      </c>
      <c r="J7" s="1392" t="s">
        <v>216</v>
      </c>
      <c r="K7" s="1394" t="s">
        <v>217</v>
      </c>
      <c r="L7" s="1823" t="s">
        <v>218</v>
      </c>
      <c r="M7" s="1824"/>
      <c r="N7" s="1395" t="s">
        <v>219</v>
      </c>
      <c r="O7" s="1395" t="s">
        <v>161</v>
      </c>
      <c r="P7" s="1395" t="s">
        <v>220</v>
      </c>
      <c r="Q7" s="1830"/>
      <c r="R7" s="1835"/>
      <c r="S7" s="1391" t="s">
        <v>221</v>
      </c>
      <c r="T7" s="1393" t="s">
        <v>222</v>
      </c>
      <c r="U7" s="1392" t="s">
        <v>223</v>
      </c>
      <c r="V7" s="1392" t="s">
        <v>224</v>
      </c>
      <c r="W7" s="1392" t="s">
        <v>225</v>
      </c>
      <c r="X7" s="1392" t="s">
        <v>226</v>
      </c>
      <c r="Y7" s="1392" t="s">
        <v>227</v>
      </c>
      <c r="Z7" s="1392" t="s">
        <v>228</v>
      </c>
      <c r="AA7" s="1388" t="s">
        <v>229</v>
      </c>
      <c r="AB7" s="1392" t="s">
        <v>230</v>
      </c>
      <c r="AC7" s="1836"/>
    </row>
    <row r="8" spans="1:34" s="29" customFormat="1" ht="13.5" customHeight="1" x14ac:dyDescent="0.2">
      <c r="A8" s="1191"/>
      <c r="B8" s="1396"/>
      <c r="C8" s="1120"/>
      <c r="D8" s="1120"/>
      <c r="E8" s="1397"/>
      <c r="F8" s="1397"/>
      <c r="G8" s="1122"/>
      <c r="H8" s="1398"/>
      <c r="I8" s="1398"/>
      <c r="J8" s="1399"/>
      <c r="K8" s="1399"/>
      <c r="L8" s="1400"/>
      <c r="M8" s="1400"/>
      <c r="N8" s="1400"/>
      <c r="O8" s="1399"/>
      <c r="P8" s="1399"/>
      <c r="Q8" s="1399"/>
      <c r="R8" s="1399"/>
      <c r="S8" s="1399"/>
      <c r="T8" s="1399"/>
      <c r="U8" s="1399"/>
      <c r="V8" s="1399"/>
      <c r="W8" s="1399"/>
      <c r="X8" s="1399"/>
      <c r="Y8" s="1399"/>
      <c r="Z8" s="1399"/>
      <c r="AA8" s="1399"/>
      <c r="AB8" s="1399"/>
      <c r="AC8" s="1401"/>
    </row>
    <row r="9" spans="1:34" s="12" customFormat="1" ht="12" x14ac:dyDescent="0.2">
      <c r="A9" s="1387" t="s">
        <v>93</v>
      </c>
      <c r="B9" s="1402"/>
      <c r="C9" s="1270"/>
      <c r="D9" s="1270"/>
      <c r="E9" s="1270"/>
      <c r="F9" s="1270"/>
      <c r="G9" s="1113"/>
      <c r="H9" s="1270"/>
      <c r="I9" s="1270"/>
      <c r="J9" s="1403"/>
      <c r="K9" s="1403"/>
      <c r="L9" s="1404"/>
      <c r="M9" s="1404"/>
      <c r="N9" s="1404"/>
      <c r="O9" s="1403"/>
      <c r="P9" s="1403"/>
      <c r="Q9" s="1403"/>
      <c r="R9" s="1403"/>
      <c r="S9" s="1403"/>
      <c r="T9" s="1403"/>
      <c r="U9" s="1403"/>
      <c r="V9" s="1403"/>
      <c r="W9" s="1403"/>
      <c r="X9" s="1403"/>
      <c r="Y9" s="1403"/>
      <c r="Z9" s="1403"/>
      <c r="AA9" s="1403"/>
      <c r="AB9" s="1403"/>
      <c r="AC9" s="1405"/>
      <c r="AD9" s="98"/>
      <c r="AE9" s="98"/>
      <c r="AF9" s="98"/>
      <c r="AG9" s="98"/>
      <c r="AH9" s="98"/>
    </row>
    <row r="10" spans="1:34" s="12" customFormat="1" ht="20.25" customHeight="1" x14ac:dyDescent="0.2">
      <c r="A10" s="1192" t="s">
        <v>1336</v>
      </c>
      <c r="B10" s="1402" t="s">
        <v>280</v>
      </c>
      <c r="C10" s="1270" t="s">
        <v>235</v>
      </c>
      <c r="D10" s="1270" t="s">
        <v>232</v>
      </c>
      <c r="E10" s="1270" t="s">
        <v>233</v>
      </c>
      <c r="F10" s="1271">
        <v>43503</v>
      </c>
      <c r="G10" s="1113" t="s">
        <v>80</v>
      </c>
      <c r="H10" s="1271">
        <v>43466</v>
      </c>
      <c r="I10" s="1271">
        <v>44561</v>
      </c>
      <c r="J10" s="1403" t="s">
        <v>1340</v>
      </c>
      <c r="K10" s="1403" t="s">
        <v>1341</v>
      </c>
      <c r="L10" s="1404" t="s">
        <v>80</v>
      </c>
      <c r="M10" s="1404" t="s">
        <v>80</v>
      </c>
      <c r="N10" s="1404" t="s">
        <v>80</v>
      </c>
      <c r="O10" s="1404" t="s">
        <v>80</v>
      </c>
      <c r="P10" s="1403">
        <v>300</v>
      </c>
      <c r="Q10" s="1403" t="s">
        <v>80</v>
      </c>
      <c r="R10" s="1403" t="s">
        <v>248</v>
      </c>
      <c r="S10" s="1403" t="s">
        <v>80</v>
      </c>
      <c r="T10" s="1403" t="s">
        <v>80</v>
      </c>
      <c r="U10" s="1403" t="s">
        <v>1337</v>
      </c>
      <c r="V10" s="1403" t="s">
        <v>80</v>
      </c>
      <c r="W10" s="1403" t="s">
        <v>80</v>
      </c>
      <c r="X10" s="1403" t="s">
        <v>80</v>
      </c>
      <c r="Y10" s="1403" t="s">
        <v>234</v>
      </c>
      <c r="Z10" s="1403" t="s">
        <v>234</v>
      </c>
      <c r="AA10" s="1403" t="s">
        <v>248</v>
      </c>
      <c r="AB10" s="1403" t="s">
        <v>80</v>
      </c>
      <c r="AC10" s="1405" t="s">
        <v>61</v>
      </c>
      <c r="AD10" s="98"/>
      <c r="AE10" s="98"/>
      <c r="AF10" s="98"/>
      <c r="AG10" s="98"/>
      <c r="AH10" s="98"/>
    </row>
    <row r="11" spans="1:34" s="12" customFormat="1" ht="34.5" customHeight="1" x14ac:dyDescent="0.2">
      <c r="A11" s="1192" t="s">
        <v>1338</v>
      </c>
      <c r="B11" s="1402" t="s">
        <v>288</v>
      </c>
      <c r="C11" s="1270" t="s">
        <v>1339</v>
      </c>
      <c r="D11" s="1270" t="s">
        <v>232</v>
      </c>
      <c r="E11" s="1271">
        <v>43480</v>
      </c>
      <c r="F11" s="1271">
        <v>43507</v>
      </c>
      <c r="G11" s="1113">
        <f t="shared" ref="G11:G58" si="0">DAYS360(E11,F11)</f>
        <v>26</v>
      </c>
      <c r="H11" s="1271">
        <v>43398</v>
      </c>
      <c r="I11" s="1271">
        <v>44128</v>
      </c>
      <c r="J11" s="1403">
        <v>50</v>
      </c>
      <c r="K11" s="1403" t="s">
        <v>80</v>
      </c>
      <c r="L11" s="1404" t="s">
        <v>80</v>
      </c>
      <c r="M11" s="1404" t="s">
        <v>80</v>
      </c>
      <c r="N11" s="1404" t="s">
        <v>80</v>
      </c>
      <c r="O11" s="1404" t="s">
        <v>80</v>
      </c>
      <c r="P11" s="1403">
        <v>900</v>
      </c>
      <c r="Q11" s="1403" t="s">
        <v>234</v>
      </c>
      <c r="R11" s="1403" t="s">
        <v>234</v>
      </c>
      <c r="S11" s="1403">
        <v>2070</v>
      </c>
      <c r="T11" s="1403">
        <v>4020</v>
      </c>
      <c r="U11" s="1403">
        <v>880</v>
      </c>
      <c r="V11" s="1403" t="s">
        <v>234</v>
      </c>
      <c r="W11" s="1403" t="s">
        <v>80</v>
      </c>
      <c r="X11" s="1403" t="s">
        <v>80</v>
      </c>
      <c r="Y11" s="1403" t="s">
        <v>80</v>
      </c>
      <c r="Z11" s="1403" t="s">
        <v>80</v>
      </c>
      <c r="AA11" s="1403" t="s">
        <v>80</v>
      </c>
      <c r="AB11" s="1403" t="s">
        <v>80</v>
      </c>
      <c r="AC11" s="1405" t="s">
        <v>61</v>
      </c>
      <c r="AD11" s="98"/>
      <c r="AE11" s="98"/>
      <c r="AF11" s="98"/>
      <c r="AG11" s="98"/>
      <c r="AH11" s="98"/>
    </row>
    <row r="12" spans="1:34" s="12" customFormat="1" ht="35.1" customHeight="1" x14ac:dyDescent="0.2">
      <c r="A12" s="1192" t="s">
        <v>1342</v>
      </c>
      <c r="B12" s="1212" t="s">
        <v>280</v>
      </c>
      <c r="C12" s="1113" t="s">
        <v>275</v>
      </c>
      <c r="D12" s="1113" t="s">
        <v>232</v>
      </c>
      <c r="E12" s="1234" t="s">
        <v>233</v>
      </c>
      <c r="F12" s="1234">
        <v>43504</v>
      </c>
      <c r="G12" s="1113" t="s">
        <v>80</v>
      </c>
      <c r="H12" s="1234">
        <v>43313</v>
      </c>
      <c r="I12" s="1234">
        <v>43830</v>
      </c>
      <c r="J12" s="1406" t="s">
        <v>1343</v>
      </c>
      <c r="K12" s="1403" t="s">
        <v>80</v>
      </c>
      <c r="L12" s="1403" t="s">
        <v>80</v>
      </c>
      <c r="M12" s="1403" t="s">
        <v>80</v>
      </c>
      <c r="N12" s="1403" t="s">
        <v>80</v>
      </c>
      <c r="O12" s="1403" t="s">
        <v>80</v>
      </c>
      <c r="P12" s="1406">
        <v>8000</v>
      </c>
      <c r="Q12" s="1406" t="s">
        <v>80</v>
      </c>
      <c r="R12" s="1406" t="s">
        <v>80</v>
      </c>
      <c r="S12" s="1406">
        <v>6500</v>
      </c>
      <c r="T12" s="1406" t="s">
        <v>80</v>
      </c>
      <c r="U12" s="1406">
        <v>360</v>
      </c>
      <c r="V12" s="1407" t="s">
        <v>234</v>
      </c>
      <c r="W12" s="1406" t="s">
        <v>1344</v>
      </c>
      <c r="X12" s="1406" t="s">
        <v>80</v>
      </c>
      <c r="Y12" s="1406" t="s">
        <v>234</v>
      </c>
      <c r="Z12" s="1406" t="s">
        <v>234</v>
      </c>
      <c r="AA12" s="1403" t="s">
        <v>80</v>
      </c>
      <c r="AB12" s="1403" t="s">
        <v>80</v>
      </c>
      <c r="AC12" s="1405" t="s">
        <v>61</v>
      </c>
      <c r="AD12" s="98"/>
      <c r="AE12" s="98"/>
      <c r="AF12" s="98"/>
      <c r="AG12" s="98"/>
      <c r="AH12" s="98"/>
    </row>
    <row r="13" spans="1:34" s="12" customFormat="1" ht="12" x14ac:dyDescent="0.2">
      <c r="A13" s="1387" t="s">
        <v>95</v>
      </c>
      <c r="B13" s="1212"/>
      <c r="C13" s="1113"/>
      <c r="D13" s="1113"/>
      <c r="E13" s="1234"/>
      <c r="F13" s="1234"/>
      <c r="G13" s="1113"/>
      <c r="H13" s="1234"/>
      <c r="I13" s="1234"/>
      <c r="J13" s="1408"/>
      <c r="K13" s="1408"/>
      <c r="L13" s="1409"/>
      <c r="M13" s="1409"/>
      <c r="N13" s="1409"/>
      <c r="O13" s="1408"/>
      <c r="P13" s="1408"/>
      <c r="Q13" s="1408"/>
      <c r="R13" s="1408"/>
      <c r="S13" s="1408"/>
      <c r="T13" s="1408"/>
      <c r="U13" s="1408"/>
      <c r="V13" s="1408"/>
      <c r="W13" s="1408"/>
      <c r="X13" s="1408"/>
      <c r="Y13" s="1408"/>
      <c r="Z13" s="1408"/>
      <c r="AA13" s="1408"/>
      <c r="AB13" s="1408"/>
      <c r="AC13" s="1405"/>
      <c r="AD13" s="98"/>
      <c r="AE13" s="98"/>
      <c r="AF13" s="98"/>
      <c r="AG13" s="98"/>
      <c r="AH13" s="98"/>
    </row>
    <row r="14" spans="1:34" s="12" customFormat="1" ht="35.1" customHeight="1" x14ac:dyDescent="0.2">
      <c r="A14" s="1192" t="s">
        <v>1345</v>
      </c>
      <c r="B14" s="1212" t="s">
        <v>283</v>
      </c>
      <c r="C14" s="1113" t="s">
        <v>105</v>
      </c>
      <c r="D14" s="1113" t="s">
        <v>272</v>
      </c>
      <c r="E14" s="1234">
        <v>43487</v>
      </c>
      <c r="F14" s="1234">
        <v>43584</v>
      </c>
      <c r="G14" s="1113">
        <f t="shared" si="0"/>
        <v>97</v>
      </c>
      <c r="H14" s="1234">
        <v>43512</v>
      </c>
      <c r="I14" s="1234">
        <v>44242</v>
      </c>
      <c r="J14" s="1406">
        <f ca="1">-J14</f>
        <v>0</v>
      </c>
      <c r="K14" s="1410">
        <v>2.5</v>
      </c>
      <c r="L14" s="1406" t="s">
        <v>80</v>
      </c>
      <c r="M14" s="1406" t="s">
        <v>80</v>
      </c>
      <c r="N14" s="1406" t="s">
        <v>80</v>
      </c>
      <c r="O14" s="1406" t="s">
        <v>80</v>
      </c>
      <c r="P14" s="1406" t="s">
        <v>234</v>
      </c>
      <c r="Q14" s="1406" t="s">
        <v>80</v>
      </c>
      <c r="R14" s="1406" t="s">
        <v>80</v>
      </c>
      <c r="S14" s="1406" t="s">
        <v>80</v>
      </c>
      <c r="T14" s="1406" t="s">
        <v>80</v>
      </c>
      <c r="U14" s="1406" t="s">
        <v>80</v>
      </c>
      <c r="V14" s="1407" t="s">
        <v>1346</v>
      </c>
      <c r="W14" s="1407" t="s">
        <v>1347</v>
      </c>
      <c r="X14" s="1406" t="s">
        <v>80</v>
      </c>
      <c r="Y14" s="1406" t="s">
        <v>234</v>
      </c>
      <c r="Z14" s="1406" t="s">
        <v>80</v>
      </c>
      <c r="AA14" s="1406" t="s">
        <v>80</v>
      </c>
      <c r="AB14" s="1406" t="s">
        <v>80</v>
      </c>
      <c r="AC14" s="1411" t="s">
        <v>61</v>
      </c>
      <c r="AD14" s="98"/>
      <c r="AE14" s="98"/>
      <c r="AF14" s="98"/>
      <c r="AG14" s="98"/>
      <c r="AH14" s="98"/>
    </row>
    <row r="15" spans="1:34" s="12" customFormat="1" ht="35.1" customHeight="1" x14ac:dyDescent="0.2">
      <c r="A15" s="1192" t="s">
        <v>1348</v>
      </c>
      <c r="B15" s="1212" t="s">
        <v>277</v>
      </c>
      <c r="C15" s="1113" t="s">
        <v>275</v>
      </c>
      <c r="D15" s="1113" t="s">
        <v>232</v>
      </c>
      <c r="E15" s="1234" t="s">
        <v>233</v>
      </c>
      <c r="F15" s="1234">
        <v>43577</v>
      </c>
      <c r="G15" s="1113" t="s">
        <v>80</v>
      </c>
      <c r="H15" s="1234">
        <v>43466</v>
      </c>
      <c r="I15" s="1234">
        <v>44196</v>
      </c>
      <c r="J15" s="1406">
        <v>82</v>
      </c>
      <c r="K15" s="1410" t="s">
        <v>80</v>
      </c>
      <c r="L15" s="1410" t="s">
        <v>80</v>
      </c>
      <c r="M15" s="1410" t="s">
        <v>80</v>
      </c>
      <c r="N15" s="1410" t="s">
        <v>80</v>
      </c>
      <c r="O15" s="1410" t="s">
        <v>80</v>
      </c>
      <c r="P15" s="1410" t="s">
        <v>80</v>
      </c>
      <c r="Q15" s="1410" t="s">
        <v>80</v>
      </c>
      <c r="R15" s="1407" t="s">
        <v>1349</v>
      </c>
      <c r="S15" s="1406">
        <v>3600</v>
      </c>
      <c r="T15" s="1406">
        <v>3100</v>
      </c>
      <c r="U15" s="1406">
        <v>430</v>
      </c>
      <c r="V15" s="1407" t="s">
        <v>1350</v>
      </c>
      <c r="W15" s="1406" t="s">
        <v>80</v>
      </c>
      <c r="X15" s="1406" t="s">
        <v>80</v>
      </c>
      <c r="Y15" s="1406" t="s">
        <v>234</v>
      </c>
      <c r="Z15" s="1406" t="s">
        <v>80</v>
      </c>
      <c r="AA15" s="1406" t="s">
        <v>80</v>
      </c>
      <c r="AB15" s="1406" t="s">
        <v>80</v>
      </c>
      <c r="AC15" s="1411" t="s">
        <v>61</v>
      </c>
      <c r="AD15" s="98"/>
      <c r="AE15" s="98"/>
      <c r="AF15" s="98"/>
      <c r="AG15" s="98"/>
      <c r="AH15" s="98"/>
    </row>
    <row r="16" spans="1:34" s="12" customFormat="1" ht="12" x14ac:dyDescent="0.2">
      <c r="A16" s="1387" t="s">
        <v>97</v>
      </c>
      <c r="B16" s="1212"/>
      <c r="C16" s="1113"/>
      <c r="D16" s="1113"/>
      <c r="E16" s="1113"/>
      <c r="F16" s="1234"/>
      <c r="G16" s="1113"/>
      <c r="H16" s="1234"/>
      <c r="I16" s="1234"/>
      <c r="J16" s="1406"/>
      <c r="K16" s="1410"/>
      <c r="L16" s="1406"/>
      <c r="M16" s="1406"/>
      <c r="N16" s="1406"/>
      <c r="O16" s="1406"/>
      <c r="P16" s="1406"/>
      <c r="Q16" s="1406"/>
      <c r="R16" s="1407"/>
      <c r="S16" s="1406"/>
      <c r="T16" s="1406"/>
      <c r="U16" s="1406"/>
      <c r="V16" s="1407"/>
      <c r="W16" s="1406"/>
      <c r="X16" s="1406"/>
      <c r="Y16" s="1406"/>
      <c r="Z16" s="1406"/>
      <c r="AA16" s="1406"/>
      <c r="AB16" s="1406"/>
      <c r="AC16" s="1411"/>
      <c r="AD16" s="98"/>
      <c r="AE16" s="98"/>
      <c r="AF16" s="98"/>
      <c r="AG16" s="98"/>
      <c r="AH16" s="98"/>
    </row>
    <row r="17" spans="1:34" s="12" customFormat="1" ht="24" x14ac:dyDescent="0.2">
      <c r="A17" s="1192" t="s">
        <v>1351</v>
      </c>
      <c r="B17" s="1212" t="s">
        <v>288</v>
      </c>
      <c r="C17" s="1113" t="s">
        <v>275</v>
      </c>
      <c r="D17" s="1113" t="s">
        <v>232</v>
      </c>
      <c r="E17" s="1234">
        <v>43553</v>
      </c>
      <c r="F17" s="1234">
        <v>43636</v>
      </c>
      <c r="G17" s="1113">
        <f t="shared" si="0"/>
        <v>81</v>
      </c>
      <c r="H17" s="1234">
        <v>43586</v>
      </c>
      <c r="I17" s="1234">
        <v>43951</v>
      </c>
      <c r="J17" s="1406" t="s">
        <v>1352</v>
      </c>
      <c r="K17" s="1410" t="s">
        <v>80</v>
      </c>
      <c r="L17" s="1410" t="s">
        <v>80</v>
      </c>
      <c r="M17" s="1410" t="s">
        <v>80</v>
      </c>
      <c r="N17" s="1410" t="s">
        <v>80</v>
      </c>
      <c r="O17" s="1410" t="s">
        <v>80</v>
      </c>
      <c r="P17" s="1406">
        <v>2020</v>
      </c>
      <c r="Q17" s="1406" t="s">
        <v>80</v>
      </c>
      <c r="R17" s="1407" t="s">
        <v>1353</v>
      </c>
      <c r="S17" s="1406" t="s">
        <v>80</v>
      </c>
      <c r="T17" s="1406">
        <v>6650</v>
      </c>
      <c r="U17" s="1406">
        <v>184</v>
      </c>
      <c r="V17" s="1407" t="s">
        <v>80</v>
      </c>
      <c r="W17" s="1407" t="s">
        <v>1354</v>
      </c>
      <c r="X17" s="1406" t="s">
        <v>80</v>
      </c>
      <c r="Y17" s="1406" t="s">
        <v>80</v>
      </c>
      <c r="Z17" s="1406" t="s">
        <v>80</v>
      </c>
      <c r="AA17" s="1406" t="s">
        <v>80</v>
      </c>
      <c r="AB17" s="1406" t="s">
        <v>80</v>
      </c>
      <c r="AC17" s="1411" t="s">
        <v>61</v>
      </c>
      <c r="AD17" s="98"/>
      <c r="AE17" s="98"/>
      <c r="AF17" s="98"/>
      <c r="AG17" s="98"/>
      <c r="AH17" s="98"/>
    </row>
    <row r="18" spans="1:34" s="12" customFormat="1" ht="19.5" customHeight="1" x14ac:dyDescent="0.2">
      <c r="A18" s="1192" t="s">
        <v>1355</v>
      </c>
      <c r="B18" s="1212" t="s">
        <v>280</v>
      </c>
      <c r="C18" s="1113" t="s">
        <v>275</v>
      </c>
      <c r="D18" s="1113" t="s">
        <v>232</v>
      </c>
      <c r="E18" s="1234">
        <v>43567</v>
      </c>
      <c r="F18" s="1234">
        <v>43628</v>
      </c>
      <c r="G18" s="1113">
        <f t="shared" si="0"/>
        <v>60</v>
      </c>
      <c r="H18" s="1234">
        <v>43934</v>
      </c>
      <c r="I18" s="1234">
        <v>44298</v>
      </c>
      <c r="J18" s="1406" t="s">
        <v>80</v>
      </c>
      <c r="K18" s="1406" t="s">
        <v>80</v>
      </c>
      <c r="L18" s="1406" t="s">
        <v>80</v>
      </c>
      <c r="M18" s="1406" t="s">
        <v>80</v>
      </c>
      <c r="N18" s="1406" t="s">
        <v>80</v>
      </c>
      <c r="O18" s="1406" t="s">
        <v>80</v>
      </c>
      <c r="P18" s="1406" t="s">
        <v>80</v>
      </c>
      <c r="Q18" s="1406" t="s">
        <v>80</v>
      </c>
      <c r="R18" s="1406" t="s">
        <v>80</v>
      </c>
      <c r="S18" s="1406" t="s">
        <v>80</v>
      </c>
      <c r="T18" s="1406" t="s">
        <v>80</v>
      </c>
      <c r="U18" s="1406" t="s">
        <v>80</v>
      </c>
      <c r="V18" s="1406" t="s">
        <v>80</v>
      </c>
      <c r="W18" s="1406" t="s">
        <v>80</v>
      </c>
      <c r="X18" s="1406" t="s">
        <v>80</v>
      </c>
      <c r="Y18" s="1406" t="s">
        <v>80</v>
      </c>
      <c r="Z18" s="1406" t="s">
        <v>80</v>
      </c>
      <c r="AA18" s="1406" t="s">
        <v>234</v>
      </c>
      <c r="AB18" s="1406" t="s">
        <v>80</v>
      </c>
      <c r="AC18" s="1411" t="s">
        <v>61</v>
      </c>
      <c r="AD18" s="98"/>
      <c r="AE18" s="98"/>
      <c r="AF18" s="98"/>
      <c r="AG18" s="98"/>
      <c r="AH18" s="98"/>
    </row>
    <row r="19" spans="1:34" s="12" customFormat="1" ht="26.25" customHeight="1" x14ac:dyDescent="0.2">
      <c r="A19" s="1192" t="s">
        <v>1356</v>
      </c>
      <c r="B19" s="1212" t="s">
        <v>280</v>
      </c>
      <c r="C19" s="1113" t="s">
        <v>275</v>
      </c>
      <c r="D19" s="1113" t="s">
        <v>232</v>
      </c>
      <c r="E19" s="1234" t="s">
        <v>233</v>
      </c>
      <c r="F19" s="1234">
        <v>43642</v>
      </c>
      <c r="G19" s="1113" t="s">
        <v>80</v>
      </c>
      <c r="H19" s="1234">
        <v>43040</v>
      </c>
      <c r="I19" s="1234">
        <v>43769</v>
      </c>
      <c r="J19" s="1406" t="s">
        <v>80</v>
      </c>
      <c r="K19" s="1406" t="s">
        <v>80</v>
      </c>
      <c r="L19" s="1406" t="s">
        <v>80</v>
      </c>
      <c r="M19" s="1406" t="s">
        <v>80</v>
      </c>
      <c r="N19" s="1406" t="s">
        <v>80</v>
      </c>
      <c r="O19" s="1406" t="s">
        <v>80</v>
      </c>
      <c r="P19" s="1406">
        <v>1800</v>
      </c>
      <c r="Q19" s="1406" t="s">
        <v>80</v>
      </c>
      <c r="R19" s="1407" t="s">
        <v>80</v>
      </c>
      <c r="S19" s="1406">
        <v>5000</v>
      </c>
      <c r="T19" s="1406" t="s">
        <v>80</v>
      </c>
      <c r="U19" s="1406">
        <v>1000</v>
      </c>
      <c r="V19" s="1406" t="s">
        <v>80</v>
      </c>
      <c r="W19" s="1406" t="s">
        <v>80</v>
      </c>
      <c r="X19" s="1406" t="s">
        <v>80</v>
      </c>
      <c r="Y19" s="1406" t="s">
        <v>80</v>
      </c>
      <c r="Z19" s="1406" t="s">
        <v>80</v>
      </c>
      <c r="AA19" s="1406" t="s">
        <v>80</v>
      </c>
      <c r="AB19" s="1406" t="s">
        <v>80</v>
      </c>
      <c r="AC19" s="1411" t="s">
        <v>61</v>
      </c>
      <c r="AD19" s="98"/>
      <c r="AE19" s="98"/>
      <c r="AF19" s="98"/>
      <c r="AG19" s="98"/>
      <c r="AH19" s="98"/>
    </row>
    <row r="20" spans="1:34" s="12" customFormat="1" ht="12" x14ac:dyDescent="0.2">
      <c r="A20" s="1387" t="s">
        <v>98</v>
      </c>
      <c r="B20" s="1212"/>
      <c r="C20" s="1113"/>
      <c r="D20" s="1113"/>
      <c r="E20" s="1234"/>
      <c r="F20" s="1234"/>
      <c r="G20" s="1113"/>
      <c r="H20" s="1234"/>
      <c r="I20" s="1234"/>
      <c r="J20" s="1408"/>
      <c r="K20" s="1408"/>
      <c r="L20" s="1409"/>
      <c r="M20" s="1409"/>
      <c r="N20" s="1409"/>
      <c r="O20" s="1408"/>
      <c r="P20" s="1408"/>
      <c r="Q20" s="1408"/>
      <c r="R20" s="1408"/>
      <c r="S20" s="1408"/>
      <c r="T20" s="1408"/>
      <c r="U20" s="1408"/>
      <c r="V20" s="1408"/>
      <c r="W20" s="1408"/>
      <c r="X20" s="1408"/>
      <c r="Y20" s="1408"/>
      <c r="Z20" s="1408"/>
      <c r="AA20" s="1408"/>
      <c r="AB20" s="1408"/>
      <c r="AC20" s="1405"/>
      <c r="AD20" s="98"/>
      <c r="AE20" s="98"/>
      <c r="AF20" s="98"/>
      <c r="AG20" s="98"/>
      <c r="AH20" s="98"/>
    </row>
    <row r="21" spans="1:34" s="12" customFormat="1" ht="27" customHeight="1" x14ac:dyDescent="0.2">
      <c r="A21" s="1192" t="s">
        <v>1357</v>
      </c>
      <c r="B21" s="1212" t="s">
        <v>272</v>
      </c>
      <c r="C21" s="1113" t="s">
        <v>235</v>
      </c>
      <c r="D21" s="1113" t="s">
        <v>232</v>
      </c>
      <c r="E21" s="1234" t="s">
        <v>233</v>
      </c>
      <c r="F21" s="1234">
        <v>43656</v>
      </c>
      <c r="G21" s="1113" t="s">
        <v>80</v>
      </c>
      <c r="H21" s="1234">
        <v>43466</v>
      </c>
      <c r="I21" s="1234">
        <v>43830</v>
      </c>
      <c r="J21" s="1408" t="s">
        <v>1358</v>
      </c>
      <c r="K21" s="1408" t="s">
        <v>1359</v>
      </c>
      <c r="L21" s="1406" t="s">
        <v>80</v>
      </c>
      <c r="M21" s="1406" t="s">
        <v>80</v>
      </c>
      <c r="N21" s="1406" t="s">
        <v>80</v>
      </c>
      <c r="O21" s="1406" t="s">
        <v>80</v>
      </c>
      <c r="P21" s="1406">
        <v>1800</v>
      </c>
      <c r="Q21" s="1408" t="s">
        <v>80</v>
      </c>
      <c r="R21" s="1408" t="s">
        <v>80</v>
      </c>
      <c r="S21" s="1408" t="s">
        <v>80</v>
      </c>
      <c r="T21" s="1408" t="s">
        <v>80</v>
      </c>
      <c r="U21" s="1408" t="s">
        <v>80</v>
      </c>
      <c r="V21" s="1408" t="s">
        <v>80</v>
      </c>
      <c r="W21" s="1408" t="s">
        <v>80</v>
      </c>
      <c r="X21" s="1408" t="s">
        <v>80</v>
      </c>
      <c r="Y21" s="1408" t="s">
        <v>80</v>
      </c>
      <c r="Z21" s="1408" t="s">
        <v>80</v>
      </c>
      <c r="AA21" s="1408" t="s">
        <v>80</v>
      </c>
      <c r="AB21" s="1408" t="s">
        <v>80</v>
      </c>
      <c r="AC21" s="1405" t="s">
        <v>61</v>
      </c>
      <c r="AD21" s="98"/>
      <c r="AE21" s="98"/>
      <c r="AF21" s="98"/>
      <c r="AG21" s="98"/>
      <c r="AH21" s="98"/>
    </row>
    <row r="22" spans="1:34" s="12" customFormat="1" ht="27" customHeight="1" x14ac:dyDescent="0.2">
      <c r="A22" s="1192" t="s">
        <v>1360</v>
      </c>
      <c r="B22" s="1212" t="s">
        <v>283</v>
      </c>
      <c r="C22" s="1113" t="s">
        <v>275</v>
      </c>
      <c r="D22" s="1113" t="s">
        <v>232</v>
      </c>
      <c r="E22" s="1234">
        <v>43641</v>
      </c>
      <c r="F22" s="1234">
        <v>43664</v>
      </c>
      <c r="G22" s="1113">
        <f t="shared" si="0"/>
        <v>23</v>
      </c>
      <c r="H22" s="1234">
        <v>43696</v>
      </c>
      <c r="I22" s="1234">
        <v>44791</v>
      </c>
      <c r="J22" s="1408" t="s">
        <v>80</v>
      </c>
      <c r="K22" s="1408" t="s">
        <v>80</v>
      </c>
      <c r="L22" s="1408" t="s">
        <v>80</v>
      </c>
      <c r="M22" s="1408" t="s">
        <v>80</v>
      </c>
      <c r="N22" s="1408" t="s">
        <v>80</v>
      </c>
      <c r="O22" s="1408" t="s">
        <v>80</v>
      </c>
      <c r="P22" s="1408" t="s">
        <v>80</v>
      </c>
      <c r="Q22" s="1408" t="s">
        <v>80</v>
      </c>
      <c r="R22" s="1408" t="s">
        <v>248</v>
      </c>
      <c r="S22" s="1408" t="s">
        <v>80</v>
      </c>
      <c r="T22" s="1408" t="s">
        <v>80</v>
      </c>
      <c r="U22" s="1408" t="s">
        <v>80</v>
      </c>
      <c r="V22" s="1408" t="s">
        <v>80</v>
      </c>
      <c r="W22" s="1408" t="s">
        <v>234</v>
      </c>
      <c r="X22" s="1408" t="s">
        <v>80</v>
      </c>
      <c r="Y22" s="1408" t="s">
        <v>234</v>
      </c>
      <c r="Z22" s="1408" t="s">
        <v>80</v>
      </c>
      <c r="AA22" s="1408" t="s">
        <v>80</v>
      </c>
      <c r="AB22" s="1408" t="s">
        <v>80</v>
      </c>
      <c r="AC22" s="1405" t="s">
        <v>61</v>
      </c>
      <c r="AD22" s="98"/>
      <c r="AE22" s="98"/>
      <c r="AF22" s="98"/>
      <c r="AG22" s="98"/>
      <c r="AH22" s="98"/>
    </row>
    <row r="23" spans="1:34" s="12" customFormat="1" ht="27" customHeight="1" x14ac:dyDescent="0.2">
      <c r="A23" s="1192" t="s">
        <v>1361</v>
      </c>
      <c r="B23" s="1212" t="s">
        <v>272</v>
      </c>
      <c r="C23" s="1113" t="s">
        <v>275</v>
      </c>
      <c r="D23" s="1113" t="s">
        <v>232</v>
      </c>
      <c r="E23" s="1234" t="s">
        <v>233</v>
      </c>
      <c r="F23" s="1234">
        <v>43631</v>
      </c>
      <c r="G23" s="1113" t="s">
        <v>80</v>
      </c>
      <c r="H23" s="1234">
        <v>43592</v>
      </c>
      <c r="I23" s="1234">
        <v>44687</v>
      </c>
      <c r="J23" s="1408" t="s">
        <v>1362</v>
      </c>
      <c r="K23" s="1408" t="s">
        <v>80</v>
      </c>
      <c r="L23" s="1408" t="s">
        <v>80</v>
      </c>
      <c r="M23" s="1408" t="s">
        <v>80</v>
      </c>
      <c r="N23" s="1408" t="s">
        <v>80</v>
      </c>
      <c r="O23" s="1408" t="s">
        <v>80</v>
      </c>
      <c r="P23" s="1408">
        <v>38000</v>
      </c>
      <c r="Q23" s="1408" t="s">
        <v>80</v>
      </c>
      <c r="R23" s="1408" t="s">
        <v>1317</v>
      </c>
      <c r="S23" s="1408">
        <v>3400</v>
      </c>
      <c r="T23" s="1408">
        <v>2050</v>
      </c>
      <c r="U23" s="1408">
        <v>200</v>
      </c>
      <c r="V23" s="1408" t="s">
        <v>234</v>
      </c>
      <c r="W23" s="1408" t="s">
        <v>234</v>
      </c>
      <c r="X23" s="1408" t="s">
        <v>234</v>
      </c>
      <c r="Y23" s="1408" t="s">
        <v>234</v>
      </c>
      <c r="Z23" s="1408" t="s">
        <v>80</v>
      </c>
      <c r="AA23" s="1408" t="s">
        <v>234</v>
      </c>
      <c r="AB23" s="1408" t="s">
        <v>234</v>
      </c>
      <c r="AC23" s="1405" t="s">
        <v>61</v>
      </c>
      <c r="AD23" s="98"/>
      <c r="AE23" s="98"/>
      <c r="AF23" s="98"/>
      <c r="AG23" s="98"/>
      <c r="AH23" s="98"/>
    </row>
    <row r="24" spans="1:34" s="12" customFormat="1" ht="27" customHeight="1" x14ac:dyDescent="0.2">
      <c r="A24" s="1192" t="s">
        <v>1363</v>
      </c>
      <c r="B24" s="1212" t="s">
        <v>276</v>
      </c>
      <c r="C24" s="1113" t="s">
        <v>276</v>
      </c>
      <c r="D24" s="1113" t="s">
        <v>232</v>
      </c>
      <c r="E24" s="1234">
        <v>43558</v>
      </c>
      <c r="F24" s="1234">
        <v>43668</v>
      </c>
      <c r="G24" s="1113">
        <f t="shared" si="0"/>
        <v>109</v>
      </c>
      <c r="H24" s="1234">
        <v>43617</v>
      </c>
      <c r="I24" s="1234">
        <v>43982</v>
      </c>
      <c r="J24" s="1406" t="s">
        <v>80</v>
      </c>
      <c r="K24" s="1410">
        <v>2.13</v>
      </c>
      <c r="L24" s="1406" t="s">
        <v>80</v>
      </c>
      <c r="M24" s="1406" t="s">
        <v>80</v>
      </c>
      <c r="N24" s="1406" t="s">
        <v>80</v>
      </c>
      <c r="O24" s="1406" t="s">
        <v>80</v>
      </c>
      <c r="P24" s="1406" t="s">
        <v>80</v>
      </c>
      <c r="Q24" s="1406" t="s">
        <v>80</v>
      </c>
      <c r="R24" s="1406" t="s">
        <v>80</v>
      </c>
      <c r="S24" s="1406" t="s">
        <v>80</v>
      </c>
      <c r="T24" s="1406" t="s">
        <v>80</v>
      </c>
      <c r="U24" s="1406" t="s">
        <v>80</v>
      </c>
      <c r="V24" s="1407" t="s">
        <v>1364</v>
      </c>
      <c r="W24" s="1408" t="s">
        <v>80</v>
      </c>
      <c r="X24" s="1408" t="s">
        <v>80</v>
      </c>
      <c r="Y24" s="1408" t="s">
        <v>80</v>
      </c>
      <c r="Z24" s="1408" t="s">
        <v>80</v>
      </c>
      <c r="AA24" s="1408" t="s">
        <v>80</v>
      </c>
      <c r="AB24" s="1408" t="s">
        <v>80</v>
      </c>
      <c r="AC24" s="1405" t="s">
        <v>61</v>
      </c>
      <c r="AD24" s="98"/>
      <c r="AE24" s="98"/>
      <c r="AF24" s="98"/>
      <c r="AG24" s="98"/>
      <c r="AH24" s="98"/>
    </row>
    <row r="25" spans="1:34" s="12" customFormat="1" ht="12" x14ac:dyDescent="0.2">
      <c r="A25" s="1387" t="s">
        <v>99</v>
      </c>
      <c r="B25" s="1212"/>
      <c r="C25" s="1113"/>
      <c r="D25" s="1113"/>
      <c r="E25" s="1234"/>
      <c r="F25" s="1234"/>
      <c r="G25" s="1113"/>
      <c r="H25" s="1234"/>
      <c r="I25" s="1234"/>
      <c r="J25" s="1406"/>
      <c r="K25" s="1410"/>
      <c r="L25" s="1406"/>
      <c r="M25" s="1406"/>
      <c r="N25" s="1406"/>
      <c r="O25" s="1406"/>
      <c r="P25" s="1407"/>
      <c r="Q25" s="1406"/>
      <c r="R25" s="1407"/>
      <c r="S25" s="1406"/>
      <c r="T25" s="1406"/>
      <c r="U25" s="1406"/>
      <c r="V25" s="1407"/>
      <c r="W25" s="1406"/>
      <c r="X25" s="1406"/>
      <c r="Y25" s="1406"/>
      <c r="Z25" s="1406"/>
      <c r="AA25" s="1406"/>
      <c r="AB25" s="1406"/>
      <c r="AC25" s="1411"/>
      <c r="AD25" s="98"/>
      <c r="AE25" s="98"/>
      <c r="AF25" s="98"/>
      <c r="AG25" s="98"/>
      <c r="AH25" s="98"/>
    </row>
    <row r="26" spans="1:34" s="12" customFormat="1" ht="34.5" customHeight="1" x14ac:dyDescent="0.2">
      <c r="A26" s="1192" t="s">
        <v>1284</v>
      </c>
      <c r="B26" s="1212" t="s">
        <v>273</v>
      </c>
      <c r="C26" s="1113" t="s">
        <v>105</v>
      </c>
      <c r="D26" s="1113" t="s">
        <v>232</v>
      </c>
      <c r="E26" s="1234" t="s">
        <v>233</v>
      </c>
      <c r="F26" s="1234">
        <v>43683</v>
      </c>
      <c r="G26" s="1113" t="s">
        <v>80</v>
      </c>
      <c r="H26" s="1234">
        <v>43313</v>
      </c>
      <c r="I26" s="1234">
        <v>43830</v>
      </c>
      <c r="J26" s="1406" t="s">
        <v>80</v>
      </c>
      <c r="K26" s="1410" t="s">
        <v>1365</v>
      </c>
      <c r="L26" s="1406" t="s">
        <v>80</v>
      </c>
      <c r="M26" s="1406" t="s">
        <v>80</v>
      </c>
      <c r="N26" s="1406" t="s">
        <v>80</v>
      </c>
      <c r="O26" s="1406" t="s">
        <v>80</v>
      </c>
      <c r="P26" s="1406" t="s">
        <v>80</v>
      </c>
      <c r="Q26" s="1406" t="s">
        <v>1366</v>
      </c>
      <c r="R26" s="1407" t="s">
        <v>1367</v>
      </c>
      <c r="S26" s="1406" t="s">
        <v>80</v>
      </c>
      <c r="T26" s="1406" t="s">
        <v>237</v>
      </c>
      <c r="U26" s="1406" t="s">
        <v>80</v>
      </c>
      <c r="V26" s="1406" t="s">
        <v>80</v>
      </c>
      <c r="W26" s="1406" t="s">
        <v>234</v>
      </c>
      <c r="X26" s="1406" t="s">
        <v>234</v>
      </c>
      <c r="Y26" s="1406" t="s">
        <v>234</v>
      </c>
      <c r="Z26" s="1406" t="s">
        <v>234</v>
      </c>
      <c r="AA26" s="1406" t="s">
        <v>234</v>
      </c>
      <c r="AB26" s="1406" t="s">
        <v>234</v>
      </c>
      <c r="AC26" s="1411" t="s">
        <v>61</v>
      </c>
      <c r="AD26" s="98"/>
      <c r="AE26" s="98"/>
      <c r="AF26" s="98"/>
      <c r="AG26" s="98"/>
      <c r="AH26" s="98"/>
    </row>
    <row r="27" spans="1:34" s="12" customFormat="1" ht="34.5" customHeight="1" x14ac:dyDescent="0.2">
      <c r="A27" s="1192" t="s">
        <v>1368</v>
      </c>
      <c r="B27" s="1212" t="s">
        <v>272</v>
      </c>
      <c r="C27" s="1113" t="s">
        <v>275</v>
      </c>
      <c r="D27" s="1113" t="s">
        <v>272</v>
      </c>
      <c r="E27" s="1234">
        <v>43451</v>
      </c>
      <c r="F27" s="1234">
        <v>43679</v>
      </c>
      <c r="G27" s="1113">
        <f t="shared" si="0"/>
        <v>225</v>
      </c>
      <c r="H27" s="1234">
        <v>43466</v>
      </c>
      <c r="I27" s="1234">
        <v>44561</v>
      </c>
      <c r="J27" s="1406" t="s">
        <v>234</v>
      </c>
      <c r="K27" s="1410" t="s">
        <v>80</v>
      </c>
      <c r="L27" s="1406" t="s">
        <v>80</v>
      </c>
      <c r="M27" s="1406" t="s">
        <v>80</v>
      </c>
      <c r="N27" s="1406" t="s">
        <v>80</v>
      </c>
      <c r="O27" s="1406" t="s">
        <v>80</v>
      </c>
      <c r="P27" s="1407">
        <v>1700</v>
      </c>
      <c r="Q27" s="1406" t="s">
        <v>80</v>
      </c>
      <c r="R27" s="1406" t="s">
        <v>80</v>
      </c>
      <c r="S27" s="1406" t="s">
        <v>80</v>
      </c>
      <c r="T27" s="1406" t="s">
        <v>80</v>
      </c>
      <c r="U27" s="1406" t="s">
        <v>80</v>
      </c>
      <c r="V27" s="1406" t="s">
        <v>80</v>
      </c>
      <c r="W27" s="1406" t="s">
        <v>80</v>
      </c>
      <c r="X27" s="1406" t="s">
        <v>234</v>
      </c>
      <c r="Y27" s="1406" t="s">
        <v>80</v>
      </c>
      <c r="Z27" s="1406" t="s">
        <v>80</v>
      </c>
      <c r="AA27" s="1406" t="s">
        <v>80</v>
      </c>
      <c r="AB27" s="1406" t="s">
        <v>80</v>
      </c>
      <c r="AC27" s="1411" t="s">
        <v>61</v>
      </c>
      <c r="AD27" s="98"/>
      <c r="AE27" s="98"/>
      <c r="AF27" s="98"/>
      <c r="AG27" s="98"/>
      <c r="AH27" s="98"/>
    </row>
    <row r="28" spans="1:34" s="12" customFormat="1" ht="34.5" customHeight="1" x14ac:dyDescent="0.2">
      <c r="A28" s="1192" t="s">
        <v>1369</v>
      </c>
      <c r="B28" s="1212" t="s">
        <v>272</v>
      </c>
      <c r="C28" s="1113" t="s">
        <v>235</v>
      </c>
      <c r="D28" s="1113" t="s">
        <v>272</v>
      </c>
      <c r="E28" s="1234">
        <v>43521</v>
      </c>
      <c r="F28" s="1234">
        <v>43690</v>
      </c>
      <c r="G28" s="1113">
        <f t="shared" si="0"/>
        <v>168</v>
      </c>
      <c r="H28" s="1234">
        <v>43466</v>
      </c>
      <c r="I28" s="1234">
        <v>43830</v>
      </c>
      <c r="J28" s="1406" t="s">
        <v>1370</v>
      </c>
      <c r="K28" s="1410" t="s">
        <v>1371</v>
      </c>
      <c r="L28" s="1406" t="s">
        <v>80</v>
      </c>
      <c r="M28" s="1406" t="s">
        <v>80</v>
      </c>
      <c r="N28" s="1406" t="s">
        <v>80</v>
      </c>
      <c r="O28" s="1406" t="s">
        <v>80</v>
      </c>
      <c r="P28" s="1407" t="s">
        <v>234</v>
      </c>
      <c r="Q28" s="1406" t="s">
        <v>1287</v>
      </c>
      <c r="R28" s="1407" t="s">
        <v>1372</v>
      </c>
      <c r="S28" s="1406">
        <v>5400</v>
      </c>
      <c r="T28" s="1406">
        <v>2650</v>
      </c>
      <c r="U28" s="1406">
        <v>310</v>
      </c>
      <c r="V28" s="1406" t="s">
        <v>80</v>
      </c>
      <c r="W28" s="1406" t="s">
        <v>1373</v>
      </c>
      <c r="X28" s="1406" t="s">
        <v>234</v>
      </c>
      <c r="Y28" s="1406" t="s">
        <v>80</v>
      </c>
      <c r="Z28" s="1406" t="s">
        <v>80</v>
      </c>
      <c r="AA28" s="1406" t="s">
        <v>80</v>
      </c>
      <c r="AB28" s="1406" t="s">
        <v>80</v>
      </c>
      <c r="AC28" s="1411" t="s">
        <v>61</v>
      </c>
      <c r="AD28" s="98"/>
      <c r="AE28" s="98"/>
      <c r="AF28" s="98"/>
      <c r="AG28" s="98"/>
      <c r="AH28" s="98"/>
    </row>
    <row r="29" spans="1:34" s="12" customFormat="1" ht="12" x14ac:dyDescent="0.2">
      <c r="A29" s="1387" t="s">
        <v>100</v>
      </c>
      <c r="B29" s="1212"/>
      <c r="C29" s="1113"/>
      <c r="D29" s="1113"/>
      <c r="E29" s="1234"/>
      <c r="F29" s="1234"/>
      <c r="G29" s="1113"/>
      <c r="H29" s="1234"/>
      <c r="I29" s="1234"/>
      <c r="J29" s="1406"/>
      <c r="K29" s="1410"/>
      <c r="L29" s="1406"/>
      <c r="M29" s="1406"/>
      <c r="N29" s="1406"/>
      <c r="O29" s="1406"/>
      <c r="P29" s="1407"/>
      <c r="Q29" s="1406"/>
      <c r="R29" s="1407"/>
      <c r="S29" s="1406"/>
      <c r="T29" s="1406"/>
      <c r="U29" s="1406"/>
      <c r="V29" s="1406"/>
      <c r="W29" s="1406"/>
      <c r="X29" s="1406"/>
      <c r="Y29" s="1406"/>
      <c r="Z29" s="1406"/>
      <c r="AA29" s="1406"/>
      <c r="AB29" s="1406"/>
      <c r="AC29" s="1411"/>
      <c r="AD29" s="98"/>
      <c r="AE29" s="98"/>
      <c r="AF29" s="98"/>
      <c r="AG29" s="98"/>
      <c r="AH29" s="98"/>
    </row>
    <row r="30" spans="1:34" s="12" customFormat="1" ht="30.75" customHeight="1" x14ac:dyDescent="0.2">
      <c r="A30" s="1192" t="s">
        <v>1374</v>
      </c>
      <c r="B30" s="1212" t="s">
        <v>265</v>
      </c>
      <c r="C30" s="1113" t="s">
        <v>235</v>
      </c>
      <c r="D30" s="1113" t="s">
        <v>232</v>
      </c>
      <c r="E30" s="1234">
        <v>43704</v>
      </c>
      <c r="F30" s="1234">
        <v>43713</v>
      </c>
      <c r="G30" s="1113">
        <f t="shared" si="0"/>
        <v>8</v>
      </c>
      <c r="H30" s="1234">
        <v>43739</v>
      </c>
      <c r="I30" s="1234">
        <v>44104</v>
      </c>
      <c r="J30" s="1406" t="s">
        <v>1375</v>
      </c>
      <c r="K30" s="1410">
        <v>5</v>
      </c>
      <c r="L30" s="1406" t="s">
        <v>80</v>
      </c>
      <c r="M30" s="1406" t="s">
        <v>80</v>
      </c>
      <c r="N30" s="1406" t="s">
        <v>80</v>
      </c>
      <c r="O30" s="1406" t="s">
        <v>80</v>
      </c>
      <c r="P30" s="1406" t="s">
        <v>80</v>
      </c>
      <c r="Q30" s="1406" t="s">
        <v>80</v>
      </c>
      <c r="R30" s="1407" t="s">
        <v>248</v>
      </c>
      <c r="S30" s="1406">
        <v>3300</v>
      </c>
      <c r="T30" s="1406">
        <v>1050</v>
      </c>
      <c r="U30" s="1406">
        <v>140</v>
      </c>
      <c r="V30" s="1406" t="s">
        <v>234</v>
      </c>
      <c r="W30" s="1406" t="s">
        <v>1376</v>
      </c>
      <c r="X30" s="1406" t="s">
        <v>80</v>
      </c>
      <c r="Y30" s="1406" t="s">
        <v>234</v>
      </c>
      <c r="Z30" s="1406" t="s">
        <v>234</v>
      </c>
      <c r="AA30" s="1406" t="s">
        <v>80</v>
      </c>
      <c r="AB30" s="1406" t="s">
        <v>80</v>
      </c>
      <c r="AC30" s="1411" t="s">
        <v>61</v>
      </c>
      <c r="AD30" s="98"/>
      <c r="AE30" s="98"/>
      <c r="AF30" s="98"/>
      <c r="AG30" s="98"/>
      <c r="AH30" s="98"/>
    </row>
    <row r="31" spans="1:34" s="12" customFormat="1" ht="30.75" customHeight="1" x14ac:dyDescent="0.2">
      <c r="A31" s="1192" t="s">
        <v>1377</v>
      </c>
      <c r="B31" s="1212" t="s">
        <v>273</v>
      </c>
      <c r="C31" s="1113" t="s">
        <v>105</v>
      </c>
      <c r="D31" s="1113" t="s">
        <v>232</v>
      </c>
      <c r="E31" s="1234">
        <v>43525</v>
      </c>
      <c r="F31" s="1234">
        <v>43719</v>
      </c>
      <c r="G31" s="1113">
        <f t="shared" si="0"/>
        <v>190</v>
      </c>
      <c r="H31" s="1234">
        <v>43586</v>
      </c>
      <c r="I31" s="1234">
        <v>44316</v>
      </c>
      <c r="J31" s="1406" t="s">
        <v>80</v>
      </c>
      <c r="K31" s="1410">
        <v>5.5</v>
      </c>
      <c r="L31" s="1406" t="s">
        <v>80</v>
      </c>
      <c r="M31" s="1406" t="s">
        <v>80</v>
      </c>
      <c r="N31" s="1406" t="s">
        <v>234</v>
      </c>
      <c r="O31" s="1406" t="s">
        <v>80</v>
      </c>
      <c r="P31" s="1407">
        <v>2200</v>
      </c>
      <c r="Q31" s="1406" t="s">
        <v>80</v>
      </c>
      <c r="R31" s="1407" t="s">
        <v>1288</v>
      </c>
      <c r="S31" s="1406">
        <v>12500</v>
      </c>
      <c r="T31" s="1406">
        <v>8500</v>
      </c>
      <c r="U31" s="1406">
        <v>1550</v>
      </c>
      <c r="V31" s="1406" t="s">
        <v>234</v>
      </c>
      <c r="W31" s="1406" t="s">
        <v>234</v>
      </c>
      <c r="X31" s="1406" t="s">
        <v>234</v>
      </c>
      <c r="Y31" s="1406" t="s">
        <v>234</v>
      </c>
      <c r="Z31" s="1406" t="s">
        <v>80</v>
      </c>
      <c r="AA31" s="1406" t="s">
        <v>234</v>
      </c>
      <c r="AB31" s="1406" t="s">
        <v>80</v>
      </c>
      <c r="AC31" s="1411" t="s">
        <v>61</v>
      </c>
      <c r="AD31" s="98"/>
      <c r="AE31" s="98"/>
      <c r="AF31" s="98"/>
      <c r="AG31" s="98"/>
      <c r="AH31" s="98"/>
    </row>
    <row r="32" spans="1:34" s="12" customFormat="1" ht="30.75" customHeight="1" x14ac:dyDescent="0.2">
      <c r="A32" s="1192" t="s">
        <v>1377</v>
      </c>
      <c r="B32" s="1212" t="s">
        <v>273</v>
      </c>
      <c r="C32" s="1113" t="s">
        <v>235</v>
      </c>
      <c r="D32" s="1113" t="s">
        <v>232</v>
      </c>
      <c r="E32" s="1234">
        <v>43572</v>
      </c>
      <c r="F32" s="1234">
        <v>43722</v>
      </c>
      <c r="G32" s="1113">
        <f t="shared" si="0"/>
        <v>147</v>
      </c>
      <c r="H32" s="1234">
        <v>43586</v>
      </c>
      <c r="I32" s="1234">
        <v>44316</v>
      </c>
      <c r="J32" s="1406">
        <v>165</v>
      </c>
      <c r="K32" s="1410">
        <v>5.5</v>
      </c>
      <c r="L32" s="1406" t="s">
        <v>80</v>
      </c>
      <c r="M32" s="1406" t="s">
        <v>80</v>
      </c>
      <c r="N32" s="1406" t="s">
        <v>234</v>
      </c>
      <c r="O32" s="1406" t="s">
        <v>80</v>
      </c>
      <c r="P32" s="1407">
        <v>2200</v>
      </c>
      <c r="Q32" s="1406" t="s">
        <v>80</v>
      </c>
      <c r="R32" s="1407" t="s">
        <v>1288</v>
      </c>
      <c r="S32" s="1406">
        <v>12500</v>
      </c>
      <c r="T32" s="1406">
        <v>8500</v>
      </c>
      <c r="U32" s="1406">
        <v>1500</v>
      </c>
      <c r="V32" s="1406" t="s">
        <v>234</v>
      </c>
      <c r="W32" s="1406" t="s">
        <v>234</v>
      </c>
      <c r="X32" s="1406" t="s">
        <v>234</v>
      </c>
      <c r="Y32" s="1406" t="s">
        <v>234</v>
      </c>
      <c r="Z32" s="1406" t="s">
        <v>80</v>
      </c>
      <c r="AA32" s="1406" t="s">
        <v>234</v>
      </c>
      <c r="AB32" s="1406" t="s">
        <v>80</v>
      </c>
      <c r="AC32" s="1411" t="s">
        <v>61</v>
      </c>
      <c r="AD32" s="98"/>
      <c r="AE32" s="98"/>
      <c r="AF32" s="98"/>
      <c r="AG32" s="98"/>
      <c r="AH32" s="98"/>
    </row>
    <row r="33" spans="1:34" s="12" customFormat="1" ht="30.75" customHeight="1" x14ac:dyDescent="0.2">
      <c r="A33" s="1192" t="s">
        <v>1378</v>
      </c>
      <c r="B33" s="1212" t="s">
        <v>273</v>
      </c>
      <c r="C33" s="1113" t="s">
        <v>105</v>
      </c>
      <c r="D33" s="1113" t="s">
        <v>232</v>
      </c>
      <c r="E33" s="1234">
        <v>43609</v>
      </c>
      <c r="F33" s="1234">
        <v>43734</v>
      </c>
      <c r="G33" s="1113">
        <f t="shared" si="0"/>
        <v>122</v>
      </c>
      <c r="H33" s="1234">
        <v>43613</v>
      </c>
      <c r="I33" s="1234" t="s">
        <v>1379</v>
      </c>
      <c r="J33" s="1406" t="s">
        <v>80</v>
      </c>
      <c r="K33" s="1410" t="s">
        <v>1380</v>
      </c>
      <c r="L33" s="1406" t="s">
        <v>80</v>
      </c>
      <c r="M33" s="1406" t="s">
        <v>80</v>
      </c>
      <c r="N33" s="1406" t="s">
        <v>80</v>
      </c>
      <c r="O33" s="1406" t="s">
        <v>80</v>
      </c>
      <c r="P33" s="1406" t="s">
        <v>80</v>
      </c>
      <c r="Q33" s="1406" t="s">
        <v>80</v>
      </c>
      <c r="R33" s="1406" t="s">
        <v>80</v>
      </c>
      <c r="S33" s="1406">
        <v>3000</v>
      </c>
      <c r="T33" s="1406">
        <v>1600</v>
      </c>
      <c r="U33" s="1406">
        <v>240</v>
      </c>
      <c r="V33" s="1406" t="s">
        <v>80</v>
      </c>
      <c r="W33" s="1406" t="s">
        <v>234</v>
      </c>
      <c r="X33" s="1406" t="s">
        <v>80</v>
      </c>
      <c r="Y33" s="1406" t="s">
        <v>80</v>
      </c>
      <c r="Z33" s="1406" t="s">
        <v>80</v>
      </c>
      <c r="AA33" s="1406" t="s">
        <v>80</v>
      </c>
      <c r="AB33" s="1406" t="s">
        <v>80</v>
      </c>
      <c r="AC33" s="1411" t="s">
        <v>61</v>
      </c>
      <c r="AD33" s="98"/>
      <c r="AE33" s="98"/>
      <c r="AF33" s="98"/>
      <c r="AG33" s="98"/>
      <c r="AH33" s="98"/>
    </row>
    <row r="34" spans="1:34" s="12" customFormat="1" ht="30.75" customHeight="1" x14ac:dyDescent="0.2">
      <c r="A34" s="1192" t="s">
        <v>1381</v>
      </c>
      <c r="B34" s="1212" t="s">
        <v>286</v>
      </c>
      <c r="C34" s="1113" t="s">
        <v>235</v>
      </c>
      <c r="D34" s="1113" t="s">
        <v>232</v>
      </c>
      <c r="E34" s="1234" t="s">
        <v>233</v>
      </c>
      <c r="F34" s="1234">
        <v>43734</v>
      </c>
      <c r="G34" s="1113" t="s">
        <v>80</v>
      </c>
      <c r="H34" s="1234">
        <v>42948</v>
      </c>
      <c r="I34" s="1234">
        <v>43312</v>
      </c>
      <c r="J34" s="1406" t="s">
        <v>80</v>
      </c>
      <c r="K34" s="1406" t="s">
        <v>80</v>
      </c>
      <c r="L34" s="1406" t="s">
        <v>80</v>
      </c>
      <c r="M34" s="1406" t="s">
        <v>80</v>
      </c>
      <c r="N34" s="1406" t="s">
        <v>80</v>
      </c>
      <c r="O34" s="1406" t="s">
        <v>80</v>
      </c>
      <c r="P34" s="1406" t="s">
        <v>80</v>
      </c>
      <c r="Q34" s="1406" t="s">
        <v>80</v>
      </c>
      <c r="R34" s="1406" t="s">
        <v>80</v>
      </c>
      <c r="S34" s="1406">
        <v>4000</v>
      </c>
      <c r="T34" s="1406" t="s">
        <v>80</v>
      </c>
      <c r="U34" s="1406" t="s">
        <v>234</v>
      </c>
      <c r="V34" s="1406" t="s">
        <v>80</v>
      </c>
      <c r="W34" s="1406" t="s">
        <v>80</v>
      </c>
      <c r="X34" s="1406" t="s">
        <v>80</v>
      </c>
      <c r="Y34" s="1406" t="s">
        <v>80</v>
      </c>
      <c r="Z34" s="1406" t="s">
        <v>80</v>
      </c>
      <c r="AA34" s="1406" t="s">
        <v>80</v>
      </c>
      <c r="AB34" s="1406" t="s">
        <v>80</v>
      </c>
      <c r="AC34" s="1411" t="s">
        <v>61</v>
      </c>
      <c r="AD34" s="98"/>
      <c r="AE34" s="98"/>
      <c r="AF34" s="98"/>
      <c r="AG34" s="98"/>
      <c r="AH34" s="98"/>
    </row>
    <row r="35" spans="1:34" s="12" customFormat="1" ht="30.75" customHeight="1" x14ac:dyDescent="0.2">
      <c r="A35" s="1192" t="s">
        <v>1382</v>
      </c>
      <c r="B35" s="1212" t="s">
        <v>286</v>
      </c>
      <c r="C35" s="1113" t="s">
        <v>275</v>
      </c>
      <c r="D35" s="1113" t="s">
        <v>272</v>
      </c>
      <c r="E35" s="1234">
        <v>43605</v>
      </c>
      <c r="F35" s="1234">
        <v>43738</v>
      </c>
      <c r="G35" s="1113">
        <f t="shared" si="0"/>
        <v>130</v>
      </c>
      <c r="H35" s="1234">
        <v>43831</v>
      </c>
      <c r="I35" s="1234">
        <v>44561</v>
      </c>
      <c r="J35" s="1406" t="s">
        <v>80</v>
      </c>
      <c r="K35" s="1406" t="s">
        <v>80</v>
      </c>
      <c r="L35" s="1406" t="s">
        <v>80</v>
      </c>
      <c r="M35" s="1406" t="s">
        <v>80</v>
      </c>
      <c r="N35" s="1406" t="s">
        <v>80</v>
      </c>
      <c r="O35" s="1406" t="s">
        <v>80</v>
      </c>
      <c r="P35" s="1406" t="s">
        <v>80</v>
      </c>
      <c r="Q35" s="1406" t="s">
        <v>80</v>
      </c>
      <c r="R35" s="1406" t="s">
        <v>80</v>
      </c>
      <c r="S35" s="1406" t="s">
        <v>80</v>
      </c>
      <c r="T35" s="1406" t="s">
        <v>80</v>
      </c>
      <c r="U35" s="1406" t="s">
        <v>80</v>
      </c>
      <c r="V35" s="1406" t="s">
        <v>80</v>
      </c>
      <c r="W35" s="1406" t="s">
        <v>80</v>
      </c>
      <c r="X35" s="1406" t="s">
        <v>80</v>
      </c>
      <c r="Y35" s="1406" t="s">
        <v>80</v>
      </c>
      <c r="Z35" s="1406" t="s">
        <v>80</v>
      </c>
      <c r="AA35" s="1406" t="s">
        <v>80</v>
      </c>
      <c r="AB35" s="1406" t="s">
        <v>80</v>
      </c>
      <c r="AC35" s="1411" t="s">
        <v>61</v>
      </c>
      <c r="AD35" s="98"/>
      <c r="AE35" s="98"/>
      <c r="AF35" s="98"/>
      <c r="AG35" s="98"/>
      <c r="AH35" s="98"/>
    </row>
    <row r="36" spans="1:34" s="12" customFormat="1" ht="30.75" customHeight="1" x14ac:dyDescent="0.2">
      <c r="A36" s="1192" t="s">
        <v>1383</v>
      </c>
      <c r="B36" s="1212" t="s">
        <v>275</v>
      </c>
      <c r="C36" s="1113" t="s">
        <v>276</v>
      </c>
      <c r="D36" s="1113" t="s">
        <v>232</v>
      </c>
      <c r="E36" s="1234">
        <v>43495</v>
      </c>
      <c r="F36" s="1234">
        <v>43738</v>
      </c>
      <c r="G36" s="1113">
        <f t="shared" si="0"/>
        <v>240</v>
      </c>
      <c r="H36" s="1234">
        <v>43466</v>
      </c>
      <c r="I36" s="1234">
        <v>43830</v>
      </c>
      <c r="J36" s="1406" t="s">
        <v>80</v>
      </c>
      <c r="K36" s="1406" t="s">
        <v>80</v>
      </c>
      <c r="L36" s="1406" t="s">
        <v>80</v>
      </c>
      <c r="M36" s="1406" t="s">
        <v>80</v>
      </c>
      <c r="N36" s="1406" t="s">
        <v>80</v>
      </c>
      <c r="O36" s="1406" t="s">
        <v>80</v>
      </c>
      <c r="P36" s="1406" t="s">
        <v>80</v>
      </c>
      <c r="Q36" s="1406" t="s">
        <v>80</v>
      </c>
      <c r="R36" s="1406" t="s">
        <v>80</v>
      </c>
      <c r="S36" s="1406" t="s">
        <v>80</v>
      </c>
      <c r="T36" s="1406" t="s">
        <v>80</v>
      </c>
      <c r="U36" s="1406" t="s">
        <v>80</v>
      </c>
      <c r="V36" s="1406" t="s">
        <v>80</v>
      </c>
      <c r="W36" s="1406" t="s">
        <v>80</v>
      </c>
      <c r="X36" s="1406" t="s">
        <v>80</v>
      </c>
      <c r="Y36" s="1406" t="s">
        <v>80</v>
      </c>
      <c r="Z36" s="1406" t="s">
        <v>80</v>
      </c>
      <c r="AA36" s="1406" t="s">
        <v>80</v>
      </c>
      <c r="AB36" s="1406" t="s">
        <v>80</v>
      </c>
      <c r="AC36" s="1411" t="s">
        <v>1321</v>
      </c>
      <c r="AD36" s="98"/>
      <c r="AE36" s="98"/>
      <c r="AF36" s="98"/>
      <c r="AG36" s="98"/>
      <c r="AH36" s="98"/>
    </row>
    <row r="37" spans="1:34" s="12" customFormat="1" ht="12" x14ac:dyDescent="0.2">
      <c r="A37" s="1387" t="s">
        <v>101</v>
      </c>
      <c r="B37" s="1212"/>
      <c r="C37" s="1113"/>
      <c r="D37" s="1113"/>
      <c r="E37" s="1234"/>
      <c r="F37" s="1234"/>
      <c r="G37" s="1113"/>
      <c r="H37" s="1234"/>
      <c r="I37" s="1234"/>
      <c r="J37" s="1406"/>
      <c r="K37" s="1410"/>
      <c r="L37" s="1406"/>
      <c r="M37" s="1406"/>
      <c r="N37" s="1406"/>
      <c r="O37" s="1406"/>
      <c r="P37" s="1407"/>
      <c r="Q37" s="1406"/>
      <c r="R37" s="1407"/>
      <c r="S37" s="1406"/>
      <c r="T37" s="1406"/>
      <c r="U37" s="1406"/>
      <c r="V37" s="1406"/>
      <c r="W37" s="1406"/>
      <c r="X37" s="1406"/>
      <c r="Y37" s="1406"/>
      <c r="Z37" s="1406"/>
      <c r="AA37" s="1406"/>
      <c r="AB37" s="1406"/>
      <c r="AC37" s="1411"/>
      <c r="AD37" s="98"/>
      <c r="AE37" s="98"/>
      <c r="AF37" s="98"/>
      <c r="AG37" s="98"/>
      <c r="AH37" s="98"/>
    </row>
    <row r="38" spans="1:34" s="12" customFormat="1" ht="29.25" customHeight="1" x14ac:dyDescent="0.2">
      <c r="A38" s="1192" t="s">
        <v>1384</v>
      </c>
      <c r="B38" s="1212" t="s">
        <v>273</v>
      </c>
      <c r="C38" s="1113" t="s">
        <v>105</v>
      </c>
      <c r="D38" s="1113" t="s">
        <v>272</v>
      </c>
      <c r="E38" s="1234">
        <v>43563</v>
      </c>
      <c r="F38" s="1234">
        <v>43766</v>
      </c>
      <c r="G38" s="1113">
        <f t="shared" si="0"/>
        <v>200</v>
      </c>
      <c r="H38" s="1234">
        <v>43598</v>
      </c>
      <c r="I38" s="1234">
        <v>43963</v>
      </c>
      <c r="J38" s="1406" t="s">
        <v>80</v>
      </c>
      <c r="K38" s="1410" t="s">
        <v>1385</v>
      </c>
      <c r="L38" s="1406" t="s">
        <v>80</v>
      </c>
      <c r="M38" s="1406" t="s">
        <v>80</v>
      </c>
      <c r="N38" s="1406" t="s">
        <v>80</v>
      </c>
      <c r="O38" s="1406" t="s">
        <v>80</v>
      </c>
      <c r="P38" s="1407">
        <v>475</v>
      </c>
      <c r="Q38" s="1406" t="s">
        <v>80</v>
      </c>
      <c r="R38" s="1407" t="s">
        <v>248</v>
      </c>
      <c r="S38" s="1406">
        <v>4150</v>
      </c>
      <c r="T38" s="1406">
        <v>2770</v>
      </c>
      <c r="U38" s="1406">
        <v>670</v>
      </c>
      <c r="V38" s="1406" t="s">
        <v>234</v>
      </c>
      <c r="W38" s="1406" t="s">
        <v>234</v>
      </c>
      <c r="X38" s="1406" t="s">
        <v>80</v>
      </c>
      <c r="Y38" s="1406" t="s">
        <v>234</v>
      </c>
      <c r="Z38" s="1406" t="s">
        <v>234</v>
      </c>
      <c r="AA38" s="1406" t="s">
        <v>80</v>
      </c>
      <c r="AB38" s="1406" t="s">
        <v>80</v>
      </c>
      <c r="AC38" s="1411" t="s">
        <v>61</v>
      </c>
      <c r="AD38" s="98"/>
      <c r="AE38" s="98"/>
      <c r="AF38" s="98"/>
      <c r="AG38" s="98"/>
      <c r="AH38" s="98"/>
    </row>
    <row r="39" spans="1:34" s="12" customFormat="1" ht="29.25" customHeight="1" x14ac:dyDescent="0.2">
      <c r="A39" s="1192" t="s">
        <v>1386</v>
      </c>
      <c r="B39" s="1212" t="s">
        <v>275</v>
      </c>
      <c r="C39" s="1113" t="s">
        <v>235</v>
      </c>
      <c r="D39" s="1113" t="s">
        <v>272</v>
      </c>
      <c r="E39" s="1234">
        <v>43434</v>
      </c>
      <c r="F39" s="1234">
        <v>43745</v>
      </c>
      <c r="G39" s="1113">
        <f t="shared" si="0"/>
        <v>307</v>
      </c>
      <c r="H39" s="1234">
        <v>43466</v>
      </c>
      <c r="I39" s="1234">
        <v>43830</v>
      </c>
      <c r="J39" s="1406" t="s">
        <v>80</v>
      </c>
      <c r="K39" s="1406" t="s">
        <v>80</v>
      </c>
      <c r="L39" s="1406" t="s">
        <v>80</v>
      </c>
      <c r="M39" s="1406" t="s">
        <v>80</v>
      </c>
      <c r="N39" s="1406" t="s">
        <v>80</v>
      </c>
      <c r="O39" s="1406" t="s">
        <v>80</v>
      </c>
      <c r="P39" s="1406" t="s">
        <v>80</v>
      </c>
      <c r="Q39" s="1406" t="s">
        <v>80</v>
      </c>
      <c r="R39" s="1406" t="s">
        <v>80</v>
      </c>
      <c r="S39" s="1406" t="s">
        <v>80</v>
      </c>
      <c r="T39" s="1406" t="s">
        <v>80</v>
      </c>
      <c r="U39" s="1406" t="s">
        <v>80</v>
      </c>
      <c r="V39" s="1406" t="s">
        <v>80</v>
      </c>
      <c r="W39" s="1406" t="s">
        <v>80</v>
      </c>
      <c r="X39" s="1406" t="s">
        <v>80</v>
      </c>
      <c r="Y39" s="1406" t="s">
        <v>80</v>
      </c>
      <c r="Z39" s="1406" t="s">
        <v>80</v>
      </c>
      <c r="AA39" s="1406" t="s">
        <v>80</v>
      </c>
      <c r="AB39" s="1406" t="s">
        <v>80</v>
      </c>
      <c r="AC39" s="1411" t="s">
        <v>1321</v>
      </c>
      <c r="AD39" s="98"/>
      <c r="AE39" s="98"/>
      <c r="AF39" s="98"/>
      <c r="AG39" s="98"/>
      <c r="AH39" s="98"/>
    </row>
    <row r="40" spans="1:34" s="12" customFormat="1" ht="29.25" customHeight="1" x14ac:dyDescent="0.2">
      <c r="A40" s="1192" t="s">
        <v>1387</v>
      </c>
      <c r="B40" s="1212" t="s">
        <v>273</v>
      </c>
      <c r="C40" s="1113" t="s">
        <v>275</v>
      </c>
      <c r="D40" s="1113" t="s">
        <v>241</v>
      </c>
      <c r="E40" s="1234">
        <v>43518</v>
      </c>
      <c r="F40" s="1234">
        <v>43760</v>
      </c>
      <c r="G40" s="1113">
        <f t="shared" si="0"/>
        <v>240</v>
      </c>
      <c r="H40" s="1234">
        <v>43556</v>
      </c>
      <c r="I40" s="1234">
        <v>43921</v>
      </c>
      <c r="J40" s="1406" t="s">
        <v>1388</v>
      </c>
      <c r="K40" s="1410" t="s">
        <v>80</v>
      </c>
      <c r="L40" s="1410" t="s">
        <v>80</v>
      </c>
      <c r="M40" s="1410" t="s">
        <v>80</v>
      </c>
      <c r="N40" s="1410" t="s">
        <v>80</v>
      </c>
      <c r="O40" s="1410" t="s">
        <v>80</v>
      </c>
      <c r="P40" s="1407">
        <v>800</v>
      </c>
      <c r="Q40" s="1406" t="s">
        <v>80</v>
      </c>
      <c r="R40" s="1406" t="s">
        <v>80</v>
      </c>
      <c r="S40" s="1406">
        <v>2700</v>
      </c>
      <c r="T40" s="1406">
        <v>2400</v>
      </c>
      <c r="U40" s="1406">
        <v>310</v>
      </c>
      <c r="V40" s="1406" t="s">
        <v>80</v>
      </c>
      <c r="W40" s="1406" t="s">
        <v>234</v>
      </c>
      <c r="X40" s="1406" t="s">
        <v>234</v>
      </c>
      <c r="Y40" s="1406" t="s">
        <v>234</v>
      </c>
      <c r="Z40" s="1406" t="s">
        <v>234</v>
      </c>
      <c r="AA40" s="1406" t="s">
        <v>234</v>
      </c>
      <c r="AB40" s="1406" t="s">
        <v>80</v>
      </c>
      <c r="AC40" s="1411" t="s">
        <v>61</v>
      </c>
      <c r="AD40" s="98"/>
      <c r="AE40" s="98"/>
      <c r="AF40" s="98"/>
      <c r="AG40" s="98"/>
      <c r="AH40" s="98"/>
    </row>
    <row r="41" spans="1:34" s="12" customFormat="1" ht="29.25" customHeight="1" x14ac:dyDescent="0.2">
      <c r="A41" s="1192" t="s">
        <v>1389</v>
      </c>
      <c r="B41" s="1212" t="s">
        <v>275</v>
      </c>
      <c r="C41" s="1113" t="s">
        <v>275</v>
      </c>
      <c r="D41" s="1113" t="s">
        <v>232</v>
      </c>
      <c r="E41" s="1234">
        <v>43587</v>
      </c>
      <c r="F41" s="1234">
        <v>43747</v>
      </c>
      <c r="G41" s="1113">
        <f t="shared" si="0"/>
        <v>157</v>
      </c>
      <c r="H41" s="1234">
        <v>43466</v>
      </c>
      <c r="I41" s="1234">
        <v>43829</v>
      </c>
      <c r="J41" s="1406" t="s">
        <v>80</v>
      </c>
      <c r="K41" s="1406" t="s">
        <v>80</v>
      </c>
      <c r="L41" s="1406" t="s">
        <v>80</v>
      </c>
      <c r="M41" s="1406" t="s">
        <v>80</v>
      </c>
      <c r="N41" s="1406" t="s">
        <v>80</v>
      </c>
      <c r="O41" s="1406" t="s">
        <v>80</v>
      </c>
      <c r="P41" s="1406" t="s">
        <v>80</v>
      </c>
      <c r="Q41" s="1406" t="s">
        <v>80</v>
      </c>
      <c r="R41" s="1406" t="s">
        <v>80</v>
      </c>
      <c r="S41" s="1406" t="s">
        <v>80</v>
      </c>
      <c r="T41" s="1406" t="s">
        <v>80</v>
      </c>
      <c r="U41" s="1406" t="s">
        <v>80</v>
      </c>
      <c r="V41" s="1406" t="s">
        <v>80</v>
      </c>
      <c r="W41" s="1406" t="s">
        <v>80</v>
      </c>
      <c r="X41" s="1406" t="s">
        <v>80</v>
      </c>
      <c r="Y41" s="1406" t="s">
        <v>234</v>
      </c>
      <c r="Z41" s="1406" t="s">
        <v>80</v>
      </c>
      <c r="AA41" s="1406" t="s">
        <v>80</v>
      </c>
      <c r="AB41" s="1406" t="s">
        <v>80</v>
      </c>
      <c r="AC41" s="1411" t="s">
        <v>1321</v>
      </c>
      <c r="AD41" s="98"/>
      <c r="AE41" s="98"/>
      <c r="AF41" s="98"/>
      <c r="AG41" s="98"/>
      <c r="AH41" s="98"/>
    </row>
    <row r="42" spans="1:34" s="12" customFormat="1" ht="29.25" customHeight="1" x14ac:dyDescent="0.2">
      <c r="A42" s="1192" t="s">
        <v>1390</v>
      </c>
      <c r="B42" s="1212" t="s">
        <v>283</v>
      </c>
      <c r="C42" s="1113" t="s">
        <v>275</v>
      </c>
      <c r="D42" s="1113" t="s">
        <v>232</v>
      </c>
      <c r="E42" s="1234">
        <v>43671</v>
      </c>
      <c r="F42" s="1234">
        <v>43747</v>
      </c>
      <c r="G42" s="1113">
        <f t="shared" si="0"/>
        <v>74</v>
      </c>
      <c r="H42" s="1234">
        <v>43709</v>
      </c>
      <c r="I42" s="1234">
        <v>44074</v>
      </c>
      <c r="J42" s="1406" t="s">
        <v>80</v>
      </c>
      <c r="K42" s="1406" t="s">
        <v>80</v>
      </c>
      <c r="L42" s="1406" t="s">
        <v>80</v>
      </c>
      <c r="M42" s="1406" t="s">
        <v>80</v>
      </c>
      <c r="N42" s="1406" t="s">
        <v>80</v>
      </c>
      <c r="O42" s="1406" t="s">
        <v>80</v>
      </c>
      <c r="P42" s="1406" t="s">
        <v>80</v>
      </c>
      <c r="Q42" s="1406" t="s">
        <v>80</v>
      </c>
      <c r="R42" s="1406" t="s">
        <v>80</v>
      </c>
      <c r="S42" s="1406" t="s">
        <v>80</v>
      </c>
      <c r="T42" s="1406">
        <v>500</v>
      </c>
      <c r="U42" s="1406" t="s">
        <v>80</v>
      </c>
      <c r="V42" s="1406" t="s">
        <v>1344</v>
      </c>
      <c r="W42" s="1406" t="s">
        <v>234</v>
      </c>
      <c r="X42" s="1406" t="s">
        <v>234</v>
      </c>
      <c r="Y42" s="1406" t="s">
        <v>80</v>
      </c>
      <c r="Z42" s="1406" t="s">
        <v>80</v>
      </c>
      <c r="AA42" s="1406" t="s">
        <v>80</v>
      </c>
      <c r="AB42" s="1406" t="s">
        <v>80</v>
      </c>
      <c r="AC42" s="1411" t="s">
        <v>61</v>
      </c>
      <c r="AD42" s="98"/>
      <c r="AE42" s="98"/>
      <c r="AF42" s="98"/>
      <c r="AG42" s="98"/>
      <c r="AH42" s="98"/>
    </row>
    <row r="43" spans="1:34" s="12" customFormat="1" ht="29.25" customHeight="1" x14ac:dyDescent="0.2">
      <c r="A43" s="1192" t="s">
        <v>1391</v>
      </c>
      <c r="B43" s="1212" t="s">
        <v>105</v>
      </c>
      <c r="C43" s="1113" t="s">
        <v>275</v>
      </c>
      <c r="D43" s="1113" t="s">
        <v>272</v>
      </c>
      <c r="E43" s="1234">
        <v>43462</v>
      </c>
      <c r="F43" s="1234">
        <v>43763</v>
      </c>
      <c r="G43" s="1113">
        <f t="shared" si="0"/>
        <v>297</v>
      </c>
      <c r="H43" s="1234">
        <v>43495</v>
      </c>
      <c r="I43" s="1234">
        <v>43859</v>
      </c>
      <c r="J43" s="1406">
        <v>140</v>
      </c>
      <c r="K43" s="1410" t="s">
        <v>80</v>
      </c>
      <c r="L43" s="1410" t="s">
        <v>80</v>
      </c>
      <c r="M43" s="1410" t="s">
        <v>80</v>
      </c>
      <c r="N43" s="1410" t="s">
        <v>80</v>
      </c>
      <c r="O43" s="1410" t="s">
        <v>80</v>
      </c>
      <c r="P43" s="1410" t="s">
        <v>80</v>
      </c>
      <c r="Q43" s="1406" t="s">
        <v>1392</v>
      </c>
      <c r="R43" s="1407" t="s">
        <v>1393</v>
      </c>
      <c r="S43" s="1406">
        <v>4200</v>
      </c>
      <c r="T43" s="1406">
        <v>4000</v>
      </c>
      <c r="U43" s="1406">
        <v>120</v>
      </c>
      <c r="V43" s="1406" t="s">
        <v>234</v>
      </c>
      <c r="W43" s="1406" t="s">
        <v>1394</v>
      </c>
      <c r="X43" s="1406" t="s">
        <v>80</v>
      </c>
      <c r="Y43" s="1406" t="s">
        <v>234</v>
      </c>
      <c r="Z43" s="1406" t="s">
        <v>80</v>
      </c>
      <c r="AA43" s="1406" t="s">
        <v>80</v>
      </c>
      <c r="AB43" s="1406" t="s">
        <v>80</v>
      </c>
      <c r="AC43" s="1411" t="s">
        <v>61</v>
      </c>
      <c r="AD43" s="98"/>
      <c r="AE43" s="98"/>
      <c r="AF43" s="98"/>
      <c r="AG43" s="98"/>
      <c r="AH43" s="98"/>
    </row>
    <row r="44" spans="1:34" s="12" customFormat="1" ht="29.25" customHeight="1" x14ac:dyDescent="0.2">
      <c r="A44" s="1192" t="s">
        <v>1395</v>
      </c>
      <c r="B44" s="1212" t="s">
        <v>105</v>
      </c>
      <c r="C44" s="1113" t="s">
        <v>275</v>
      </c>
      <c r="D44" s="1113" t="s">
        <v>272</v>
      </c>
      <c r="E44" s="1234">
        <v>43665</v>
      </c>
      <c r="F44" s="1234">
        <v>43753</v>
      </c>
      <c r="G44" s="1113">
        <f t="shared" si="0"/>
        <v>86</v>
      </c>
      <c r="H44" s="1234" t="s">
        <v>236</v>
      </c>
      <c r="I44" s="1234" t="s">
        <v>236</v>
      </c>
      <c r="J44" s="1406" t="s">
        <v>80</v>
      </c>
      <c r="K44" s="1406" t="s">
        <v>80</v>
      </c>
      <c r="L44" s="1406" t="s">
        <v>80</v>
      </c>
      <c r="M44" s="1406" t="s">
        <v>80</v>
      </c>
      <c r="N44" s="1406" t="s">
        <v>80</v>
      </c>
      <c r="O44" s="1406" t="s">
        <v>80</v>
      </c>
      <c r="P44" s="1406" t="s">
        <v>80</v>
      </c>
      <c r="Q44" s="1406" t="s">
        <v>80</v>
      </c>
      <c r="R44" s="1406" t="s">
        <v>80</v>
      </c>
      <c r="S44" s="1406" t="s">
        <v>80</v>
      </c>
      <c r="T44" s="1406" t="s">
        <v>80</v>
      </c>
      <c r="U44" s="1406" t="s">
        <v>80</v>
      </c>
      <c r="V44" s="1406" t="s">
        <v>80</v>
      </c>
      <c r="W44" s="1406" t="s">
        <v>80</v>
      </c>
      <c r="X44" s="1406" t="s">
        <v>80</v>
      </c>
      <c r="Y44" s="1406" t="s">
        <v>80</v>
      </c>
      <c r="Z44" s="1406" t="s">
        <v>80</v>
      </c>
      <c r="AA44" s="1406" t="s">
        <v>80</v>
      </c>
      <c r="AB44" s="1406" t="s">
        <v>80</v>
      </c>
      <c r="AC44" s="1411" t="s">
        <v>61</v>
      </c>
      <c r="AD44" s="98"/>
      <c r="AE44" s="98"/>
      <c r="AF44" s="98"/>
      <c r="AG44" s="98"/>
      <c r="AH44" s="98"/>
    </row>
    <row r="45" spans="1:34" s="12" customFormat="1" ht="12" x14ac:dyDescent="0.2">
      <c r="A45" s="1387" t="s">
        <v>102</v>
      </c>
      <c r="B45" s="1212"/>
      <c r="C45" s="1113"/>
      <c r="D45" s="1113"/>
      <c r="E45" s="1234"/>
      <c r="F45" s="1234"/>
      <c r="G45" s="1113"/>
      <c r="H45" s="1234"/>
      <c r="I45" s="1234"/>
      <c r="J45" s="1406"/>
      <c r="K45" s="1406"/>
      <c r="L45" s="1406"/>
      <c r="M45" s="1406"/>
      <c r="N45" s="1406"/>
      <c r="O45" s="1406"/>
      <c r="P45" s="1406"/>
      <c r="Q45" s="1406"/>
      <c r="R45" s="1406"/>
      <c r="S45" s="1406"/>
      <c r="T45" s="1406"/>
      <c r="U45" s="1406"/>
      <c r="V45" s="1406"/>
      <c r="W45" s="1406"/>
      <c r="X45" s="1406"/>
      <c r="Y45" s="1406"/>
      <c r="Z45" s="1406"/>
      <c r="AA45" s="1406"/>
      <c r="AB45" s="1406"/>
      <c r="AC45" s="1411"/>
      <c r="AD45" s="98"/>
      <c r="AE45" s="98"/>
      <c r="AF45" s="98"/>
      <c r="AG45" s="98"/>
      <c r="AH45" s="98"/>
    </row>
    <row r="46" spans="1:34" s="12" customFormat="1" ht="26.25" customHeight="1" x14ac:dyDescent="0.2">
      <c r="A46" s="1192" t="s">
        <v>1396</v>
      </c>
      <c r="B46" s="1212" t="s">
        <v>276</v>
      </c>
      <c r="C46" s="1113" t="s">
        <v>105</v>
      </c>
      <c r="D46" s="1113" t="s">
        <v>232</v>
      </c>
      <c r="E46" s="1234">
        <v>43642</v>
      </c>
      <c r="F46" s="1234">
        <v>43775</v>
      </c>
      <c r="G46" s="1113">
        <f t="shared" si="0"/>
        <v>130</v>
      </c>
      <c r="H46" s="1234">
        <v>43642</v>
      </c>
      <c r="I46" s="1234">
        <v>44196</v>
      </c>
      <c r="J46" s="1406" t="s">
        <v>80</v>
      </c>
      <c r="K46" s="1406" t="s">
        <v>234</v>
      </c>
      <c r="L46" s="1406" t="s">
        <v>80</v>
      </c>
      <c r="M46" s="1406" t="s">
        <v>80</v>
      </c>
      <c r="N46" s="1406" t="s">
        <v>80</v>
      </c>
      <c r="O46" s="1406" t="s">
        <v>80</v>
      </c>
      <c r="P46" s="1406">
        <v>130</v>
      </c>
      <c r="Q46" s="1406" t="s">
        <v>80</v>
      </c>
      <c r="R46" s="1406" t="s">
        <v>80</v>
      </c>
      <c r="S46" s="1406" t="s">
        <v>80</v>
      </c>
      <c r="T46" s="1406" t="s">
        <v>80</v>
      </c>
      <c r="U46" s="1406" t="s">
        <v>80</v>
      </c>
      <c r="V46" s="1406" t="s">
        <v>234</v>
      </c>
      <c r="W46" s="1406" t="s">
        <v>80</v>
      </c>
      <c r="X46" s="1406" t="s">
        <v>80</v>
      </c>
      <c r="Y46" s="1406" t="s">
        <v>234</v>
      </c>
      <c r="Z46" s="1406" t="s">
        <v>80</v>
      </c>
      <c r="AA46" s="1406" t="s">
        <v>80</v>
      </c>
      <c r="AB46" s="1406" t="s">
        <v>80</v>
      </c>
      <c r="AC46" s="1411" t="s">
        <v>61</v>
      </c>
      <c r="AD46" s="98"/>
      <c r="AE46" s="98"/>
      <c r="AF46" s="98"/>
      <c r="AG46" s="98"/>
      <c r="AH46" s="98"/>
    </row>
    <row r="47" spans="1:34" s="12" customFormat="1" ht="26.25" customHeight="1" x14ac:dyDescent="0.2">
      <c r="A47" s="1192" t="s">
        <v>1397</v>
      </c>
      <c r="B47" s="1212" t="s">
        <v>273</v>
      </c>
      <c r="C47" s="1113" t="s">
        <v>105</v>
      </c>
      <c r="D47" s="1113" t="s">
        <v>232</v>
      </c>
      <c r="E47" s="1234">
        <v>43677</v>
      </c>
      <c r="F47" s="1234">
        <v>43790</v>
      </c>
      <c r="G47" s="1113">
        <f t="shared" si="0"/>
        <v>111</v>
      </c>
      <c r="H47" s="1234">
        <v>43678</v>
      </c>
      <c r="I47" s="1234">
        <v>43677</v>
      </c>
      <c r="J47" s="1406" t="s">
        <v>80</v>
      </c>
      <c r="K47" s="1406" t="s">
        <v>234</v>
      </c>
      <c r="L47" s="1406" t="s">
        <v>80</v>
      </c>
      <c r="M47" s="1406" t="s">
        <v>80</v>
      </c>
      <c r="N47" s="1406" t="s">
        <v>80</v>
      </c>
      <c r="O47" s="1406" t="s">
        <v>80</v>
      </c>
      <c r="P47" s="1406" t="s">
        <v>80</v>
      </c>
      <c r="Q47" s="1406" t="s">
        <v>80</v>
      </c>
      <c r="R47" s="1412" t="s">
        <v>1317</v>
      </c>
      <c r="S47" s="1406">
        <v>6300</v>
      </c>
      <c r="T47" s="1406">
        <v>4200</v>
      </c>
      <c r="U47" s="1406" t="s">
        <v>234</v>
      </c>
      <c r="V47" s="1406" t="s">
        <v>1398</v>
      </c>
      <c r="W47" s="1406" t="s">
        <v>80</v>
      </c>
      <c r="X47" s="1406" t="s">
        <v>234</v>
      </c>
      <c r="Y47" s="1406" t="s">
        <v>234</v>
      </c>
      <c r="Z47" s="1406" t="s">
        <v>80</v>
      </c>
      <c r="AA47" s="1406" t="s">
        <v>80</v>
      </c>
      <c r="AB47" s="1406" t="s">
        <v>80</v>
      </c>
      <c r="AC47" s="1411" t="s">
        <v>61</v>
      </c>
      <c r="AD47" s="98"/>
      <c r="AE47" s="98"/>
      <c r="AF47" s="98"/>
      <c r="AG47" s="98"/>
      <c r="AH47" s="98"/>
    </row>
    <row r="48" spans="1:34" s="12" customFormat="1" ht="26.25" customHeight="1" x14ac:dyDescent="0.2">
      <c r="A48" s="1192" t="s">
        <v>1399</v>
      </c>
      <c r="B48" s="1212" t="s">
        <v>277</v>
      </c>
      <c r="C48" s="1113" t="s">
        <v>235</v>
      </c>
      <c r="D48" s="1113" t="s">
        <v>232</v>
      </c>
      <c r="E48" s="1234">
        <v>43648</v>
      </c>
      <c r="F48" s="1234">
        <v>43780</v>
      </c>
      <c r="G48" s="1113">
        <f t="shared" si="0"/>
        <v>129</v>
      </c>
      <c r="H48" s="1234">
        <v>43678</v>
      </c>
      <c r="I48" s="1234">
        <v>44043</v>
      </c>
      <c r="J48" s="1406">
        <v>225</v>
      </c>
      <c r="K48" s="1406">
        <v>7.5</v>
      </c>
      <c r="L48" s="1406" t="s">
        <v>80</v>
      </c>
      <c r="M48" s="1406" t="s">
        <v>80</v>
      </c>
      <c r="N48" s="1406" t="s">
        <v>80</v>
      </c>
      <c r="O48" s="1406" t="s">
        <v>80</v>
      </c>
      <c r="P48" s="1406" t="s">
        <v>80</v>
      </c>
      <c r="Q48" s="1412" t="s">
        <v>1400</v>
      </c>
      <c r="R48" s="1412" t="s">
        <v>1401</v>
      </c>
      <c r="S48" s="1406" t="s">
        <v>80</v>
      </c>
      <c r="T48" s="1406" t="s">
        <v>80</v>
      </c>
      <c r="U48" s="1406">
        <v>550</v>
      </c>
      <c r="V48" s="1406" t="s">
        <v>80</v>
      </c>
      <c r="W48" s="1406" t="s">
        <v>1402</v>
      </c>
      <c r="X48" s="1406" t="s">
        <v>80</v>
      </c>
      <c r="Y48" s="1406" t="s">
        <v>80</v>
      </c>
      <c r="Z48" s="1406" t="s">
        <v>80</v>
      </c>
      <c r="AA48" s="1406" t="s">
        <v>80</v>
      </c>
      <c r="AB48" s="1406" t="s">
        <v>80</v>
      </c>
      <c r="AC48" s="1411" t="s">
        <v>1321</v>
      </c>
      <c r="AD48" s="98"/>
      <c r="AE48" s="98"/>
      <c r="AF48" s="98"/>
      <c r="AG48" s="98"/>
      <c r="AH48" s="98"/>
    </row>
    <row r="49" spans="1:34" s="12" customFormat="1" ht="26.25" customHeight="1" x14ac:dyDescent="0.2">
      <c r="A49" s="1192" t="s">
        <v>1403</v>
      </c>
      <c r="B49" s="1212" t="s">
        <v>273</v>
      </c>
      <c r="C49" s="1113" t="s">
        <v>235</v>
      </c>
      <c r="D49" s="1113" t="s">
        <v>272</v>
      </c>
      <c r="E49" s="1234">
        <v>43489</v>
      </c>
      <c r="F49" s="1234">
        <v>43798</v>
      </c>
      <c r="G49" s="1113">
        <f t="shared" si="0"/>
        <v>305</v>
      </c>
      <c r="H49" s="1234">
        <v>43525</v>
      </c>
      <c r="I49" s="1234">
        <v>43890</v>
      </c>
      <c r="J49" s="1406">
        <v>54</v>
      </c>
      <c r="K49" s="1406">
        <v>1.8</v>
      </c>
      <c r="L49" s="1406" t="s">
        <v>80</v>
      </c>
      <c r="M49" s="1406" t="s">
        <v>80</v>
      </c>
      <c r="N49" s="1406" t="s">
        <v>80</v>
      </c>
      <c r="O49" s="1406" t="s">
        <v>80</v>
      </c>
      <c r="P49" s="1406">
        <v>800</v>
      </c>
      <c r="Q49" s="1406" t="s">
        <v>80</v>
      </c>
      <c r="R49" s="1412" t="s">
        <v>1404</v>
      </c>
      <c r="S49" s="1406">
        <v>7700</v>
      </c>
      <c r="T49" s="1406">
        <v>5500</v>
      </c>
      <c r="U49" s="1406">
        <v>490</v>
      </c>
      <c r="V49" s="1406" t="s">
        <v>1405</v>
      </c>
      <c r="W49" s="1406" t="s">
        <v>1406</v>
      </c>
      <c r="X49" s="1406" t="s">
        <v>1407</v>
      </c>
      <c r="Y49" s="1406" t="s">
        <v>80</v>
      </c>
      <c r="Z49" s="1406" t="s">
        <v>80</v>
      </c>
      <c r="AA49" s="1406" t="s">
        <v>234</v>
      </c>
      <c r="AB49" s="1406" t="s">
        <v>234</v>
      </c>
      <c r="AC49" s="1411" t="s">
        <v>1408</v>
      </c>
      <c r="AD49" s="98"/>
      <c r="AE49" s="98"/>
      <c r="AF49" s="98"/>
      <c r="AG49" s="98"/>
      <c r="AH49" s="98"/>
    </row>
    <row r="50" spans="1:34" s="12" customFormat="1" ht="26.25" customHeight="1" x14ac:dyDescent="0.2">
      <c r="A50" s="1192" t="s">
        <v>1409</v>
      </c>
      <c r="B50" s="1212" t="s">
        <v>272</v>
      </c>
      <c r="C50" s="1113" t="s">
        <v>235</v>
      </c>
      <c r="D50" s="1113" t="s">
        <v>232</v>
      </c>
      <c r="E50" s="1234">
        <v>43689</v>
      </c>
      <c r="F50" s="1234">
        <v>43777</v>
      </c>
      <c r="G50" s="1113">
        <f t="shared" si="0"/>
        <v>86</v>
      </c>
      <c r="H50" s="1234">
        <v>43709</v>
      </c>
      <c r="I50" s="1234">
        <v>44804</v>
      </c>
      <c r="J50" s="1406" t="s">
        <v>1410</v>
      </c>
      <c r="K50" s="1406" t="s">
        <v>1410</v>
      </c>
      <c r="L50" s="1406" t="s">
        <v>80</v>
      </c>
      <c r="M50" s="1406" t="s">
        <v>80</v>
      </c>
      <c r="N50" s="1406" t="s">
        <v>80</v>
      </c>
      <c r="O50" s="1406">
        <v>45000</v>
      </c>
      <c r="P50" s="1406" t="s">
        <v>80</v>
      </c>
      <c r="Q50" s="1406" t="s">
        <v>80</v>
      </c>
      <c r="R50" s="1412" t="s">
        <v>1317</v>
      </c>
      <c r="S50" s="1406">
        <v>7074</v>
      </c>
      <c r="T50" s="1406">
        <v>1736</v>
      </c>
      <c r="U50" s="1406">
        <v>161</v>
      </c>
      <c r="V50" s="1406" t="s">
        <v>234</v>
      </c>
      <c r="W50" s="1406">
        <v>491</v>
      </c>
      <c r="X50" s="1406" t="s">
        <v>234</v>
      </c>
      <c r="Y50" s="1406" t="s">
        <v>234</v>
      </c>
      <c r="Z50" s="1406" t="s">
        <v>234</v>
      </c>
      <c r="AA50" s="1406" t="s">
        <v>80</v>
      </c>
      <c r="AB50" s="1406" t="s">
        <v>80</v>
      </c>
      <c r="AC50" s="1411" t="s">
        <v>61</v>
      </c>
      <c r="AD50" s="98"/>
      <c r="AE50" s="98"/>
      <c r="AF50" s="98"/>
      <c r="AG50" s="98"/>
      <c r="AH50" s="98"/>
    </row>
    <row r="51" spans="1:34" s="12" customFormat="1" ht="26.25" customHeight="1" x14ac:dyDescent="0.2">
      <c r="A51" s="1192" t="s">
        <v>566</v>
      </c>
      <c r="B51" s="1212" t="s">
        <v>283</v>
      </c>
      <c r="C51" s="1113" t="s">
        <v>275</v>
      </c>
      <c r="D51" s="1113" t="s">
        <v>241</v>
      </c>
      <c r="E51" s="1234">
        <v>43539</v>
      </c>
      <c r="F51" s="1234">
        <v>43795</v>
      </c>
      <c r="G51" s="1113">
        <f t="shared" si="0"/>
        <v>251</v>
      </c>
      <c r="H51" s="1234">
        <v>43571</v>
      </c>
      <c r="I51" s="1234">
        <v>44301</v>
      </c>
      <c r="J51" s="1406" t="s">
        <v>234</v>
      </c>
      <c r="K51" s="1406" t="s">
        <v>80</v>
      </c>
      <c r="L51" s="1406" t="s">
        <v>80</v>
      </c>
      <c r="M51" s="1406" t="s">
        <v>80</v>
      </c>
      <c r="N51" s="1406" t="s">
        <v>80</v>
      </c>
      <c r="O51" s="1406" t="s">
        <v>80</v>
      </c>
      <c r="P51" s="1406">
        <v>480</v>
      </c>
      <c r="Q51" s="1406" t="s">
        <v>80</v>
      </c>
      <c r="R51" s="1406" t="s">
        <v>248</v>
      </c>
      <c r="S51" s="1406" t="s">
        <v>80</v>
      </c>
      <c r="T51" s="1406" t="s">
        <v>234</v>
      </c>
      <c r="U51" s="1406">
        <v>150</v>
      </c>
      <c r="V51" s="1406" t="s">
        <v>80</v>
      </c>
      <c r="W51" s="1406" t="s">
        <v>1411</v>
      </c>
      <c r="X51" s="1406" t="s">
        <v>234</v>
      </c>
      <c r="Y51" s="1406" t="s">
        <v>234</v>
      </c>
      <c r="Z51" s="1406" t="s">
        <v>80</v>
      </c>
      <c r="AA51" s="1406" t="s">
        <v>80</v>
      </c>
      <c r="AB51" s="1406" t="s">
        <v>80</v>
      </c>
      <c r="AC51" s="1411" t="s">
        <v>61</v>
      </c>
      <c r="AD51" s="98"/>
      <c r="AE51" s="98"/>
      <c r="AF51" s="98"/>
      <c r="AG51" s="98"/>
      <c r="AH51" s="98"/>
    </row>
    <row r="52" spans="1:34" s="12" customFormat="1" ht="26.25" customHeight="1" x14ac:dyDescent="0.2">
      <c r="A52" s="1192" t="s">
        <v>1412</v>
      </c>
      <c r="B52" s="1212" t="s">
        <v>280</v>
      </c>
      <c r="C52" s="1113" t="s">
        <v>275</v>
      </c>
      <c r="D52" s="1113" t="s">
        <v>232</v>
      </c>
      <c r="E52" s="1234">
        <v>43474</v>
      </c>
      <c r="F52" s="1234">
        <v>43798</v>
      </c>
      <c r="G52" s="1113">
        <f t="shared" si="0"/>
        <v>320</v>
      </c>
      <c r="H52" s="1234">
        <v>43476</v>
      </c>
      <c r="I52" s="1234">
        <v>43840</v>
      </c>
      <c r="J52" s="1406" t="s">
        <v>234</v>
      </c>
      <c r="K52" s="1406" t="s">
        <v>80</v>
      </c>
      <c r="L52" s="1406" t="s">
        <v>80</v>
      </c>
      <c r="M52" s="1406" t="s">
        <v>80</v>
      </c>
      <c r="N52" s="1406" t="s">
        <v>234</v>
      </c>
      <c r="O52" s="1406" t="s">
        <v>80</v>
      </c>
      <c r="P52" s="1406" t="s">
        <v>234</v>
      </c>
      <c r="Q52" s="1406" t="s">
        <v>80</v>
      </c>
      <c r="R52" s="1406" t="s">
        <v>80</v>
      </c>
      <c r="S52" s="1406" t="s">
        <v>80</v>
      </c>
      <c r="T52" s="1406" t="s">
        <v>234</v>
      </c>
      <c r="U52" s="1406">
        <v>200</v>
      </c>
      <c r="V52" s="1406" t="s">
        <v>234</v>
      </c>
      <c r="W52" s="1412" t="s">
        <v>1413</v>
      </c>
      <c r="X52" s="1406" t="s">
        <v>80</v>
      </c>
      <c r="Y52" s="1406" t="s">
        <v>80</v>
      </c>
      <c r="Z52" s="1406" t="s">
        <v>80</v>
      </c>
      <c r="AA52" s="1406" t="s">
        <v>80</v>
      </c>
      <c r="AB52" s="1406" t="s">
        <v>80</v>
      </c>
      <c r="AC52" s="1411" t="s">
        <v>61</v>
      </c>
      <c r="AD52" s="98"/>
      <c r="AE52" s="98"/>
      <c r="AF52" s="98"/>
      <c r="AG52" s="98"/>
      <c r="AH52" s="98"/>
    </row>
    <row r="53" spans="1:34" s="12" customFormat="1" ht="26.25" customHeight="1" x14ac:dyDescent="0.2">
      <c r="A53" s="1192" t="s">
        <v>1414</v>
      </c>
      <c r="B53" s="1212" t="s">
        <v>280</v>
      </c>
      <c r="C53" s="1113" t="s">
        <v>275</v>
      </c>
      <c r="D53" s="1113" t="s">
        <v>232</v>
      </c>
      <c r="E53" s="1234" t="s">
        <v>233</v>
      </c>
      <c r="F53" s="1234">
        <v>43798</v>
      </c>
      <c r="G53" s="1113" t="s">
        <v>80</v>
      </c>
      <c r="H53" s="1234">
        <v>43111</v>
      </c>
      <c r="I53" s="1234">
        <v>44571</v>
      </c>
      <c r="J53" s="1406" t="s">
        <v>234</v>
      </c>
      <c r="K53" s="1406" t="s">
        <v>80</v>
      </c>
      <c r="L53" s="1406" t="s">
        <v>80</v>
      </c>
      <c r="M53" s="1406" t="s">
        <v>80</v>
      </c>
      <c r="N53" s="1406" t="s">
        <v>234</v>
      </c>
      <c r="O53" s="1406" t="s">
        <v>80</v>
      </c>
      <c r="P53" s="1406" t="s">
        <v>234</v>
      </c>
      <c r="Q53" s="1406" t="s">
        <v>80</v>
      </c>
      <c r="R53" s="1406" t="s">
        <v>80</v>
      </c>
      <c r="S53" s="1406" t="s">
        <v>80</v>
      </c>
      <c r="T53" s="1406" t="s">
        <v>234</v>
      </c>
      <c r="U53" s="1406">
        <v>200</v>
      </c>
      <c r="V53" s="1406" t="s">
        <v>234</v>
      </c>
      <c r="W53" s="1412" t="s">
        <v>1413</v>
      </c>
      <c r="X53" s="1406" t="s">
        <v>80</v>
      </c>
      <c r="Y53" s="1406" t="s">
        <v>80</v>
      </c>
      <c r="Z53" s="1406" t="s">
        <v>80</v>
      </c>
      <c r="AA53" s="1406" t="s">
        <v>80</v>
      </c>
      <c r="AB53" s="1406" t="s">
        <v>80</v>
      </c>
      <c r="AC53" s="1411" t="s">
        <v>61</v>
      </c>
      <c r="AD53" s="98"/>
      <c r="AE53" s="98"/>
      <c r="AF53" s="98"/>
      <c r="AG53" s="98"/>
      <c r="AH53" s="98"/>
    </row>
    <row r="54" spans="1:34" s="12" customFormat="1" ht="12" x14ac:dyDescent="0.2">
      <c r="A54" s="1387" t="s">
        <v>259</v>
      </c>
      <c r="B54" s="1212"/>
      <c r="C54" s="1113"/>
      <c r="D54" s="1113"/>
      <c r="E54" s="1234"/>
      <c r="F54" s="1234"/>
      <c r="G54" s="1113"/>
      <c r="H54" s="1234"/>
      <c r="I54" s="1234"/>
      <c r="J54" s="1406"/>
      <c r="K54" s="1406"/>
      <c r="L54" s="1406"/>
      <c r="M54" s="1406"/>
      <c r="N54" s="1406"/>
      <c r="O54" s="1406"/>
      <c r="P54" s="1406"/>
      <c r="Q54" s="1406"/>
      <c r="R54" s="1406"/>
      <c r="S54" s="1406"/>
      <c r="T54" s="1406"/>
      <c r="U54" s="1406"/>
      <c r="V54" s="1406"/>
      <c r="W54" s="1412"/>
      <c r="X54" s="1406"/>
      <c r="Y54" s="1406"/>
      <c r="Z54" s="1406"/>
      <c r="AA54" s="1406"/>
      <c r="AB54" s="1406"/>
      <c r="AC54" s="1411"/>
      <c r="AD54" s="98"/>
      <c r="AE54" s="98"/>
      <c r="AF54" s="98"/>
      <c r="AG54" s="98"/>
      <c r="AH54" s="98"/>
    </row>
    <row r="55" spans="1:34" s="12" customFormat="1" ht="34.5" customHeight="1" x14ac:dyDescent="0.2">
      <c r="A55" s="1192" t="s">
        <v>1415</v>
      </c>
      <c r="B55" s="1212" t="s">
        <v>277</v>
      </c>
      <c r="C55" s="1113" t="s">
        <v>235</v>
      </c>
      <c r="D55" s="1113" t="s">
        <v>272</v>
      </c>
      <c r="E55" s="1234">
        <v>43529</v>
      </c>
      <c r="F55" s="1234">
        <v>43811</v>
      </c>
      <c r="G55" s="1113">
        <f t="shared" si="0"/>
        <v>277</v>
      </c>
      <c r="H55" s="1234">
        <v>43544</v>
      </c>
      <c r="I55" s="1234">
        <v>43909</v>
      </c>
      <c r="J55" s="1406" t="s">
        <v>1416</v>
      </c>
      <c r="K55" s="1406" t="s">
        <v>1416</v>
      </c>
      <c r="L55" s="1406" t="s">
        <v>80</v>
      </c>
      <c r="M55" s="1406" t="s">
        <v>80</v>
      </c>
      <c r="N55" s="1406" t="s">
        <v>80</v>
      </c>
      <c r="O55" s="1406" t="s">
        <v>80</v>
      </c>
      <c r="P55" s="1406" t="s">
        <v>80</v>
      </c>
      <c r="Q55" s="1406" t="s">
        <v>80</v>
      </c>
      <c r="R55" s="1406" t="s">
        <v>80</v>
      </c>
      <c r="S55" s="1406" t="s">
        <v>80</v>
      </c>
      <c r="T55" s="1406">
        <v>2200</v>
      </c>
      <c r="U55" s="1406" t="s">
        <v>80</v>
      </c>
      <c r="V55" s="1406" t="s">
        <v>80</v>
      </c>
      <c r="W55" s="1406" t="s">
        <v>234</v>
      </c>
      <c r="X55" s="1406" t="s">
        <v>80</v>
      </c>
      <c r="Y55" s="1406" t="s">
        <v>234</v>
      </c>
      <c r="Z55" s="1406" t="s">
        <v>80</v>
      </c>
      <c r="AA55" s="1406" t="s">
        <v>80</v>
      </c>
      <c r="AB55" s="1406" t="s">
        <v>80</v>
      </c>
      <c r="AC55" s="1411" t="s">
        <v>61</v>
      </c>
      <c r="AD55" s="98"/>
      <c r="AE55" s="98"/>
      <c r="AF55" s="98"/>
      <c r="AG55" s="98"/>
      <c r="AH55" s="98"/>
    </row>
    <row r="56" spans="1:34" s="12" customFormat="1" ht="34.5" customHeight="1" x14ac:dyDescent="0.2">
      <c r="A56" s="1192" t="s">
        <v>1417</v>
      </c>
      <c r="B56" s="1212" t="s">
        <v>273</v>
      </c>
      <c r="C56" s="1113" t="s">
        <v>105</v>
      </c>
      <c r="D56" s="1113" t="s">
        <v>232</v>
      </c>
      <c r="E56" s="1234">
        <v>43560</v>
      </c>
      <c r="F56" s="1234">
        <v>43815</v>
      </c>
      <c r="G56" s="1113">
        <f t="shared" si="0"/>
        <v>251</v>
      </c>
      <c r="H56" s="1234">
        <v>43647</v>
      </c>
      <c r="I56" s="1234">
        <v>44012</v>
      </c>
      <c r="J56" s="1406" t="s">
        <v>80</v>
      </c>
      <c r="K56" s="1406">
        <v>2.7</v>
      </c>
      <c r="L56" s="1406" t="s">
        <v>80</v>
      </c>
      <c r="M56" s="1406" t="s">
        <v>80</v>
      </c>
      <c r="N56" s="1406" t="s">
        <v>80</v>
      </c>
      <c r="O56" s="1406" t="s">
        <v>80</v>
      </c>
      <c r="P56" s="1406" t="s">
        <v>80</v>
      </c>
      <c r="Q56" s="1406" t="s">
        <v>80</v>
      </c>
      <c r="R56" s="1406" t="s">
        <v>80</v>
      </c>
      <c r="S56" s="1406" t="s">
        <v>80</v>
      </c>
      <c r="T56" s="1406" t="s">
        <v>80</v>
      </c>
      <c r="U56" s="1406">
        <v>190</v>
      </c>
      <c r="V56" s="1406" t="s">
        <v>80</v>
      </c>
      <c r="W56" s="1406" t="s">
        <v>80</v>
      </c>
      <c r="X56" s="1406" t="s">
        <v>80</v>
      </c>
      <c r="Y56" s="1406" t="s">
        <v>80</v>
      </c>
      <c r="Z56" s="1406" t="s">
        <v>80</v>
      </c>
      <c r="AA56" s="1406" t="s">
        <v>80</v>
      </c>
      <c r="AB56" s="1406" t="s">
        <v>80</v>
      </c>
      <c r="AC56" s="1411" t="s">
        <v>61</v>
      </c>
      <c r="AD56" s="98"/>
      <c r="AE56" s="98"/>
      <c r="AF56" s="98"/>
      <c r="AG56" s="98"/>
      <c r="AH56" s="98"/>
    </row>
    <row r="57" spans="1:34" s="12" customFormat="1" ht="34.5" customHeight="1" x14ac:dyDescent="0.2">
      <c r="A57" s="1192" t="s">
        <v>1418</v>
      </c>
      <c r="B57" s="1212" t="s">
        <v>272</v>
      </c>
      <c r="C57" s="1113" t="s">
        <v>275</v>
      </c>
      <c r="D57" s="1113" t="s">
        <v>241</v>
      </c>
      <c r="E57" s="1234">
        <v>43572</v>
      </c>
      <c r="F57" s="1234">
        <v>43819</v>
      </c>
      <c r="G57" s="1113">
        <f t="shared" si="0"/>
        <v>243</v>
      </c>
      <c r="H57" s="1234">
        <v>43532</v>
      </c>
      <c r="I57" s="1234">
        <v>44627</v>
      </c>
      <c r="J57" s="1406" t="s">
        <v>234</v>
      </c>
      <c r="K57" s="1406" t="s">
        <v>80</v>
      </c>
      <c r="L57" s="1406" t="s">
        <v>80</v>
      </c>
      <c r="M57" s="1406" t="s">
        <v>80</v>
      </c>
      <c r="N57" s="1406" t="s">
        <v>80</v>
      </c>
      <c r="O57" s="1406">
        <v>5350</v>
      </c>
      <c r="P57" s="1406">
        <v>15500</v>
      </c>
      <c r="Q57" s="1406" t="s">
        <v>80</v>
      </c>
      <c r="R57" s="1406" t="s">
        <v>248</v>
      </c>
      <c r="S57" s="1406">
        <v>8500</v>
      </c>
      <c r="T57" s="1406" t="s">
        <v>80</v>
      </c>
      <c r="U57" s="1406" t="s">
        <v>80</v>
      </c>
      <c r="V57" s="1406" t="s">
        <v>80</v>
      </c>
      <c r="W57" s="1406" t="s">
        <v>80</v>
      </c>
      <c r="X57" s="1406" t="s">
        <v>234</v>
      </c>
      <c r="Y57" s="1406" t="s">
        <v>80</v>
      </c>
      <c r="Z57" s="1406" t="s">
        <v>80</v>
      </c>
      <c r="AA57" s="1406" t="s">
        <v>234</v>
      </c>
      <c r="AB57" s="1406" t="s">
        <v>80</v>
      </c>
      <c r="AC57" s="1411" t="s">
        <v>61</v>
      </c>
      <c r="AD57" s="98"/>
      <c r="AE57" s="98"/>
      <c r="AF57" s="98"/>
      <c r="AG57" s="98"/>
      <c r="AH57" s="98"/>
    </row>
    <row r="58" spans="1:34" s="12" customFormat="1" ht="34.5" customHeight="1" x14ac:dyDescent="0.2">
      <c r="A58" s="1192" t="s">
        <v>1419</v>
      </c>
      <c r="B58" s="1212" t="s">
        <v>265</v>
      </c>
      <c r="C58" s="1113" t="s">
        <v>105</v>
      </c>
      <c r="D58" s="1113" t="s">
        <v>232</v>
      </c>
      <c r="E58" s="1234">
        <v>43557</v>
      </c>
      <c r="F58" s="1234">
        <v>43826</v>
      </c>
      <c r="G58" s="1113">
        <f t="shared" si="0"/>
        <v>265</v>
      </c>
      <c r="H58" s="1234">
        <v>43599</v>
      </c>
      <c r="I58" s="1234">
        <v>43964</v>
      </c>
      <c r="J58" s="1406" t="s">
        <v>80</v>
      </c>
      <c r="K58" s="1406">
        <v>4</v>
      </c>
      <c r="L58" s="1406" t="s">
        <v>80</v>
      </c>
      <c r="M58" s="1406" t="s">
        <v>80</v>
      </c>
      <c r="N58" s="1406" t="s">
        <v>80</v>
      </c>
      <c r="O58" s="1406">
        <v>840</v>
      </c>
      <c r="P58" s="1406" t="s">
        <v>80</v>
      </c>
      <c r="Q58" s="1406" t="s">
        <v>80</v>
      </c>
      <c r="R58" s="1406" t="s">
        <v>80</v>
      </c>
      <c r="S58" s="1406">
        <v>4150</v>
      </c>
      <c r="T58" s="1406">
        <v>4150</v>
      </c>
      <c r="U58" s="1406">
        <v>330</v>
      </c>
      <c r="V58" s="1406" t="s">
        <v>80</v>
      </c>
      <c r="W58" s="1406" t="s">
        <v>80</v>
      </c>
      <c r="X58" s="1406" t="s">
        <v>234</v>
      </c>
      <c r="Y58" s="1406" t="s">
        <v>234</v>
      </c>
      <c r="Z58" s="1406" t="s">
        <v>234</v>
      </c>
      <c r="AA58" s="1406" t="s">
        <v>80</v>
      </c>
      <c r="AB58" s="1406" t="s">
        <v>80</v>
      </c>
      <c r="AC58" s="1411" t="s">
        <v>61</v>
      </c>
      <c r="AD58" s="98"/>
      <c r="AE58" s="98"/>
      <c r="AF58" s="98"/>
      <c r="AG58" s="98"/>
      <c r="AH58" s="98"/>
    </row>
    <row r="59" spans="1:34" s="12" customFormat="1" ht="15.95" customHeight="1" thickBot="1" x14ac:dyDescent="0.25">
      <c r="A59" s="1192"/>
      <c r="B59" s="1217"/>
      <c r="C59" s="1218"/>
      <c r="D59" s="1218"/>
      <c r="E59" s="1384"/>
      <c r="F59" s="1384"/>
      <c r="G59" s="1218"/>
      <c r="H59" s="1384"/>
      <c r="I59" s="1384"/>
      <c r="J59" s="1413"/>
      <c r="K59" s="1413"/>
      <c r="L59" s="1414"/>
      <c r="M59" s="1414"/>
      <c r="N59" s="1414"/>
      <c r="O59" s="1413"/>
      <c r="P59" s="1413"/>
      <c r="Q59" s="1413"/>
      <c r="R59" s="1413"/>
      <c r="S59" s="1413"/>
      <c r="T59" s="1413"/>
      <c r="U59" s="1413"/>
      <c r="V59" s="1413"/>
      <c r="W59" s="1413"/>
      <c r="X59" s="1413"/>
      <c r="Y59" s="1413"/>
      <c r="Z59" s="1413"/>
      <c r="AA59" s="1413"/>
      <c r="AB59" s="1413"/>
      <c r="AC59" s="1415"/>
      <c r="AD59" s="98"/>
      <c r="AE59" s="98"/>
      <c r="AF59" s="98"/>
      <c r="AG59" s="98"/>
      <c r="AH59" s="98"/>
    </row>
    <row r="60" spans="1:34" s="12" customFormat="1" ht="30.75" customHeight="1" x14ac:dyDescent="0.2">
      <c r="A60" s="149"/>
      <c r="B60" s="109"/>
      <c r="C60" s="108"/>
      <c r="D60" s="108"/>
      <c r="E60" s="177"/>
      <c r="F60" s="177"/>
      <c r="G60" s="108"/>
      <c r="H60" s="177"/>
      <c r="I60" s="177"/>
      <c r="J60" s="325"/>
      <c r="K60" s="325"/>
      <c r="L60" s="326"/>
      <c r="M60" s="326"/>
      <c r="N60" s="326"/>
      <c r="O60" s="325"/>
      <c r="P60" s="325"/>
      <c r="Q60" s="325"/>
      <c r="R60" s="325"/>
      <c r="S60" s="325"/>
      <c r="T60" s="325"/>
      <c r="U60" s="325"/>
      <c r="V60" s="325"/>
      <c r="W60" s="325"/>
      <c r="X60" s="325"/>
      <c r="Y60" s="325"/>
      <c r="Z60" s="325"/>
      <c r="AA60" s="325"/>
      <c r="AB60" s="324" t="s">
        <v>240</v>
      </c>
      <c r="AC60" s="327"/>
      <c r="AD60" s="95"/>
      <c r="AE60" s="98"/>
      <c r="AF60" s="98"/>
      <c r="AG60" s="98"/>
      <c r="AH60" s="98"/>
    </row>
    <row r="61" spans="1:34" s="450" customFormat="1" ht="39.950000000000003" customHeight="1" x14ac:dyDescent="0.2">
      <c r="A61" s="345" t="s">
        <v>336</v>
      </c>
      <c r="B61" s="109"/>
      <c r="C61" s="90"/>
      <c r="D61" s="90"/>
      <c r="E61" s="210"/>
      <c r="F61" s="210"/>
      <c r="G61" s="32"/>
      <c r="H61" s="210"/>
      <c r="I61" s="210"/>
      <c r="J61" s="321"/>
      <c r="K61" s="321"/>
      <c r="L61" s="322"/>
      <c r="M61" s="322"/>
      <c r="N61" s="322"/>
      <c r="O61" s="321"/>
      <c r="P61" s="321"/>
      <c r="Q61" s="321"/>
      <c r="R61" s="321"/>
      <c r="S61" s="321"/>
      <c r="T61" s="321"/>
      <c r="U61" s="321"/>
      <c r="V61" s="321"/>
      <c r="W61" s="321"/>
      <c r="X61" s="321"/>
      <c r="Y61" s="321"/>
      <c r="Z61" s="321"/>
      <c r="AA61" s="321"/>
      <c r="AB61" s="321"/>
      <c r="AC61" s="323"/>
    </row>
    <row r="62" spans="1:34" s="113" customFormat="1" ht="39.950000000000003" customHeight="1" x14ac:dyDescent="0.2">
      <c r="A62" s="1747" t="s">
        <v>1207</v>
      </c>
      <c r="B62" s="1747"/>
      <c r="C62" s="1747"/>
      <c r="D62" s="1747"/>
      <c r="E62" s="1747"/>
      <c r="F62" s="1747"/>
      <c r="G62" s="1747"/>
      <c r="H62" s="1747"/>
      <c r="I62" s="1747"/>
      <c r="J62" s="1747"/>
      <c r="K62" s="1747"/>
      <c r="L62" s="1747"/>
      <c r="M62" s="1747"/>
      <c r="N62" s="1747"/>
      <c r="O62" s="1747"/>
      <c r="P62" s="1747"/>
      <c r="Q62" s="1747"/>
      <c r="R62" s="1747"/>
      <c r="S62" s="1747"/>
      <c r="T62" s="1747"/>
      <c r="U62" s="1747"/>
      <c r="V62" s="1747"/>
      <c r="W62" s="1747"/>
      <c r="X62" s="1747"/>
      <c r="Y62" s="1747"/>
      <c r="Z62" s="1747"/>
      <c r="AA62" s="1747"/>
      <c r="AB62" s="1747"/>
      <c r="AC62" s="1747"/>
    </row>
    <row r="63" spans="1:34" s="4" customFormat="1" ht="39.950000000000003" customHeight="1" x14ac:dyDescent="0.2">
      <c r="A63" s="1756" t="s">
        <v>911</v>
      </c>
      <c r="B63" s="1756"/>
      <c r="C63" s="1757"/>
      <c r="D63" s="1757"/>
      <c r="E63" s="1757"/>
      <c r="F63" s="1757"/>
      <c r="G63" s="1757"/>
      <c r="H63" s="1757"/>
      <c r="I63" s="1757"/>
      <c r="J63" s="1757"/>
      <c r="K63" s="1757"/>
      <c r="L63" s="1757"/>
      <c r="M63" s="1757"/>
      <c r="N63" s="1757"/>
      <c r="O63" s="1757"/>
      <c r="P63" s="1757"/>
      <c r="Q63" s="1757"/>
      <c r="R63" s="1757"/>
      <c r="S63" s="1757"/>
      <c r="T63" s="1757"/>
      <c r="U63" s="1757"/>
      <c r="V63" s="1757"/>
      <c r="W63" s="1757"/>
      <c r="X63" s="1757"/>
      <c r="Y63" s="1757"/>
      <c r="Z63" s="1757"/>
      <c r="AA63" s="1757"/>
      <c r="AB63" s="1757"/>
      <c r="AC63" s="1757"/>
      <c r="AD63" s="6"/>
    </row>
    <row r="64" spans="1:34" s="4" customFormat="1" ht="39.950000000000003" customHeight="1" x14ac:dyDescent="0.2">
      <c r="A64" s="1416" t="s">
        <v>48</v>
      </c>
      <c r="B64" s="1417"/>
      <c r="C64" s="1418"/>
      <c r="D64" s="1418"/>
      <c r="E64" s="1418"/>
      <c r="F64" s="1418"/>
      <c r="G64" s="1418"/>
      <c r="H64" s="1418"/>
      <c r="I64" s="1418"/>
      <c r="J64" s="1419"/>
      <c r="K64" s="1419"/>
      <c r="L64" s="1420"/>
      <c r="M64" s="1420"/>
      <c r="N64" s="1420"/>
      <c r="O64" s="1419"/>
      <c r="P64" s="1419"/>
      <c r="Q64" s="1419"/>
      <c r="R64" s="1419"/>
      <c r="S64" s="1419"/>
      <c r="T64" s="1419"/>
      <c r="U64" s="1419"/>
      <c r="V64" s="1419"/>
      <c r="W64" s="1419"/>
      <c r="X64" s="1419"/>
      <c r="Y64" s="1419"/>
      <c r="Z64" s="1419"/>
      <c r="AA64" s="1419"/>
      <c r="AB64" s="1419"/>
      <c r="AC64" s="1421"/>
      <c r="AD64" s="6"/>
    </row>
    <row r="65" spans="1:34" s="99" customFormat="1" ht="35.1" customHeight="1" thickBot="1" x14ac:dyDescent="0.25">
      <c r="A65" s="1817" t="s">
        <v>296</v>
      </c>
      <c r="B65" s="1245" t="s">
        <v>184</v>
      </c>
      <c r="C65" s="1245" t="s">
        <v>185</v>
      </c>
      <c r="D65" s="1250" t="s">
        <v>186</v>
      </c>
      <c r="E65" s="1818" t="s">
        <v>187</v>
      </c>
      <c r="F65" s="1819"/>
      <c r="G65" s="1819"/>
      <c r="H65" s="1819"/>
      <c r="I65" s="1820"/>
      <c r="J65" s="1821" t="s">
        <v>188</v>
      </c>
      <c r="K65" s="1822"/>
      <c r="L65" s="1823" t="s">
        <v>153</v>
      </c>
      <c r="M65" s="1824"/>
      <c r="N65" s="1395" t="s">
        <v>189</v>
      </c>
      <c r="O65" s="1395" t="s">
        <v>189</v>
      </c>
      <c r="P65" s="1395" t="s">
        <v>189</v>
      </c>
      <c r="Q65" s="1825" t="s">
        <v>190</v>
      </c>
      <c r="R65" s="1826"/>
      <c r="S65" s="1826"/>
      <c r="T65" s="1826"/>
      <c r="U65" s="1826"/>
      <c r="V65" s="1826"/>
      <c r="W65" s="1826"/>
      <c r="X65" s="1826"/>
      <c r="Y65" s="1826"/>
      <c r="Z65" s="1826"/>
      <c r="AA65" s="1826"/>
      <c r="AB65" s="1826"/>
      <c r="AC65" s="1826"/>
    </row>
    <row r="66" spans="1:34" s="99" customFormat="1" ht="35.1" customHeight="1" thickBot="1" x14ac:dyDescent="0.25">
      <c r="A66" s="1817"/>
      <c r="B66" s="1310" t="s">
        <v>154</v>
      </c>
      <c r="C66" s="1310" t="s">
        <v>191</v>
      </c>
      <c r="D66" s="1311" t="s">
        <v>192</v>
      </c>
      <c r="E66" s="1389" t="s">
        <v>193</v>
      </c>
      <c r="F66" s="1389" t="s">
        <v>194</v>
      </c>
      <c r="G66" s="1390" t="s">
        <v>195</v>
      </c>
      <c r="H66" s="1827" t="s">
        <v>196</v>
      </c>
      <c r="I66" s="1828"/>
      <c r="J66" s="1391" t="s">
        <v>197</v>
      </c>
      <c r="K66" s="1393" t="s">
        <v>198</v>
      </c>
      <c r="L66" s="1823" t="s">
        <v>199</v>
      </c>
      <c r="M66" s="1824"/>
      <c r="N66" s="1395" t="s">
        <v>155</v>
      </c>
      <c r="O66" s="1395" t="s">
        <v>200</v>
      </c>
      <c r="P66" s="1395" t="s">
        <v>201</v>
      </c>
      <c r="Q66" s="1829" t="s">
        <v>202</v>
      </c>
      <c r="R66" s="1829" t="s">
        <v>203</v>
      </c>
      <c r="S66" s="1827" t="s">
        <v>204</v>
      </c>
      <c r="T66" s="1828"/>
      <c r="U66" s="1391" t="s">
        <v>205</v>
      </c>
      <c r="V66" s="1391" t="s">
        <v>206</v>
      </c>
      <c r="W66" s="1391" t="s">
        <v>207</v>
      </c>
      <c r="X66" s="1391" t="s">
        <v>208</v>
      </c>
      <c r="Y66" s="1391" t="s">
        <v>209</v>
      </c>
      <c r="Z66" s="1391" t="s">
        <v>156</v>
      </c>
      <c r="AA66" s="1388" t="s">
        <v>210</v>
      </c>
      <c r="AB66" s="1391" t="s">
        <v>211</v>
      </c>
      <c r="AC66" s="1831" t="s">
        <v>37</v>
      </c>
    </row>
    <row r="67" spans="1:34" s="99" customFormat="1" ht="35.1" customHeight="1" thickBot="1" x14ac:dyDescent="0.25">
      <c r="A67" s="1817"/>
      <c r="B67" s="1310" t="s">
        <v>212</v>
      </c>
      <c r="C67" s="1310" t="s">
        <v>213</v>
      </c>
      <c r="D67" s="1311" t="s">
        <v>214</v>
      </c>
      <c r="E67" s="1389" t="s">
        <v>157</v>
      </c>
      <c r="F67" s="1389" t="s">
        <v>158</v>
      </c>
      <c r="G67" s="1390" t="s">
        <v>159</v>
      </c>
      <c r="H67" s="1389" t="s">
        <v>215</v>
      </c>
      <c r="I67" s="1390" t="s">
        <v>160</v>
      </c>
      <c r="J67" s="1392" t="s">
        <v>216</v>
      </c>
      <c r="K67" s="1394" t="s">
        <v>217</v>
      </c>
      <c r="L67" s="1823" t="s">
        <v>218</v>
      </c>
      <c r="M67" s="1824"/>
      <c r="N67" s="1395" t="s">
        <v>219</v>
      </c>
      <c r="O67" s="1395" t="s">
        <v>161</v>
      </c>
      <c r="P67" s="1395" t="s">
        <v>220</v>
      </c>
      <c r="Q67" s="1830"/>
      <c r="R67" s="1830"/>
      <c r="S67" s="1391" t="s">
        <v>221</v>
      </c>
      <c r="T67" s="1393" t="s">
        <v>222</v>
      </c>
      <c r="U67" s="1392" t="s">
        <v>223</v>
      </c>
      <c r="V67" s="1392" t="s">
        <v>224</v>
      </c>
      <c r="W67" s="1392" t="s">
        <v>225</v>
      </c>
      <c r="X67" s="1392" t="s">
        <v>226</v>
      </c>
      <c r="Y67" s="1392" t="s">
        <v>227</v>
      </c>
      <c r="Z67" s="1392" t="s">
        <v>228</v>
      </c>
      <c r="AA67" s="1388" t="s">
        <v>229</v>
      </c>
      <c r="AB67" s="1392" t="s">
        <v>230</v>
      </c>
      <c r="AC67" s="1823"/>
    </row>
    <row r="68" spans="1:34" s="12" customFormat="1" ht="18" customHeight="1" x14ac:dyDescent="0.2">
      <c r="A68" s="1422"/>
      <c r="B68" s="1423"/>
      <c r="C68" s="1424"/>
      <c r="D68" s="1424"/>
      <c r="E68" s="1424"/>
      <c r="F68" s="1424"/>
      <c r="G68" s="1120"/>
      <c r="H68" s="1424"/>
      <c r="I68" s="1424"/>
      <c r="J68" s="1425"/>
      <c r="K68" s="1425"/>
      <c r="L68" s="1426"/>
      <c r="M68" s="1426"/>
      <c r="N68" s="1426"/>
      <c r="O68" s="1425"/>
      <c r="P68" s="1425"/>
      <c r="Q68" s="1425"/>
      <c r="R68" s="1425"/>
      <c r="S68" s="1425"/>
      <c r="T68" s="1425"/>
      <c r="U68" s="1425"/>
      <c r="V68" s="1425"/>
      <c r="W68" s="1425"/>
      <c r="X68" s="1425"/>
      <c r="Y68" s="1425"/>
      <c r="Z68" s="1425"/>
      <c r="AA68" s="1425"/>
      <c r="AB68" s="1425"/>
      <c r="AC68" s="1427"/>
      <c r="AD68" s="95"/>
      <c r="AE68" s="98"/>
      <c r="AF68" s="98"/>
      <c r="AG68" s="98"/>
      <c r="AH68" s="98"/>
    </row>
    <row r="69" spans="1:34" s="12" customFormat="1" ht="34.5" customHeight="1" x14ac:dyDescent="0.2">
      <c r="A69" s="1192" t="s">
        <v>1420</v>
      </c>
      <c r="B69" s="1212" t="s">
        <v>265</v>
      </c>
      <c r="C69" s="1113" t="s">
        <v>105</v>
      </c>
      <c r="D69" s="1113" t="s">
        <v>232</v>
      </c>
      <c r="E69" s="1234">
        <v>43621</v>
      </c>
      <c r="F69" s="1234">
        <v>43820</v>
      </c>
      <c r="G69" s="1113">
        <f t="shared" ref="G69:G70" si="1">DAYS360(E69,F69)</f>
        <v>196</v>
      </c>
      <c r="H69" s="1234">
        <v>43621</v>
      </c>
      <c r="I69" s="1234">
        <v>43620</v>
      </c>
      <c r="J69" s="1406" t="s">
        <v>80</v>
      </c>
      <c r="K69" s="1406">
        <v>4</v>
      </c>
      <c r="L69" s="1406" t="s">
        <v>80</v>
      </c>
      <c r="M69" s="1406" t="s">
        <v>80</v>
      </c>
      <c r="N69" s="1406" t="s">
        <v>80</v>
      </c>
      <c r="O69" s="1406">
        <v>840</v>
      </c>
      <c r="P69" s="1406" t="s">
        <v>80</v>
      </c>
      <c r="Q69" s="1406" t="s">
        <v>80</v>
      </c>
      <c r="R69" s="1406" t="s">
        <v>80</v>
      </c>
      <c r="S69" s="1406">
        <v>4150</v>
      </c>
      <c r="T69" s="1406">
        <v>4150</v>
      </c>
      <c r="U69" s="1406">
        <v>330</v>
      </c>
      <c r="V69" s="1406" t="s">
        <v>80</v>
      </c>
      <c r="W69" s="1406" t="s">
        <v>80</v>
      </c>
      <c r="X69" s="1406" t="s">
        <v>234</v>
      </c>
      <c r="Y69" s="1406" t="s">
        <v>234</v>
      </c>
      <c r="Z69" s="1406" t="s">
        <v>234</v>
      </c>
      <c r="AA69" s="1406" t="s">
        <v>80</v>
      </c>
      <c r="AB69" s="1406" t="s">
        <v>80</v>
      </c>
      <c r="AC69" s="1411" t="s">
        <v>61</v>
      </c>
      <c r="AD69" s="98"/>
      <c r="AE69" s="98"/>
      <c r="AF69" s="98"/>
      <c r="AG69" s="98"/>
      <c r="AH69" s="98"/>
    </row>
    <row r="70" spans="1:34" s="12" customFormat="1" ht="34.5" customHeight="1" x14ac:dyDescent="0.2">
      <c r="A70" s="1192" t="s">
        <v>1421</v>
      </c>
      <c r="B70" s="1212" t="s">
        <v>264</v>
      </c>
      <c r="C70" s="1113" t="s">
        <v>105</v>
      </c>
      <c r="D70" s="1113" t="s">
        <v>272</v>
      </c>
      <c r="E70" s="1234">
        <v>43703</v>
      </c>
      <c r="F70" s="1234">
        <v>43822</v>
      </c>
      <c r="G70" s="1113">
        <f t="shared" si="1"/>
        <v>117</v>
      </c>
      <c r="H70" s="1234">
        <v>43739</v>
      </c>
      <c r="I70" s="1234">
        <v>44469</v>
      </c>
      <c r="J70" s="1406" t="s">
        <v>80</v>
      </c>
      <c r="K70" s="1406">
        <v>1.8</v>
      </c>
      <c r="L70" s="1406" t="s">
        <v>80</v>
      </c>
      <c r="M70" s="1406" t="s">
        <v>80</v>
      </c>
      <c r="N70" s="1406" t="s">
        <v>234</v>
      </c>
      <c r="O70" s="1406" t="s">
        <v>80</v>
      </c>
      <c r="P70" s="1406" t="s">
        <v>80</v>
      </c>
      <c r="Q70" s="1406" t="s">
        <v>80</v>
      </c>
      <c r="R70" s="1406" t="s">
        <v>248</v>
      </c>
      <c r="S70" s="1406">
        <v>3350</v>
      </c>
      <c r="T70" s="1406">
        <v>3350</v>
      </c>
      <c r="U70" s="1406">
        <v>350</v>
      </c>
      <c r="V70" s="1406" t="s">
        <v>234</v>
      </c>
      <c r="W70" s="1406" t="s">
        <v>80</v>
      </c>
      <c r="X70" s="1406" t="s">
        <v>234</v>
      </c>
      <c r="Y70" s="1406" t="s">
        <v>234</v>
      </c>
      <c r="Z70" s="1406" t="s">
        <v>80</v>
      </c>
      <c r="AA70" s="1406" t="s">
        <v>80</v>
      </c>
      <c r="AB70" s="1406" t="s">
        <v>234</v>
      </c>
      <c r="AC70" s="1411" t="s">
        <v>61</v>
      </c>
      <c r="AD70" s="98"/>
      <c r="AE70" s="98"/>
      <c r="AF70" s="98"/>
      <c r="AG70" s="98"/>
      <c r="AH70" s="98"/>
    </row>
    <row r="71" spans="1:34" s="12" customFormat="1" ht="15" customHeight="1" thickBot="1" x14ac:dyDescent="0.25">
      <c r="A71" s="1192"/>
      <c r="B71" s="1428"/>
      <c r="C71" s="1218"/>
      <c r="D71" s="1218"/>
      <c r="E71" s="1384"/>
      <c r="F71" s="1384"/>
      <c r="G71" s="1218"/>
      <c r="H71" s="1384"/>
      <c r="I71" s="1384"/>
      <c r="J71" s="1413"/>
      <c r="K71" s="1413"/>
      <c r="L71" s="1414"/>
      <c r="M71" s="1414"/>
      <c r="N71" s="1414"/>
      <c r="O71" s="1413"/>
      <c r="P71" s="1413"/>
      <c r="Q71" s="1413"/>
      <c r="R71" s="1413"/>
      <c r="S71" s="1413"/>
      <c r="T71" s="1413"/>
      <c r="U71" s="1413"/>
      <c r="V71" s="1413"/>
      <c r="W71" s="1413"/>
      <c r="X71" s="1413"/>
      <c r="Y71" s="1413"/>
      <c r="Z71" s="1413"/>
      <c r="AA71" s="1413"/>
      <c r="AB71" s="1413"/>
      <c r="AC71" s="1415"/>
      <c r="AD71" s="98"/>
      <c r="AE71" s="98"/>
      <c r="AF71" s="98"/>
      <c r="AG71" s="98"/>
      <c r="AH71" s="98"/>
    </row>
    <row r="72" spans="1:34" ht="17.25" customHeight="1" x14ac:dyDescent="0.2">
      <c r="G72" s="108"/>
      <c r="R72" s="328"/>
      <c r="S72" s="328"/>
      <c r="T72" s="328"/>
      <c r="Y72" s="329"/>
      <c r="Z72" s="1815"/>
      <c r="AA72" s="1815"/>
      <c r="AB72" s="1815"/>
      <c r="AC72" s="1815"/>
    </row>
    <row r="73" spans="1:34" ht="19.5" customHeight="1" x14ac:dyDescent="0.2">
      <c r="A73" s="1816" t="s">
        <v>1452</v>
      </c>
      <c r="B73" s="1816"/>
      <c r="C73" s="1816"/>
      <c r="D73" s="1816"/>
      <c r="E73" s="1816"/>
      <c r="F73" s="1816"/>
      <c r="G73" s="1816"/>
      <c r="H73" s="1816"/>
      <c r="I73" s="1816"/>
      <c r="J73" s="1816"/>
      <c r="K73" s="537" t="s">
        <v>1</v>
      </c>
      <c r="L73" s="322"/>
      <c r="M73" s="405"/>
      <c r="O73" s="321"/>
      <c r="Q73" s="330"/>
      <c r="R73" s="331"/>
      <c r="S73" s="331"/>
      <c r="T73" s="1810" t="s">
        <v>347</v>
      </c>
      <c r="U73" s="1810"/>
      <c r="V73" s="1810"/>
      <c r="W73" s="1810"/>
      <c r="X73" s="456"/>
      <c r="Y73" s="1810" t="s">
        <v>1125</v>
      </c>
      <c r="Z73" s="1810"/>
      <c r="AA73" s="1810"/>
      <c r="AB73" s="1810"/>
    </row>
    <row r="74" spans="1:34" ht="19.5" customHeight="1" x14ac:dyDescent="0.2">
      <c r="A74" s="600" t="s">
        <v>1459</v>
      </c>
      <c r="B74" s="152"/>
      <c r="C74" s="153"/>
      <c r="D74" s="153"/>
      <c r="E74" s="355"/>
      <c r="F74" s="355"/>
      <c r="G74" s="29"/>
      <c r="H74" s="355"/>
      <c r="I74" s="355"/>
      <c r="J74" s="638"/>
      <c r="K74" s="1810" t="s">
        <v>1455</v>
      </c>
      <c r="L74" s="1810"/>
      <c r="M74" s="1810"/>
      <c r="N74" s="1810"/>
      <c r="O74" s="1810" t="s">
        <v>382</v>
      </c>
      <c r="P74" s="1810"/>
      <c r="Q74" s="1810"/>
      <c r="R74" s="1810"/>
      <c r="S74" s="414"/>
      <c r="T74" s="1810" t="s">
        <v>348</v>
      </c>
      <c r="U74" s="1810"/>
      <c r="V74" s="1810"/>
      <c r="W74" s="1810"/>
      <c r="X74" s="456"/>
      <c r="Y74" s="1810" t="s">
        <v>534</v>
      </c>
      <c r="Z74" s="1810"/>
      <c r="AA74" s="1810"/>
      <c r="AB74" s="1810"/>
    </row>
    <row r="75" spans="1:34" ht="19.5" customHeight="1" x14ac:dyDescent="0.2">
      <c r="A75" s="1814" t="s">
        <v>1460</v>
      </c>
      <c r="B75" s="1814"/>
      <c r="C75" s="1814"/>
      <c r="D75" s="153"/>
      <c r="E75" s="355"/>
      <c r="F75" s="355"/>
      <c r="G75" s="29"/>
      <c r="H75" s="355"/>
      <c r="I75" s="355"/>
      <c r="J75" s="638"/>
      <c r="K75" s="1810" t="s">
        <v>381</v>
      </c>
      <c r="L75" s="1810"/>
      <c r="M75" s="1810"/>
      <c r="N75" s="1810"/>
      <c r="O75" s="1810" t="s">
        <v>1141</v>
      </c>
      <c r="P75" s="1810"/>
      <c r="Q75" s="1810"/>
      <c r="R75" s="456"/>
      <c r="T75" s="1810" t="s">
        <v>349</v>
      </c>
      <c r="U75" s="1810"/>
      <c r="V75" s="1810"/>
      <c r="W75" s="1810"/>
      <c r="X75" s="456"/>
      <c r="Y75" s="1810" t="s">
        <v>488</v>
      </c>
      <c r="Z75" s="1810"/>
      <c r="AA75" s="1810"/>
      <c r="AB75" s="1810"/>
      <c r="AC75" s="1810"/>
    </row>
    <row r="76" spans="1:34" ht="30" customHeight="1" x14ac:dyDescent="0.2">
      <c r="A76" s="128" t="s">
        <v>1428</v>
      </c>
      <c r="B76" s="152"/>
      <c r="C76" s="153"/>
      <c r="D76" s="153"/>
      <c r="E76" s="355"/>
      <c r="F76" s="355"/>
      <c r="G76" s="29"/>
      <c r="H76" s="355"/>
      <c r="I76" s="355"/>
      <c r="J76" s="638"/>
      <c r="K76" s="1810" t="s">
        <v>383</v>
      </c>
      <c r="L76" s="1810"/>
      <c r="M76" s="1810"/>
      <c r="N76" s="1810"/>
      <c r="O76" s="1810" t="s">
        <v>1143</v>
      </c>
      <c r="P76" s="1810"/>
      <c r="Q76" s="1810"/>
      <c r="R76" s="456"/>
      <c r="S76" s="414"/>
      <c r="T76" s="1810" t="s">
        <v>568</v>
      </c>
      <c r="U76" s="1810"/>
      <c r="V76" s="1810"/>
      <c r="W76" s="1810"/>
      <c r="X76" s="456"/>
      <c r="Y76" s="1810" t="s">
        <v>490</v>
      </c>
      <c r="Z76" s="1810"/>
      <c r="AA76" s="1810"/>
      <c r="AB76" s="1810"/>
      <c r="AC76" s="1810"/>
    </row>
    <row r="77" spans="1:34" ht="30" customHeight="1" x14ac:dyDescent="0.2">
      <c r="A77" s="1801" t="s">
        <v>1140</v>
      </c>
      <c r="B77" s="1801"/>
      <c r="C77" s="1801"/>
      <c r="D77" s="1801"/>
      <c r="E77" s="1801"/>
      <c r="F77" s="1801"/>
      <c r="G77" s="1801"/>
      <c r="H77" s="1801"/>
      <c r="I77" s="1801"/>
      <c r="J77" s="1801"/>
      <c r="K77" s="1810" t="s">
        <v>1142</v>
      </c>
      <c r="L77" s="1810"/>
      <c r="M77" s="1810"/>
      <c r="N77" s="1810"/>
      <c r="O77" s="1810" t="s">
        <v>388</v>
      </c>
      <c r="P77" s="1810"/>
      <c r="Q77" s="1810"/>
      <c r="R77" s="456"/>
      <c r="T77" s="1810" t="s">
        <v>528</v>
      </c>
      <c r="U77" s="1810"/>
      <c r="V77" s="1810"/>
      <c r="W77" s="1810"/>
      <c r="X77" s="456"/>
      <c r="Y77" s="1810" t="s">
        <v>1145</v>
      </c>
      <c r="Z77" s="1810"/>
      <c r="AA77" s="1810"/>
      <c r="AB77" s="1810"/>
    </row>
    <row r="78" spans="1:34" ht="30" customHeight="1" x14ac:dyDescent="0.2">
      <c r="A78" s="1799" t="s">
        <v>493</v>
      </c>
      <c r="B78" s="1799"/>
      <c r="C78" s="1799"/>
      <c r="D78" s="1799"/>
      <c r="E78" s="1799"/>
      <c r="F78" s="1799"/>
      <c r="G78" s="1799"/>
      <c r="H78" s="1799"/>
      <c r="I78" s="1799"/>
      <c r="J78" s="1799"/>
      <c r="K78" s="1810" t="s">
        <v>387</v>
      </c>
      <c r="L78" s="1810"/>
      <c r="M78" s="1810"/>
      <c r="N78" s="1810"/>
      <c r="O78" s="1813" t="s">
        <v>390</v>
      </c>
      <c r="P78" s="1813"/>
      <c r="Q78" s="1813"/>
      <c r="R78" s="456"/>
      <c r="S78" s="12"/>
      <c r="T78" s="1810" t="s">
        <v>350</v>
      </c>
      <c r="U78" s="1810"/>
      <c r="V78" s="1810"/>
      <c r="W78" s="1810"/>
      <c r="X78" s="456"/>
      <c r="Y78" s="1810" t="s">
        <v>594</v>
      </c>
      <c r="Z78" s="1810"/>
      <c r="AA78" s="1810"/>
      <c r="AB78" s="1810"/>
      <c r="AC78" s="456"/>
    </row>
    <row r="79" spans="1:34" ht="30" customHeight="1" x14ac:dyDescent="0.2">
      <c r="A79" s="1799" t="s">
        <v>489</v>
      </c>
      <c r="B79" s="1799"/>
      <c r="C79" s="1799"/>
      <c r="D79" s="1799"/>
      <c r="E79" s="1799"/>
      <c r="F79" s="1799"/>
      <c r="G79" s="1799"/>
      <c r="H79" s="1799"/>
      <c r="I79" s="1799"/>
      <c r="J79" s="1799"/>
      <c r="K79" s="1810" t="s">
        <v>1456</v>
      </c>
      <c r="L79" s="1810"/>
      <c r="M79" s="1810"/>
      <c r="N79" s="1810"/>
      <c r="O79" s="1810" t="s">
        <v>392</v>
      </c>
      <c r="P79" s="1810"/>
      <c r="Q79" s="1810"/>
      <c r="R79" s="1810"/>
      <c r="S79" s="414"/>
      <c r="T79" s="1810" t="s">
        <v>351</v>
      </c>
      <c r="U79" s="1810"/>
      <c r="V79" s="1810"/>
      <c r="W79" s="1810"/>
      <c r="X79" s="456"/>
      <c r="Y79" s="1810" t="s">
        <v>1146</v>
      </c>
      <c r="Z79" s="1810"/>
      <c r="AA79" s="1810"/>
      <c r="AB79" s="1810"/>
      <c r="AC79" s="1810"/>
    </row>
    <row r="80" spans="1:34" ht="30" customHeight="1" x14ac:dyDescent="0.2">
      <c r="A80" s="1812" t="s">
        <v>1144</v>
      </c>
      <c r="B80" s="1812"/>
      <c r="C80" s="1812"/>
      <c r="D80" s="1812"/>
      <c r="E80" s="1812"/>
      <c r="F80" s="1812"/>
      <c r="G80" s="1812"/>
      <c r="H80" s="1812"/>
      <c r="I80" s="1812"/>
      <c r="J80" s="503"/>
      <c r="K80" s="1810" t="s">
        <v>1454</v>
      </c>
      <c r="L80" s="1810"/>
      <c r="M80" s="1810"/>
      <c r="N80" s="1810"/>
      <c r="O80" s="335"/>
      <c r="P80" s="11"/>
      <c r="Q80" s="11"/>
      <c r="R80" s="11"/>
      <c r="S80" s="11"/>
      <c r="T80" s="1810" t="s">
        <v>494</v>
      </c>
      <c r="U80" s="1810"/>
      <c r="V80" s="1810"/>
      <c r="W80" s="1810"/>
      <c r="X80" s="456"/>
      <c r="Y80" s="1810" t="s">
        <v>1147</v>
      </c>
      <c r="Z80" s="1810"/>
      <c r="AA80" s="1810"/>
      <c r="AB80" s="1810"/>
      <c r="AC80" s="1810"/>
      <c r="AD80" s="155"/>
    </row>
    <row r="81" spans="1:29" ht="30" customHeight="1" x14ac:dyDescent="0.2">
      <c r="A81" s="11"/>
      <c r="B81" s="11"/>
      <c r="C81" s="11"/>
      <c r="D81" s="11"/>
      <c r="E81" s="11"/>
      <c r="F81" s="11"/>
      <c r="G81" s="11"/>
      <c r="H81" s="11"/>
      <c r="I81" s="11"/>
      <c r="J81" s="331"/>
      <c r="O81" s="335"/>
      <c r="P81" s="1811"/>
      <c r="Q81" s="1811"/>
      <c r="R81" s="1811"/>
      <c r="S81" s="1811"/>
      <c r="T81" s="1810" t="s">
        <v>352</v>
      </c>
      <c r="U81" s="1810"/>
      <c r="V81" s="1810"/>
      <c r="W81" s="1810"/>
      <c r="Y81" s="1810" t="s">
        <v>1148</v>
      </c>
      <c r="Z81" s="1810"/>
      <c r="AA81" s="1810"/>
      <c r="AB81" s="1810"/>
      <c r="AC81" s="1810"/>
    </row>
    <row r="82" spans="1:29" ht="20.25" customHeight="1" x14ac:dyDescent="0.2">
      <c r="A82" s="72"/>
      <c r="B82" s="96"/>
      <c r="C82" s="51"/>
      <c r="D82" s="51"/>
      <c r="E82" s="124"/>
      <c r="F82" s="124"/>
      <c r="G82" s="11"/>
      <c r="H82" s="124"/>
      <c r="I82" s="124"/>
      <c r="J82" s="331"/>
      <c r="K82" s="11"/>
      <c r="L82" s="11"/>
      <c r="M82" s="11"/>
      <c r="N82" s="11"/>
      <c r="O82" s="335"/>
      <c r="P82" s="11"/>
      <c r="Q82" s="11"/>
      <c r="R82" s="11"/>
      <c r="S82" s="11"/>
      <c r="T82" s="11"/>
      <c r="U82" s="330"/>
      <c r="Z82" s="1809"/>
      <c r="AA82" s="1809"/>
      <c r="AB82" s="1809"/>
    </row>
    <row r="83" spans="1:29" s="99" customFormat="1" ht="15.95" customHeight="1" x14ac:dyDescent="0.2">
      <c r="A83" s="459"/>
      <c r="B83" s="103"/>
      <c r="C83" s="117"/>
      <c r="D83" s="117"/>
      <c r="E83" s="100"/>
      <c r="F83" s="100"/>
      <c r="H83" s="100"/>
      <c r="I83" s="100"/>
      <c r="J83" s="332"/>
      <c r="K83" s="406"/>
      <c r="L83" s="334"/>
      <c r="M83" s="334"/>
      <c r="N83" s="334"/>
      <c r="O83" s="335"/>
      <c r="P83" s="407"/>
      <c r="Q83" s="332"/>
      <c r="R83" s="332"/>
      <c r="S83" s="332"/>
      <c r="T83" s="332"/>
      <c r="U83" s="332"/>
      <c r="V83" s="1810"/>
      <c r="W83" s="1810"/>
      <c r="X83" s="1810"/>
      <c r="Y83" s="318"/>
    </row>
    <row r="84" spans="1:29" s="99" customFormat="1" ht="15.95" customHeight="1" x14ac:dyDescent="0.2">
      <c r="A84" s="459"/>
      <c r="B84" s="103"/>
      <c r="C84" s="117"/>
      <c r="D84" s="117"/>
      <c r="E84" s="154"/>
      <c r="F84" s="154"/>
      <c r="G84" s="12"/>
      <c r="H84" s="154"/>
      <c r="I84" s="154"/>
      <c r="J84" s="332"/>
      <c r="K84" s="332"/>
      <c r="L84" s="334"/>
      <c r="M84" s="334"/>
      <c r="N84" s="334"/>
      <c r="O84" s="332"/>
      <c r="P84" s="332"/>
      <c r="Q84" s="332"/>
      <c r="R84" s="332"/>
      <c r="S84" s="332"/>
      <c r="T84" s="332"/>
      <c r="U84" s="332"/>
      <c r="AB84" s="332"/>
      <c r="AC84" s="333"/>
    </row>
    <row r="85" spans="1:29" ht="15.95" customHeight="1" x14ac:dyDescent="0.2"/>
    <row r="86" spans="1:29" ht="15.95" customHeight="1" x14ac:dyDescent="0.2"/>
    <row r="87" spans="1:29" ht="15.95" customHeight="1" x14ac:dyDescent="0.2"/>
    <row r="88" spans="1:29" ht="15.95" customHeight="1" x14ac:dyDescent="0.2"/>
    <row r="89" spans="1:29" ht="15.95" customHeight="1" x14ac:dyDescent="0.2"/>
    <row r="90" spans="1:29" ht="15.95" customHeight="1" x14ac:dyDescent="0.2"/>
    <row r="91" spans="1:29" ht="15.95" customHeight="1" x14ac:dyDescent="0.2"/>
    <row r="92" spans="1:29" ht="15.95" customHeight="1" x14ac:dyDescent="0.2"/>
    <row r="93" spans="1:29" ht="15.95" customHeight="1" x14ac:dyDescent="0.2">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spans="1:29" ht="15.95"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spans="1:29" ht="15.95" customHeight="1" x14ac:dyDescent="0.2">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spans="1:29" ht="15.95" customHeight="1" x14ac:dyDescent="0.2">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spans="1:29" ht="15.95" customHeight="1" x14ac:dyDescent="0.2">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spans="1:29" ht="15.95"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spans="1:29" ht="15.95" customHeight="1" x14ac:dyDescent="0.2">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spans="1:29" ht="15.95" customHeight="1" x14ac:dyDescent="0.2">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spans="1:29" ht="15.95" customHeight="1" x14ac:dyDescent="0.2">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row>
    <row r="102" spans="1:29" ht="15.95" customHeight="1" x14ac:dyDescent="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row>
    <row r="103" spans="1:29" ht="15.95" customHeight="1" x14ac:dyDescent="0.2">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row>
    <row r="104" spans="1:29" ht="15.95" customHeight="1" x14ac:dyDescent="0.2">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row>
    <row r="105" spans="1:29" ht="15.95" customHeight="1" x14ac:dyDescent="0.2">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row>
    <row r="106" spans="1:29" ht="15.95" customHeight="1" x14ac:dyDescent="0.2">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row>
    <row r="107" spans="1:29" ht="15.95" customHeight="1" x14ac:dyDescent="0.2">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row>
    <row r="108" spans="1:29" ht="15.95" customHeight="1" x14ac:dyDescent="0.2">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row>
    <row r="109" spans="1:29" ht="15.95" customHeight="1" x14ac:dyDescent="0.2">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row>
    <row r="110" spans="1:29" ht="15.95" customHeight="1" x14ac:dyDescent="0.2">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row>
    <row r="111" spans="1:29" ht="15.95" customHeight="1" x14ac:dyDescent="0.2">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row>
    <row r="112" spans="1:29" ht="15.95" customHeight="1" x14ac:dyDescent="0.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row>
    <row r="113" spans="1:29" ht="15.95" customHeight="1" x14ac:dyDescent="0.2">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row>
    <row r="114" spans="1:29" ht="15.95" customHeight="1" x14ac:dyDescent="0.2">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row>
    <row r="115" spans="1:29" ht="15.95" customHeight="1" x14ac:dyDescent="0.2">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row>
    <row r="116" spans="1:29" ht="15.95" customHeight="1" x14ac:dyDescent="0.2">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row>
    <row r="117" spans="1:29" ht="15.95" customHeight="1" x14ac:dyDescent="0.2"/>
    <row r="118" spans="1:29" ht="15.95" customHeight="1" x14ac:dyDescent="0.2"/>
    <row r="119" spans="1:29" ht="15.95" customHeight="1" x14ac:dyDescent="0.2"/>
    <row r="120" spans="1:29" ht="15.95" customHeight="1" x14ac:dyDescent="0.2"/>
    <row r="121" spans="1:29" ht="15.95" customHeight="1" x14ac:dyDescent="0.2"/>
    <row r="122" spans="1:29" ht="15.95" customHeight="1" x14ac:dyDescent="0.2"/>
    <row r="123" spans="1:29" ht="15.95" customHeight="1" x14ac:dyDescent="0.2"/>
    <row r="124" spans="1:29" ht="15.95" customHeight="1" x14ac:dyDescent="0.2"/>
    <row r="125" spans="1:29" ht="15.95" customHeight="1" x14ac:dyDescent="0.2"/>
    <row r="126" spans="1:29" ht="15.95" customHeight="1" x14ac:dyDescent="0.2"/>
    <row r="127" spans="1:29" ht="15.95" customHeight="1" x14ac:dyDescent="0.2"/>
    <row r="128" spans="1:29" ht="15.95" customHeight="1" x14ac:dyDescent="0.2"/>
    <row r="129" ht="15.95" customHeight="1" x14ac:dyDescent="0.2"/>
    <row r="130" ht="15.95" customHeight="1" x14ac:dyDescent="0.2"/>
    <row r="131" ht="15.95" customHeight="1" x14ac:dyDescent="0.2"/>
    <row r="132" ht="15.95" customHeight="1" x14ac:dyDescent="0.2"/>
    <row r="133" ht="15.95" customHeight="1" x14ac:dyDescent="0.2"/>
    <row r="134" ht="15.95" customHeight="1" x14ac:dyDescent="0.2"/>
    <row r="135" ht="15.95" customHeight="1" x14ac:dyDescent="0.2"/>
    <row r="136" ht="15.95" customHeight="1" x14ac:dyDescent="0.2"/>
    <row r="137" ht="15.95" customHeight="1" x14ac:dyDescent="0.2"/>
    <row r="138" ht="15.95" customHeight="1" x14ac:dyDescent="0.2"/>
    <row r="139" ht="15.95" customHeight="1" x14ac:dyDescent="0.2"/>
    <row r="140" ht="15.95" customHeight="1" x14ac:dyDescent="0.2"/>
    <row r="141" ht="15.95" customHeight="1" x14ac:dyDescent="0.2"/>
    <row r="142" ht="15.95" customHeight="1" x14ac:dyDescent="0.2"/>
    <row r="143" ht="15.95" customHeight="1" x14ac:dyDescent="0.2"/>
    <row r="144" ht="15.95" customHeight="1" x14ac:dyDescent="0.2"/>
    <row r="145" ht="15.95" customHeight="1" x14ac:dyDescent="0.2"/>
    <row r="146" ht="15.95" customHeight="1" x14ac:dyDescent="0.2"/>
    <row r="147" ht="15.95" customHeight="1" x14ac:dyDescent="0.2"/>
    <row r="148" ht="15.95" customHeight="1" x14ac:dyDescent="0.2"/>
    <row r="149" ht="15.95" customHeight="1" x14ac:dyDescent="0.2"/>
    <row r="150" ht="15.95" customHeight="1" x14ac:dyDescent="0.2"/>
    <row r="151" ht="15.95" customHeight="1" x14ac:dyDescent="0.2"/>
    <row r="152" ht="15.95" customHeight="1" x14ac:dyDescent="0.2"/>
    <row r="153" ht="15.95" customHeight="1" x14ac:dyDescent="0.2"/>
    <row r="154" ht="15.95" customHeight="1" x14ac:dyDescent="0.2"/>
    <row r="155" ht="15.95" customHeight="1" x14ac:dyDescent="0.2"/>
    <row r="156" ht="15.95" customHeight="1" x14ac:dyDescent="0.2"/>
    <row r="157" ht="15.95" customHeight="1" x14ac:dyDescent="0.2"/>
    <row r="158" ht="15.95" customHeight="1" x14ac:dyDescent="0.2"/>
    <row r="159" ht="15.95" customHeight="1" x14ac:dyDescent="0.2"/>
    <row r="160" ht="15.95" customHeight="1" x14ac:dyDescent="0.2"/>
    <row r="161" ht="15.95" customHeight="1" x14ac:dyDescent="0.2"/>
  </sheetData>
  <mergeCells count="70">
    <mergeCell ref="A1:AC1"/>
    <mergeCell ref="A3:AC3"/>
    <mergeCell ref="A4:AC4"/>
    <mergeCell ref="A5:A7"/>
    <mergeCell ref="E5:I5"/>
    <mergeCell ref="J5:K5"/>
    <mergeCell ref="L5:M5"/>
    <mergeCell ref="Q5:AC5"/>
    <mergeCell ref="H6:I6"/>
    <mergeCell ref="Q6:Q7"/>
    <mergeCell ref="R6:R7"/>
    <mergeCell ref="S6:T6"/>
    <mergeCell ref="AC6:AC7"/>
    <mergeCell ref="L6:M6"/>
    <mergeCell ref="L7:M7"/>
    <mergeCell ref="A62:AC62"/>
    <mergeCell ref="A63:AC63"/>
    <mergeCell ref="A65:A67"/>
    <mergeCell ref="E65:I65"/>
    <mergeCell ref="J65:K65"/>
    <mergeCell ref="L65:M65"/>
    <mergeCell ref="Q65:AC65"/>
    <mergeCell ref="H66:I66"/>
    <mergeCell ref="L66:M66"/>
    <mergeCell ref="Q66:Q67"/>
    <mergeCell ref="R66:R67"/>
    <mergeCell ref="S66:T66"/>
    <mergeCell ref="AC66:AC67"/>
    <mergeCell ref="L67:M67"/>
    <mergeCell ref="O75:Q75"/>
    <mergeCell ref="T75:W75"/>
    <mergeCell ref="Y75:AC75"/>
    <mergeCell ref="A75:C75"/>
    <mergeCell ref="Z72:AC72"/>
    <mergeCell ref="A73:J73"/>
    <mergeCell ref="T73:W73"/>
    <mergeCell ref="Y73:AB73"/>
    <mergeCell ref="K75:N75"/>
    <mergeCell ref="O74:R74"/>
    <mergeCell ref="T74:W74"/>
    <mergeCell ref="Y74:AB74"/>
    <mergeCell ref="K74:N74"/>
    <mergeCell ref="O76:Q76"/>
    <mergeCell ref="T76:W76"/>
    <mergeCell ref="Y76:AC76"/>
    <mergeCell ref="A78:J78"/>
    <mergeCell ref="K76:N76"/>
    <mergeCell ref="A77:J77"/>
    <mergeCell ref="A80:I80"/>
    <mergeCell ref="K78:N78"/>
    <mergeCell ref="O77:Q77"/>
    <mergeCell ref="T77:W77"/>
    <mergeCell ref="Y77:AB77"/>
    <mergeCell ref="A79:J79"/>
    <mergeCell ref="K77:N77"/>
    <mergeCell ref="K80:N80"/>
    <mergeCell ref="O78:Q78"/>
    <mergeCell ref="T78:W78"/>
    <mergeCell ref="Y78:AB78"/>
    <mergeCell ref="K79:N79"/>
    <mergeCell ref="O79:R79"/>
    <mergeCell ref="T79:W79"/>
    <mergeCell ref="Y79:AC79"/>
    <mergeCell ref="Z82:AB82"/>
    <mergeCell ref="V83:X83"/>
    <mergeCell ref="T80:W80"/>
    <mergeCell ref="Y80:AC80"/>
    <mergeCell ref="P81:S81"/>
    <mergeCell ref="T81:W81"/>
    <mergeCell ref="Y81:AC81"/>
  </mergeCells>
  <phoneticPr fontId="16" type="noConversion"/>
  <printOptions horizontalCentered="1" verticalCentered="1"/>
  <pageMargins left="0" right="0" top="0" bottom="0" header="0" footer="0"/>
  <pageSetup paperSize="9" scale="30" orientation="landscape" r:id="rId1"/>
  <headerFooter alignWithMargins="0"/>
  <rowBreaks count="2" manualBreakCount="2">
    <brk id="60" max="28" man="1"/>
    <brk id="93" max="30" man="1"/>
  </rowBreaks>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6">
    <tabColor rgb="FF0070C0"/>
  </sheetPr>
  <dimension ref="A1:M123"/>
  <sheetViews>
    <sheetView showGridLines="0" view="pageBreakPreview" zoomScale="69" zoomScaleSheetLayoutView="69" workbookViewId="0">
      <selection activeCell="AD10" sqref="AD10"/>
    </sheetView>
  </sheetViews>
  <sheetFormatPr baseColWidth="10" defaultColWidth="11.42578125" defaultRowHeight="12.75" x14ac:dyDescent="0.2"/>
  <cols>
    <col min="1" max="1" width="7.42578125" style="2" customWidth="1"/>
    <col min="2" max="2" width="99.28515625" style="2" customWidth="1"/>
    <col min="3" max="4" width="24.7109375" style="89" customWidth="1"/>
    <col min="5" max="5" width="20.28515625" style="89" customWidth="1"/>
    <col min="6" max="7" width="20.7109375" style="89" customWidth="1"/>
    <col min="8" max="8" width="28" style="89" customWidth="1"/>
    <col min="9" max="9" width="6.7109375" style="2" customWidth="1"/>
    <col min="10" max="16384" width="11.42578125" style="2"/>
  </cols>
  <sheetData>
    <row r="1" spans="2:13" s="134" customFormat="1" ht="25.5" customHeight="1" x14ac:dyDescent="0.2">
      <c r="B1" s="1497" t="s">
        <v>1524</v>
      </c>
      <c r="C1" s="1497"/>
      <c r="D1" s="1497"/>
      <c r="E1" s="1497"/>
      <c r="F1" s="1497"/>
      <c r="G1" s="1497"/>
      <c r="H1" s="1497"/>
    </row>
    <row r="2" spans="2:13" s="4" customFormat="1" ht="25.5" customHeight="1" x14ac:dyDescent="0.2">
      <c r="B2" s="1842" t="s">
        <v>88</v>
      </c>
      <c r="C2" s="1842"/>
      <c r="D2" s="1842"/>
      <c r="E2" s="1842"/>
      <c r="F2" s="1842"/>
      <c r="G2" s="1842"/>
      <c r="H2" s="1842"/>
    </row>
    <row r="3" spans="2:13" s="447" customFormat="1" ht="45" customHeight="1" thickBot="1" x14ac:dyDescent="0.25">
      <c r="B3" s="1843" t="s">
        <v>1208</v>
      </c>
      <c r="C3" s="1843"/>
      <c r="D3" s="1843"/>
      <c r="E3" s="1843"/>
      <c r="F3" s="1843"/>
      <c r="G3" s="1843"/>
      <c r="H3" s="1843"/>
    </row>
    <row r="4" spans="2:13" s="3" customFormat="1" ht="30" customHeight="1" thickBot="1" x14ac:dyDescent="0.25">
      <c r="B4" s="1667" t="s">
        <v>337</v>
      </c>
      <c r="C4" s="1667" t="s">
        <v>1</v>
      </c>
      <c r="D4" s="1667" t="s">
        <v>3</v>
      </c>
      <c r="E4" s="1667" t="s">
        <v>2</v>
      </c>
      <c r="F4" s="1844" t="s">
        <v>196</v>
      </c>
      <c r="G4" s="1844"/>
      <c r="H4" s="1844"/>
    </row>
    <row r="5" spans="2:13" s="3" customFormat="1" ht="30" customHeight="1" thickBot="1" x14ac:dyDescent="0.25">
      <c r="B5" s="1668"/>
      <c r="C5" s="1668"/>
      <c r="D5" s="1668"/>
      <c r="E5" s="1668"/>
      <c r="F5" s="1430" t="s">
        <v>215</v>
      </c>
      <c r="G5" s="1430" t="s">
        <v>160</v>
      </c>
      <c r="H5" s="1430" t="s">
        <v>4</v>
      </c>
    </row>
    <row r="6" spans="2:13" s="3" customFormat="1" ht="7.5" customHeight="1" x14ac:dyDescent="0.2">
      <c r="B6" s="1431"/>
      <c r="C6" s="1432"/>
      <c r="D6" s="768"/>
      <c r="E6" s="768"/>
      <c r="F6" s="1433"/>
      <c r="G6" s="1433"/>
      <c r="H6" s="1434"/>
    </row>
    <row r="7" spans="2:13" s="148" customFormat="1" ht="25.5" customHeight="1" x14ac:dyDescent="0.2">
      <c r="B7" s="1422" t="s">
        <v>88</v>
      </c>
      <c r="C7" s="1435"/>
      <c r="D7" s="958"/>
      <c r="E7" s="958"/>
      <c r="F7" s="1436"/>
      <c r="G7" s="1436"/>
      <c r="H7" s="1437"/>
      <c r="I7" s="147"/>
      <c r="J7" s="147"/>
      <c r="K7" s="147"/>
      <c r="L7" s="147"/>
      <c r="M7" s="147"/>
    </row>
    <row r="8" spans="2:13" s="148" customFormat="1" ht="27" customHeight="1" x14ac:dyDescent="0.2">
      <c r="B8" s="1422" t="s">
        <v>88</v>
      </c>
      <c r="C8" s="1435"/>
      <c r="D8" s="958"/>
      <c r="E8" s="958"/>
      <c r="F8" s="1436"/>
      <c r="G8" s="1436"/>
      <c r="H8" s="1437"/>
      <c r="I8" s="147"/>
      <c r="J8" s="147"/>
      <c r="K8" s="147"/>
      <c r="L8" s="147"/>
      <c r="M8" s="147"/>
    </row>
    <row r="9" spans="2:13" s="148" customFormat="1" ht="30" customHeight="1" x14ac:dyDescent="0.2">
      <c r="B9" s="1104" t="s">
        <v>543</v>
      </c>
      <c r="C9" s="1435" t="s">
        <v>280</v>
      </c>
      <c r="D9" s="958" t="s">
        <v>275</v>
      </c>
      <c r="E9" s="958" t="s">
        <v>232</v>
      </c>
      <c r="F9" s="1436">
        <v>41247</v>
      </c>
      <c r="G9" s="1436">
        <v>44168</v>
      </c>
      <c r="H9" s="1437" t="s">
        <v>544</v>
      </c>
      <c r="I9" s="147"/>
      <c r="J9" s="147"/>
      <c r="K9" s="147"/>
      <c r="L9" s="147"/>
      <c r="M9" s="147"/>
    </row>
    <row r="10" spans="2:13" s="148" customFormat="1" ht="9" customHeight="1" thickBot="1" x14ac:dyDescent="0.25">
      <c r="B10" s="1104"/>
      <c r="C10" s="1438"/>
      <c r="D10" s="1126"/>
      <c r="E10" s="1126"/>
      <c r="F10" s="1439"/>
      <c r="G10" s="1439"/>
      <c r="H10" s="1440"/>
      <c r="I10" s="147"/>
      <c r="J10" s="147"/>
      <c r="K10" s="147"/>
      <c r="L10" s="147"/>
      <c r="M10" s="147"/>
    </row>
    <row r="11" spans="2:13" s="148" customFormat="1" ht="13.5" customHeight="1" x14ac:dyDescent="0.2">
      <c r="B11" s="457"/>
      <c r="C11" s="103"/>
      <c r="D11" s="117"/>
      <c r="E11" s="117"/>
      <c r="F11" s="453"/>
      <c r="G11" s="453"/>
      <c r="H11" s="453"/>
      <c r="I11" s="147"/>
      <c r="J11" s="147"/>
      <c r="K11" s="147"/>
      <c r="L11" s="147"/>
      <c r="M11" s="147"/>
    </row>
    <row r="12" spans="2:13" s="148" customFormat="1" ht="17.25" customHeight="1" x14ac:dyDescent="0.25">
      <c r="B12" s="551" t="s">
        <v>1422</v>
      </c>
      <c r="C12" s="501"/>
      <c r="D12" s="501"/>
      <c r="E12" s="501"/>
      <c r="F12" s="501"/>
      <c r="I12" s="147"/>
      <c r="J12" s="147"/>
      <c r="K12" s="147"/>
      <c r="L12" s="147"/>
      <c r="M12" s="147"/>
    </row>
    <row r="13" spans="2:13" s="148" customFormat="1" ht="17.25" customHeight="1" x14ac:dyDescent="0.25">
      <c r="B13" s="506" t="s">
        <v>1423</v>
      </c>
      <c r="C13" s="515"/>
      <c r="D13" s="515"/>
      <c r="E13" s="515"/>
      <c r="F13" s="515"/>
      <c r="I13" s="147"/>
      <c r="J13" s="147"/>
      <c r="K13" s="147"/>
      <c r="L13" s="147"/>
      <c r="M13" s="147"/>
    </row>
    <row r="14" spans="2:13" s="148" customFormat="1" ht="17.25" customHeight="1" x14ac:dyDescent="0.25">
      <c r="B14" s="506" t="s">
        <v>1425</v>
      </c>
      <c r="C14" s="515"/>
      <c r="D14" s="515"/>
      <c r="E14" s="515"/>
      <c r="F14" s="515"/>
      <c r="I14" s="147"/>
      <c r="J14" s="147"/>
      <c r="K14" s="147"/>
      <c r="L14" s="147"/>
      <c r="M14" s="147"/>
    </row>
    <row r="15" spans="2:13" s="148" customFormat="1" ht="17.25" customHeight="1" x14ac:dyDescent="0.25">
      <c r="B15" s="512" t="s">
        <v>1428</v>
      </c>
      <c r="C15" s="502"/>
      <c r="D15" s="502"/>
      <c r="E15" s="502"/>
      <c r="F15" s="502"/>
      <c r="I15" s="147"/>
      <c r="J15" s="147"/>
      <c r="K15" s="147"/>
      <c r="L15" s="147"/>
      <c r="M15" s="147"/>
    </row>
    <row r="16" spans="2:13" s="99" customFormat="1" ht="17.25" customHeight="1" x14ac:dyDescent="0.2">
      <c r="B16" s="1795" t="s">
        <v>1458</v>
      </c>
      <c r="C16" s="1795"/>
      <c r="D16" s="1795"/>
      <c r="E16" s="1795"/>
      <c r="F16" s="1795"/>
    </row>
    <row r="17" spans="1:13" s="148" customFormat="1" ht="17.25" customHeight="1" x14ac:dyDescent="0.2">
      <c r="B17" s="412" t="s">
        <v>546</v>
      </c>
      <c r="C17" s="409"/>
      <c r="D17" s="409"/>
      <c r="E17" s="409"/>
      <c r="F17" s="457"/>
      <c r="G17" s="1841" t="s">
        <v>545</v>
      </c>
      <c r="H17" s="1841"/>
      <c r="I17" s="147"/>
      <c r="J17" s="147"/>
      <c r="K17" s="147"/>
      <c r="L17" s="147"/>
      <c r="M17" s="147"/>
    </row>
    <row r="18" spans="1:13" s="99" customFormat="1" ht="17.25" customHeight="1" x14ac:dyDescent="0.2">
      <c r="B18" s="532" t="s">
        <v>382</v>
      </c>
      <c r="G18" s="1519" t="s">
        <v>486</v>
      </c>
      <c r="H18" s="1519"/>
    </row>
    <row r="19" spans="1:13" s="99" customFormat="1" ht="17.25" customHeight="1" x14ac:dyDescent="0.2">
      <c r="B19" s="529"/>
      <c r="G19" s="532"/>
      <c r="H19" s="532"/>
    </row>
    <row r="20" spans="1:13" s="99" customFormat="1" ht="17.25" customHeight="1" x14ac:dyDescent="0.2">
      <c r="B20" s="529"/>
      <c r="G20" s="532"/>
      <c r="H20" s="532"/>
    </row>
    <row r="21" spans="1:13" s="99" customFormat="1" ht="17.25" customHeight="1" x14ac:dyDescent="0.2">
      <c r="B21" s="529"/>
      <c r="G21" s="532"/>
      <c r="H21" s="532"/>
    </row>
    <row r="22" spans="1:13" s="99" customFormat="1" ht="17.25" customHeight="1" x14ac:dyDescent="0.2">
      <c r="A22" s="4"/>
      <c r="B22" s="1747" t="s">
        <v>1525</v>
      </c>
      <c r="C22" s="1747"/>
      <c r="D22" s="1747"/>
      <c r="E22" s="1747"/>
      <c r="F22" s="1747"/>
      <c r="G22" s="1747"/>
      <c r="H22" s="1747"/>
      <c r="I22" s="4"/>
    </row>
    <row r="23" spans="1:13" s="99" customFormat="1" ht="17.25" customHeight="1" x14ac:dyDescent="0.2">
      <c r="A23" s="4"/>
      <c r="B23" s="1837" t="s">
        <v>336</v>
      </c>
      <c r="C23" s="1837"/>
      <c r="D23" s="1837"/>
      <c r="E23" s="1837"/>
      <c r="F23" s="1837"/>
      <c r="G23" s="1837"/>
      <c r="H23" s="1837"/>
      <c r="I23" s="4"/>
    </row>
    <row r="24" spans="1:13" s="99" customFormat="1" ht="53.25" customHeight="1" x14ac:dyDescent="0.2">
      <c r="A24" s="520"/>
      <c r="B24" s="1747" t="s">
        <v>1209</v>
      </c>
      <c r="C24" s="1747"/>
      <c r="D24" s="1747"/>
      <c r="E24" s="1747"/>
      <c r="F24" s="1747"/>
      <c r="G24" s="1747"/>
      <c r="H24" s="1747"/>
      <c r="I24" s="520"/>
    </row>
    <row r="25" spans="1:13" s="99" customFormat="1" ht="17.25" customHeight="1" x14ac:dyDescent="0.2">
      <c r="A25" s="3"/>
      <c r="B25" s="1725" t="s">
        <v>337</v>
      </c>
      <c r="C25" s="1838" t="s">
        <v>1</v>
      </c>
      <c r="D25" s="1838" t="s">
        <v>3</v>
      </c>
      <c r="E25" s="1838" t="s">
        <v>2</v>
      </c>
      <c r="F25" s="1840" t="s">
        <v>196</v>
      </c>
      <c r="G25" s="1840"/>
      <c r="H25" s="1840"/>
      <c r="I25" s="3"/>
    </row>
    <row r="26" spans="1:13" s="99" customFormat="1" ht="17.25" customHeight="1" thickBot="1" x14ac:dyDescent="0.25">
      <c r="A26" s="3"/>
      <c r="B26" s="1725"/>
      <c r="C26" s="1839"/>
      <c r="D26" s="1839"/>
      <c r="E26" s="1839"/>
      <c r="F26" s="1441" t="s">
        <v>215</v>
      </c>
      <c r="G26" s="1441" t="s">
        <v>160</v>
      </c>
      <c r="H26" s="1441" t="s">
        <v>4</v>
      </c>
      <c r="I26" s="3"/>
    </row>
    <row r="27" spans="1:13" s="3" customFormat="1" ht="30" customHeight="1" x14ac:dyDescent="0.2">
      <c r="B27" s="1431"/>
      <c r="C27" s="1432"/>
      <c r="D27" s="768"/>
      <c r="E27" s="768"/>
      <c r="F27" s="1433"/>
      <c r="G27" s="1433"/>
      <c r="H27" s="1434"/>
    </row>
    <row r="28" spans="1:13" s="99" customFormat="1" ht="30" customHeight="1" x14ac:dyDescent="0.2">
      <c r="A28" s="12"/>
      <c r="B28" s="1422" t="s">
        <v>354</v>
      </c>
      <c r="C28" s="1442"/>
      <c r="D28" s="958"/>
      <c r="E28" s="958"/>
      <c r="F28" s="1436"/>
      <c r="G28" s="1436"/>
      <c r="H28" s="1443"/>
      <c r="I28" s="95"/>
    </row>
    <row r="29" spans="1:13" ht="30" customHeight="1" x14ac:dyDescent="0.2">
      <c r="A29" s="12"/>
      <c r="B29" s="1422" t="s">
        <v>113</v>
      </c>
      <c r="C29" s="1442"/>
      <c r="D29" s="958"/>
      <c r="E29" s="958"/>
      <c r="F29" s="1436"/>
      <c r="G29" s="1436"/>
      <c r="H29" s="1443"/>
      <c r="I29" s="95"/>
    </row>
    <row r="30" spans="1:13" ht="30" customHeight="1" x14ac:dyDescent="0.2">
      <c r="A30" s="12"/>
      <c r="B30" s="1104" t="s">
        <v>536</v>
      </c>
      <c r="C30" s="1444" t="s">
        <v>273</v>
      </c>
      <c r="D30" s="1445" t="s">
        <v>235</v>
      </c>
      <c r="E30" s="1445" t="s">
        <v>232</v>
      </c>
      <c r="F30" s="1436">
        <v>42736</v>
      </c>
      <c r="G30" s="1436">
        <v>43830</v>
      </c>
      <c r="H30" s="1446" t="s">
        <v>5</v>
      </c>
      <c r="I30" s="95"/>
    </row>
    <row r="31" spans="1:13" ht="30" customHeight="1" x14ac:dyDescent="0.2">
      <c r="A31" s="12"/>
      <c r="B31" s="1104" t="s">
        <v>537</v>
      </c>
      <c r="C31" s="1444" t="s">
        <v>264</v>
      </c>
      <c r="D31" s="1445" t="s">
        <v>105</v>
      </c>
      <c r="E31" s="1445" t="s">
        <v>232</v>
      </c>
      <c r="F31" s="1436">
        <v>42617</v>
      </c>
      <c r="G31" s="1436">
        <v>43711</v>
      </c>
      <c r="H31" s="1446" t="s">
        <v>5</v>
      </c>
      <c r="I31" s="95"/>
    </row>
    <row r="32" spans="1:13" ht="15.75" x14ac:dyDescent="0.2">
      <c r="A32" s="459"/>
      <c r="B32" s="1422" t="s">
        <v>88</v>
      </c>
      <c r="C32" s="1442"/>
      <c r="D32" s="1447"/>
      <c r="E32" s="1447"/>
      <c r="F32" s="1448"/>
      <c r="G32" s="1448"/>
      <c r="H32" s="1449"/>
      <c r="I32" s="459"/>
    </row>
    <row r="33" spans="1:9" ht="15.75" x14ac:dyDescent="0.2">
      <c r="A33" s="459"/>
      <c r="B33" s="1422" t="s">
        <v>88</v>
      </c>
      <c r="C33" s="1442"/>
      <c r="D33" s="1447"/>
      <c r="E33" s="1447"/>
      <c r="F33" s="1448"/>
      <c r="G33" s="1448"/>
      <c r="H33" s="1449"/>
      <c r="I33" s="459"/>
    </row>
    <row r="34" spans="1:9" ht="15" x14ac:dyDescent="0.2">
      <c r="A34" s="3"/>
      <c r="B34" s="1104" t="s">
        <v>525</v>
      </c>
      <c r="C34" s="1435" t="s">
        <v>273</v>
      </c>
      <c r="D34" s="958" t="s">
        <v>105</v>
      </c>
      <c r="E34" s="958" t="s">
        <v>232</v>
      </c>
      <c r="F34" s="1436">
        <v>42480</v>
      </c>
      <c r="G34" s="1436">
        <v>44305</v>
      </c>
      <c r="H34" s="1446" t="s">
        <v>8</v>
      </c>
      <c r="I34" s="408"/>
    </row>
    <row r="35" spans="1:9" ht="15" x14ac:dyDescent="0.2">
      <c r="A35" s="3"/>
      <c r="B35" s="1104" t="s">
        <v>526</v>
      </c>
      <c r="C35" s="1435" t="s">
        <v>288</v>
      </c>
      <c r="D35" s="958" t="s">
        <v>238</v>
      </c>
      <c r="E35" s="958" t="s">
        <v>232</v>
      </c>
      <c r="F35" s="1436">
        <v>42396</v>
      </c>
      <c r="G35" s="1436">
        <v>43830</v>
      </c>
      <c r="H35" s="1449" t="s">
        <v>608</v>
      </c>
      <c r="I35" s="408"/>
    </row>
    <row r="36" spans="1:9" ht="15.75" thickBot="1" x14ac:dyDescent="0.25">
      <c r="A36" s="459"/>
      <c r="B36" s="1104"/>
      <c r="C36" s="1438"/>
      <c r="D36" s="1126"/>
      <c r="E36" s="1126"/>
      <c r="F36" s="1439"/>
      <c r="G36" s="1439"/>
      <c r="H36" s="1450"/>
      <c r="I36" s="459"/>
    </row>
    <row r="37" spans="1:9" x14ac:dyDescent="0.2">
      <c r="A37" s="459"/>
      <c r="B37" s="459"/>
      <c r="C37" s="103"/>
      <c r="D37" s="109"/>
      <c r="E37" s="96"/>
      <c r="F37" s="372"/>
      <c r="G37" s="372"/>
      <c r="H37" s="96"/>
      <c r="I37" s="459"/>
    </row>
    <row r="38" spans="1:9" ht="15" x14ac:dyDescent="0.25">
      <c r="A38" s="107"/>
      <c r="B38" s="551" t="s">
        <v>1422</v>
      </c>
      <c r="C38" s="535"/>
      <c r="D38" s="535"/>
      <c r="E38" s="535"/>
      <c r="F38" s="535"/>
      <c r="G38" s="535"/>
      <c r="H38" s="109"/>
      <c r="I38" s="107"/>
    </row>
    <row r="39" spans="1:9" ht="14.25" x14ac:dyDescent="0.2">
      <c r="A39" s="107"/>
      <c r="B39" s="552" t="s">
        <v>1433</v>
      </c>
      <c r="C39" s="536"/>
      <c r="D39" s="536"/>
      <c r="E39" s="536"/>
      <c r="F39" s="536"/>
      <c r="G39" s="536"/>
      <c r="H39" s="109"/>
      <c r="I39" s="107"/>
    </row>
    <row r="40" spans="1:9" ht="14.25" x14ac:dyDescent="0.2">
      <c r="A40" s="107"/>
      <c r="B40" s="552" t="s">
        <v>1434</v>
      </c>
      <c r="C40" s="536"/>
      <c r="D40" s="536"/>
      <c r="E40" s="536"/>
      <c r="F40" s="536"/>
      <c r="G40" s="536"/>
      <c r="H40" s="109"/>
      <c r="I40" s="107"/>
    </row>
    <row r="41" spans="1:9" ht="15" x14ac:dyDescent="0.2">
      <c r="A41" s="107"/>
      <c r="B41" s="67" t="s">
        <v>1428</v>
      </c>
      <c r="C41" s="24"/>
      <c r="D41" s="24"/>
      <c r="E41" s="24"/>
      <c r="F41" s="24"/>
      <c r="G41" s="24"/>
      <c r="H41" s="109"/>
      <c r="I41" s="107"/>
    </row>
    <row r="42" spans="1:9" s="99" customFormat="1" x14ac:dyDescent="0.2">
      <c r="A42" s="459"/>
      <c r="B42" s="1795" t="s">
        <v>1541</v>
      </c>
      <c r="C42" s="1795"/>
      <c r="D42" s="1795"/>
      <c r="E42" s="1795"/>
      <c r="F42" s="1795"/>
      <c r="G42" s="529"/>
      <c r="H42" s="103"/>
      <c r="I42" s="459"/>
    </row>
    <row r="43" spans="1:9" s="99" customFormat="1" x14ac:dyDescent="0.2">
      <c r="B43" s="24" t="s">
        <v>1</v>
      </c>
      <c r="C43" s="635"/>
      <c r="D43" s="635"/>
      <c r="E43" s="635"/>
      <c r="G43" s="640" t="s">
        <v>609</v>
      </c>
      <c r="H43" s="117"/>
    </row>
    <row r="44" spans="1:9" s="99" customFormat="1" x14ac:dyDescent="0.2">
      <c r="B44" s="400" t="s">
        <v>379</v>
      </c>
      <c r="C44" s="400"/>
      <c r="D44" s="400"/>
      <c r="E44" s="400"/>
      <c r="F44" s="641"/>
      <c r="G44" s="1845" t="s">
        <v>610</v>
      </c>
      <c r="H44" s="1845"/>
    </row>
    <row r="45" spans="1:9" s="99" customFormat="1" x14ac:dyDescent="0.2">
      <c r="B45" s="400" t="s">
        <v>1142</v>
      </c>
      <c r="C45" s="1846"/>
      <c r="D45" s="1846"/>
      <c r="E45" s="1846"/>
      <c r="G45" s="1846" t="s">
        <v>611</v>
      </c>
      <c r="H45" s="1846"/>
    </row>
    <row r="46" spans="1:9" s="99" customFormat="1" x14ac:dyDescent="0.2">
      <c r="B46" s="1846" t="s">
        <v>390</v>
      </c>
      <c r="C46" s="1846"/>
      <c r="D46" s="1846"/>
      <c r="E46" s="534"/>
      <c r="G46" s="1846" t="s">
        <v>487</v>
      </c>
      <c r="H46" s="1846"/>
    </row>
    <row r="47" spans="1:9" x14ac:dyDescent="0.2">
      <c r="C47" s="2"/>
      <c r="D47" s="2"/>
      <c r="E47" s="2"/>
      <c r="F47" s="2"/>
      <c r="G47" s="2"/>
      <c r="H47" s="2"/>
    </row>
    <row r="48" spans="1:9" x14ac:dyDescent="0.2">
      <c r="C48" s="2"/>
      <c r="D48" s="2"/>
      <c r="E48" s="2"/>
      <c r="F48" s="2"/>
      <c r="G48" s="2"/>
      <c r="H48" s="2"/>
    </row>
    <row r="49" spans="3:8" x14ac:dyDescent="0.2">
      <c r="C49" s="2"/>
      <c r="D49" s="2"/>
      <c r="E49" s="2"/>
      <c r="F49" s="2"/>
      <c r="G49" s="2"/>
      <c r="H49" s="2"/>
    </row>
    <row r="50" spans="3:8" x14ac:dyDescent="0.2">
      <c r="C50" s="2"/>
      <c r="D50" s="2"/>
      <c r="E50" s="2"/>
      <c r="F50" s="2"/>
      <c r="G50" s="2"/>
      <c r="H50" s="2"/>
    </row>
    <row r="51" spans="3:8" x14ac:dyDescent="0.2">
      <c r="C51" s="2"/>
      <c r="D51" s="2"/>
      <c r="E51" s="2"/>
      <c r="F51" s="2"/>
      <c r="G51" s="2"/>
      <c r="H51" s="2"/>
    </row>
    <row r="52" spans="3:8" x14ac:dyDescent="0.2">
      <c r="C52" s="2"/>
      <c r="D52" s="2"/>
      <c r="E52" s="2"/>
      <c r="F52" s="2"/>
      <c r="G52" s="2"/>
      <c r="H52" s="2"/>
    </row>
    <row r="53" spans="3:8" x14ac:dyDescent="0.2">
      <c r="C53" s="2"/>
      <c r="D53" s="2"/>
      <c r="E53" s="2"/>
      <c r="F53" s="2"/>
      <c r="G53" s="2"/>
      <c r="H53" s="2"/>
    </row>
    <row r="54" spans="3:8" x14ac:dyDescent="0.2">
      <c r="C54" s="2"/>
      <c r="D54" s="2"/>
      <c r="E54" s="2"/>
      <c r="F54" s="2"/>
      <c r="G54" s="2"/>
      <c r="H54" s="2"/>
    </row>
    <row r="55" spans="3:8" x14ac:dyDescent="0.2">
      <c r="C55" s="2"/>
      <c r="D55" s="2"/>
      <c r="E55" s="2"/>
      <c r="F55" s="2"/>
      <c r="G55" s="2"/>
      <c r="H55" s="2"/>
    </row>
    <row r="56" spans="3:8" x14ac:dyDescent="0.2">
      <c r="C56" s="2"/>
      <c r="D56" s="2"/>
      <c r="E56" s="2"/>
      <c r="F56" s="2"/>
      <c r="G56" s="2"/>
      <c r="H56" s="2"/>
    </row>
    <row r="57" spans="3:8" x14ac:dyDescent="0.2">
      <c r="C57" s="2"/>
      <c r="D57" s="2"/>
      <c r="E57" s="2"/>
      <c r="F57" s="2"/>
      <c r="G57" s="2"/>
      <c r="H57" s="2"/>
    </row>
    <row r="58" spans="3:8" x14ac:dyDescent="0.2">
      <c r="C58" s="2"/>
      <c r="D58" s="2"/>
      <c r="E58" s="2"/>
      <c r="F58" s="2"/>
      <c r="G58" s="2"/>
      <c r="H58" s="2"/>
    </row>
    <row r="59" spans="3:8" x14ac:dyDescent="0.2">
      <c r="C59" s="2"/>
      <c r="D59" s="2"/>
      <c r="E59" s="2"/>
      <c r="F59" s="2"/>
      <c r="G59" s="2"/>
      <c r="H59" s="2"/>
    </row>
    <row r="60" spans="3:8" x14ac:dyDescent="0.2">
      <c r="C60" s="2"/>
      <c r="D60" s="2"/>
      <c r="E60" s="2"/>
      <c r="F60" s="2"/>
      <c r="G60" s="2"/>
      <c r="H60" s="2"/>
    </row>
    <row r="61" spans="3:8" x14ac:dyDescent="0.2">
      <c r="C61" s="2"/>
      <c r="D61" s="2"/>
      <c r="E61" s="2"/>
      <c r="F61" s="2"/>
      <c r="G61" s="2"/>
      <c r="H61" s="2"/>
    </row>
    <row r="62" spans="3:8" x14ac:dyDescent="0.2">
      <c r="C62" s="2"/>
      <c r="D62" s="2"/>
      <c r="E62" s="2"/>
      <c r="F62" s="2"/>
      <c r="G62" s="2"/>
      <c r="H62" s="2"/>
    </row>
    <row r="63" spans="3:8" x14ac:dyDescent="0.2">
      <c r="C63" s="2"/>
      <c r="D63" s="2"/>
      <c r="E63" s="2"/>
      <c r="F63" s="2"/>
      <c r="G63" s="2"/>
      <c r="H63" s="2"/>
    </row>
    <row r="64" spans="3:8" x14ac:dyDescent="0.2">
      <c r="C64" s="2"/>
      <c r="D64" s="2"/>
      <c r="E64" s="2"/>
      <c r="F64" s="2"/>
      <c r="G64" s="2"/>
      <c r="H64" s="2"/>
    </row>
    <row r="65" spans="3:8" x14ac:dyDescent="0.2">
      <c r="C65" s="2"/>
      <c r="D65" s="2"/>
      <c r="E65" s="2"/>
      <c r="F65" s="2"/>
      <c r="G65" s="2"/>
      <c r="H65" s="2"/>
    </row>
    <row r="66" spans="3:8" x14ac:dyDescent="0.2">
      <c r="C66" s="2"/>
      <c r="D66" s="2"/>
      <c r="E66" s="2"/>
      <c r="F66" s="2"/>
      <c r="G66" s="2"/>
      <c r="H66" s="2"/>
    </row>
    <row r="67" spans="3:8" x14ac:dyDescent="0.2">
      <c r="C67" s="2"/>
      <c r="D67" s="2"/>
      <c r="E67" s="2"/>
      <c r="F67" s="2"/>
      <c r="G67" s="2"/>
      <c r="H67" s="2"/>
    </row>
    <row r="68" spans="3:8" x14ac:dyDescent="0.2">
      <c r="C68" s="2"/>
      <c r="D68" s="2"/>
      <c r="E68" s="2"/>
      <c r="F68" s="2"/>
      <c r="G68" s="2"/>
      <c r="H68" s="2"/>
    </row>
    <row r="69" spans="3:8" x14ac:dyDescent="0.2">
      <c r="C69" s="2"/>
      <c r="D69" s="2"/>
      <c r="E69" s="2"/>
      <c r="F69" s="2"/>
      <c r="G69" s="2"/>
      <c r="H69" s="2"/>
    </row>
    <row r="70" spans="3:8" x14ac:dyDescent="0.2">
      <c r="C70" s="2"/>
      <c r="D70" s="2"/>
      <c r="E70" s="2"/>
      <c r="F70" s="2"/>
      <c r="G70" s="2"/>
      <c r="H70" s="2"/>
    </row>
    <row r="71" spans="3:8" x14ac:dyDescent="0.2">
      <c r="C71" s="2"/>
      <c r="D71" s="2"/>
      <c r="E71" s="2"/>
      <c r="F71" s="2"/>
      <c r="G71" s="2"/>
      <c r="H71" s="2"/>
    </row>
    <row r="72" spans="3:8" x14ac:dyDescent="0.2">
      <c r="C72" s="2"/>
      <c r="D72" s="2"/>
      <c r="E72" s="2"/>
      <c r="F72" s="2"/>
      <c r="G72" s="2"/>
      <c r="H72" s="2"/>
    </row>
    <row r="73" spans="3:8" x14ac:dyDescent="0.2">
      <c r="C73" s="2"/>
      <c r="D73" s="2"/>
      <c r="E73" s="2"/>
      <c r="F73" s="2"/>
      <c r="G73" s="2"/>
      <c r="H73" s="2"/>
    </row>
    <row r="74" spans="3:8" x14ac:dyDescent="0.2">
      <c r="C74" s="2"/>
      <c r="D74" s="2"/>
      <c r="E74" s="2"/>
      <c r="F74" s="2"/>
      <c r="G74" s="2"/>
      <c r="H74" s="2"/>
    </row>
    <row r="75" spans="3:8" x14ac:dyDescent="0.2">
      <c r="C75" s="2"/>
      <c r="D75" s="2"/>
      <c r="E75" s="2"/>
      <c r="F75" s="2"/>
      <c r="G75" s="2"/>
      <c r="H75" s="2"/>
    </row>
    <row r="76" spans="3:8" x14ac:dyDescent="0.2">
      <c r="C76" s="2"/>
      <c r="D76" s="2"/>
      <c r="E76" s="2"/>
      <c r="F76" s="2"/>
      <c r="G76" s="2"/>
      <c r="H76" s="2"/>
    </row>
    <row r="77" spans="3:8" x14ac:dyDescent="0.2">
      <c r="C77" s="2"/>
      <c r="D77" s="2"/>
      <c r="E77" s="2"/>
      <c r="F77" s="2"/>
      <c r="G77" s="2"/>
      <c r="H77" s="2"/>
    </row>
    <row r="78" spans="3:8" x14ac:dyDescent="0.2">
      <c r="C78" s="2"/>
      <c r="D78" s="2"/>
      <c r="E78" s="2"/>
      <c r="F78" s="2"/>
      <c r="G78" s="2"/>
      <c r="H78" s="2"/>
    </row>
    <row r="79" spans="3:8" x14ac:dyDescent="0.2">
      <c r="C79" s="2"/>
      <c r="D79" s="2"/>
      <c r="E79" s="2"/>
      <c r="F79" s="2"/>
      <c r="G79" s="2"/>
      <c r="H79" s="2"/>
    </row>
    <row r="80" spans="3:8" x14ac:dyDescent="0.2">
      <c r="C80" s="2"/>
      <c r="D80" s="2"/>
      <c r="E80" s="2"/>
      <c r="F80" s="2"/>
      <c r="G80" s="2"/>
      <c r="H80" s="2"/>
    </row>
    <row r="81" spans="3:8" x14ac:dyDescent="0.2">
      <c r="C81" s="2"/>
      <c r="D81" s="2"/>
      <c r="E81" s="2"/>
      <c r="F81" s="2"/>
      <c r="G81" s="2"/>
      <c r="H81" s="2"/>
    </row>
    <row r="82" spans="3:8" x14ac:dyDescent="0.2">
      <c r="C82" s="2"/>
      <c r="D82" s="2"/>
      <c r="E82" s="2"/>
      <c r="F82" s="2"/>
      <c r="G82" s="2"/>
      <c r="H82" s="2"/>
    </row>
    <row r="83" spans="3:8" x14ac:dyDescent="0.2">
      <c r="C83" s="2"/>
      <c r="D83" s="2"/>
      <c r="E83" s="2"/>
      <c r="F83" s="2"/>
      <c r="G83" s="2"/>
      <c r="H83" s="2"/>
    </row>
    <row r="84" spans="3:8" x14ac:dyDescent="0.2">
      <c r="C84" s="2"/>
      <c r="D84" s="2"/>
      <c r="E84" s="2"/>
      <c r="F84" s="2"/>
      <c r="G84" s="2"/>
      <c r="H84" s="2"/>
    </row>
    <row r="85" spans="3:8" x14ac:dyDescent="0.2">
      <c r="C85" s="2"/>
      <c r="D85" s="2"/>
      <c r="E85" s="2"/>
      <c r="F85" s="2"/>
      <c r="G85" s="2"/>
      <c r="H85" s="2"/>
    </row>
    <row r="86" spans="3:8" x14ac:dyDescent="0.2">
      <c r="C86" s="2"/>
      <c r="D86" s="2"/>
      <c r="E86" s="2"/>
      <c r="F86" s="2"/>
      <c r="G86" s="2"/>
      <c r="H86" s="2"/>
    </row>
    <row r="87" spans="3:8" x14ac:dyDescent="0.2">
      <c r="C87" s="2"/>
      <c r="D87" s="2"/>
      <c r="E87" s="2"/>
      <c r="F87" s="2"/>
      <c r="G87" s="2"/>
      <c r="H87" s="2"/>
    </row>
    <row r="88" spans="3:8" x14ac:dyDescent="0.2">
      <c r="C88" s="2"/>
      <c r="D88" s="2"/>
      <c r="E88" s="2"/>
      <c r="F88" s="2"/>
      <c r="G88" s="2"/>
      <c r="H88" s="2"/>
    </row>
    <row r="98" spans="3:8" x14ac:dyDescent="0.2">
      <c r="C98" s="2"/>
      <c r="D98" s="2"/>
      <c r="E98" s="2"/>
      <c r="F98" s="2"/>
      <c r="G98" s="2"/>
      <c r="H98" s="2"/>
    </row>
    <row r="99" spans="3:8" x14ac:dyDescent="0.2">
      <c r="C99" s="2"/>
      <c r="D99" s="2"/>
      <c r="E99" s="2"/>
      <c r="F99" s="2"/>
      <c r="G99" s="2"/>
      <c r="H99" s="2"/>
    </row>
    <row r="100" spans="3:8" x14ac:dyDescent="0.2">
      <c r="C100" s="2"/>
      <c r="D100" s="2"/>
      <c r="E100" s="2"/>
      <c r="F100" s="2"/>
      <c r="G100" s="2"/>
      <c r="H100" s="2"/>
    </row>
    <row r="101" spans="3:8" x14ac:dyDescent="0.2">
      <c r="C101" s="2"/>
      <c r="D101" s="2"/>
      <c r="E101" s="2"/>
      <c r="F101" s="2"/>
      <c r="G101" s="2"/>
      <c r="H101" s="2"/>
    </row>
    <row r="102" spans="3:8" x14ac:dyDescent="0.2">
      <c r="C102" s="2"/>
      <c r="D102" s="2"/>
      <c r="E102" s="2"/>
      <c r="F102" s="2"/>
      <c r="G102" s="2"/>
      <c r="H102" s="2"/>
    </row>
    <row r="103" spans="3:8" x14ac:dyDescent="0.2">
      <c r="C103" s="2"/>
      <c r="D103" s="2"/>
      <c r="E103" s="2"/>
      <c r="F103" s="2"/>
      <c r="G103" s="2"/>
      <c r="H103" s="2"/>
    </row>
    <row r="104" spans="3:8" x14ac:dyDescent="0.2">
      <c r="C104" s="2"/>
      <c r="D104" s="2"/>
      <c r="E104" s="2"/>
      <c r="F104" s="2"/>
      <c r="G104" s="2"/>
      <c r="H104" s="2"/>
    </row>
    <row r="105" spans="3:8" x14ac:dyDescent="0.2">
      <c r="C105" s="2"/>
      <c r="D105" s="2"/>
      <c r="E105" s="2"/>
      <c r="F105" s="2"/>
      <c r="G105" s="2"/>
      <c r="H105" s="2"/>
    </row>
    <row r="106" spans="3:8" x14ac:dyDescent="0.2">
      <c r="C106" s="2"/>
      <c r="D106" s="2"/>
      <c r="E106" s="2"/>
      <c r="F106" s="2"/>
      <c r="G106" s="2"/>
      <c r="H106" s="2"/>
    </row>
    <row r="107" spans="3:8" x14ac:dyDescent="0.2">
      <c r="C107" s="2"/>
      <c r="D107" s="2"/>
      <c r="E107" s="2"/>
      <c r="F107" s="2"/>
      <c r="G107" s="2"/>
      <c r="H107" s="2"/>
    </row>
    <row r="108" spans="3:8" x14ac:dyDescent="0.2">
      <c r="C108" s="2"/>
      <c r="D108" s="2"/>
      <c r="E108" s="2"/>
      <c r="F108" s="2"/>
      <c r="G108" s="2"/>
      <c r="H108" s="2"/>
    </row>
    <row r="109" spans="3:8" x14ac:dyDescent="0.2">
      <c r="C109" s="2"/>
      <c r="D109" s="2"/>
      <c r="E109" s="2"/>
      <c r="F109" s="2"/>
      <c r="G109" s="2"/>
      <c r="H109" s="2"/>
    </row>
    <row r="110" spans="3:8" x14ac:dyDescent="0.2">
      <c r="C110" s="2"/>
      <c r="D110" s="2"/>
      <c r="E110" s="2"/>
      <c r="F110" s="2"/>
      <c r="G110" s="2"/>
      <c r="H110" s="2"/>
    </row>
    <row r="111" spans="3:8" x14ac:dyDescent="0.2">
      <c r="C111" s="2"/>
      <c r="D111" s="2"/>
      <c r="E111" s="2"/>
      <c r="F111" s="2"/>
      <c r="G111" s="2"/>
      <c r="H111" s="2"/>
    </row>
    <row r="112" spans="3:8" x14ac:dyDescent="0.2">
      <c r="C112" s="2"/>
      <c r="D112" s="2"/>
      <c r="E112" s="2"/>
      <c r="F112" s="2"/>
      <c r="G112" s="2"/>
      <c r="H112" s="2"/>
    </row>
    <row r="113" spans="3:8" x14ac:dyDescent="0.2">
      <c r="C113" s="2"/>
      <c r="D113" s="2"/>
      <c r="E113" s="2"/>
      <c r="F113" s="2"/>
      <c r="G113" s="2"/>
      <c r="H113" s="2"/>
    </row>
    <row r="114" spans="3:8" x14ac:dyDescent="0.2">
      <c r="C114" s="2"/>
      <c r="D114" s="2"/>
      <c r="E114" s="2"/>
      <c r="F114" s="2"/>
      <c r="G114" s="2"/>
      <c r="H114" s="2"/>
    </row>
    <row r="115" spans="3:8" x14ac:dyDescent="0.2">
      <c r="C115" s="2"/>
      <c r="D115" s="2"/>
      <c r="E115" s="2"/>
      <c r="F115" s="2"/>
      <c r="G115" s="2"/>
      <c r="H115" s="2"/>
    </row>
    <row r="116" spans="3:8" x14ac:dyDescent="0.2">
      <c r="C116" s="2"/>
      <c r="D116" s="2"/>
      <c r="E116" s="2"/>
      <c r="F116" s="2"/>
      <c r="G116" s="2"/>
      <c r="H116" s="2"/>
    </row>
    <row r="117" spans="3:8" x14ac:dyDescent="0.2">
      <c r="C117" s="2"/>
      <c r="D117" s="2"/>
      <c r="E117" s="2"/>
      <c r="F117" s="2"/>
      <c r="G117" s="2"/>
      <c r="H117" s="2"/>
    </row>
    <row r="118" spans="3:8" x14ac:dyDescent="0.2">
      <c r="C118" s="2"/>
      <c r="D118" s="2"/>
      <c r="E118" s="2"/>
      <c r="F118" s="2"/>
      <c r="G118" s="2"/>
      <c r="H118" s="2"/>
    </row>
    <row r="119" spans="3:8" x14ac:dyDescent="0.2">
      <c r="C119" s="2"/>
      <c r="D119" s="2"/>
      <c r="E119" s="2"/>
      <c r="F119" s="2"/>
      <c r="G119" s="2"/>
      <c r="H119" s="2"/>
    </row>
    <row r="120" spans="3:8" x14ac:dyDescent="0.2">
      <c r="C120" s="2"/>
      <c r="D120" s="2"/>
      <c r="E120" s="2"/>
      <c r="F120" s="2"/>
      <c r="G120" s="2"/>
      <c r="H120" s="2"/>
    </row>
    <row r="121" spans="3:8" x14ac:dyDescent="0.2">
      <c r="C121" s="2"/>
      <c r="D121" s="2"/>
      <c r="E121" s="2"/>
      <c r="F121" s="2"/>
      <c r="G121" s="2"/>
      <c r="H121" s="2"/>
    </row>
    <row r="122" spans="3:8" x14ac:dyDescent="0.2">
      <c r="C122" s="2"/>
      <c r="D122" s="2"/>
      <c r="E122" s="2"/>
      <c r="F122" s="2"/>
      <c r="G122" s="2"/>
      <c r="H122" s="2"/>
    </row>
    <row r="123" spans="3:8" x14ac:dyDescent="0.2">
      <c r="C123" s="2"/>
      <c r="D123" s="2"/>
      <c r="E123" s="2"/>
      <c r="F123" s="2"/>
      <c r="G123" s="2"/>
      <c r="H123" s="2"/>
    </row>
  </sheetData>
  <mergeCells count="25">
    <mergeCell ref="B42:F42"/>
    <mergeCell ref="G44:H44"/>
    <mergeCell ref="C45:E45"/>
    <mergeCell ref="G45:H45"/>
    <mergeCell ref="B46:D46"/>
    <mergeCell ref="G46:H46"/>
    <mergeCell ref="B1:H1"/>
    <mergeCell ref="B2:H2"/>
    <mergeCell ref="B3:H3"/>
    <mergeCell ref="E4:E5"/>
    <mergeCell ref="F4:H4"/>
    <mergeCell ref="B16:F16"/>
    <mergeCell ref="G17:H17"/>
    <mergeCell ref="G18:H18"/>
    <mergeCell ref="B4:B5"/>
    <mergeCell ref="C4:C5"/>
    <mergeCell ref="D4:D5"/>
    <mergeCell ref="B22:H22"/>
    <mergeCell ref="B23:H23"/>
    <mergeCell ref="B24:H24"/>
    <mergeCell ref="B25:B26"/>
    <mergeCell ref="C25:C26"/>
    <mergeCell ref="D25:D26"/>
    <mergeCell ref="E25:E26"/>
    <mergeCell ref="F25:H25"/>
  </mergeCells>
  <printOptions horizontalCentered="1" verticalCentered="1"/>
  <pageMargins left="0" right="0" top="0" bottom="0" header="0" footer="0"/>
  <pageSetup paperSize="9" scale="48" orientation="landscape" r:id="rId1"/>
  <rowBreaks count="1" manualBreakCount="1">
    <brk id="52" max="6" man="1"/>
  </rowBreaks>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8">
    <tabColor rgb="FF00B050"/>
  </sheetPr>
  <dimension ref="A1:L57"/>
  <sheetViews>
    <sheetView showGridLines="0" view="pageBreakPreview" zoomScale="60" workbookViewId="0">
      <selection activeCell="AD10" sqref="AD10"/>
    </sheetView>
  </sheetViews>
  <sheetFormatPr baseColWidth="10" defaultRowHeight="12.75" x14ac:dyDescent="0.2"/>
  <cols>
    <col min="1" max="1" width="6.7109375" customWidth="1"/>
    <col min="2" max="2" width="92.7109375" customWidth="1"/>
    <col min="3" max="4" width="25.140625" customWidth="1"/>
    <col min="5" max="5" width="23.28515625" customWidth="1"/>
    <col min="6" max="7" width="22" customWidth="1"/>
    <col min="8" max="8" width="26.42578125" customWidth="1"/>
    <col min="9" max="9" width="5.85546875" customWidth="1"/>
  </cols>
  <sheetData>
    <row r="1" spans="2:12" s="24" customFormat="1" ht="27" customHeight="1" x14ac:dyDescent="0.2">
      <c r="B1" s="1497" t="s">
        <v>1526</v>
      </c>
      <c r="C1" s="1497"/>
      <c r="D1" s="1497"/>
      <c r="E1" s="1497"/>
      <c r="F1" s="1497"/>
      <c r="G1" s="1497"/>
      <c r="H1" s="1497"/>
    </row>
    <row r="2" spans="2:12" s="24" customFormat="1" ht="29.25" customHeight="1" x14ac:dyDescent="0.2">
      <c r="B2" s="134" t="s">
        <v>336</v>
      </c>
      <c r="C2" s="444"/>
      <c r="D2" s="444"/>
      <c r="E2" s="444"/>
      <c r="F2" s="444"/>
      <c r="G2" s="444"/>
      <c r="H2" s="444"/>
    </row>
    <row r="3" spans="2:12" s="24" customFormat="1" ht="56.25" customHeight="1" x14ac:dyDescent="0.2">
      <c r="B3" s="1747" t="s">
        <v>1210</v>
      </c>
      <c r="C3" s="1747"/>
      <c r="D3" s="1747"/>
      <c r="E3" s="1747"/>
      <c r="F3" s="1747"/>
      <c r="G3" s="1747"/>
      <c r="H3" s="1747"/>
    </row>
    <row r="4" spans="2:12" s="24" customFormat="1" ht="12" customHeight="1" thickBot="1" x14ac:dyDescent="0.25">
      <c r="C4" s="227"/>
      <c r="D4" s="227"/>
      <c r="E4" s="227"/>
      <c r="F4" s="227"/>
      <c r="G4" s="227"/>
      <c r="H4" s="227"/>
    </row>
    <row r="5" spans="2:12" s="67" customFormat="1" ht="35.1" customHeight="1" x14ac:dyDescent="0.2">
      <c r="B5" s="1577" t="s">
        <v>1211</v>
      </c>
      <c r="C5" s="1577" t="s">
        <v>1</v>
      </c>
      <c r="D5" s="1577" t="s">
        <v>3</v>
      </c>
      <c r="E5" s="1577" t="s">
        <v>2</v>
      </c>
      <c r="F5" s="1849" t="s">
        <v>196</v>
      </c>
      <c r="G5" s="1849"/>
      <c r="H5" s="1849"/>
    </row>
    <row r="6" spans="2:12" s="67" customFormat="1" ht="35.1" customHeight="1" thickBot="1" x14ac:dyDescent="0.25">
      <c r="B6" s="1847"/>
      <c r="C6" s="1848"/>
      <c r="D6" s="1848"/>
      <c r="E6" s="1848"/>
      <c r="F6" s="1455" t="s">
        <v>215</v>
      </c>
      <c r="G6" s="1455" t="s">
        <v>160</v>
      </c>
      <c r="H6" s="1455" t="s">
        <v>4</v>
      </c>
    </row>
    <row r="7" spans="2:12" s="2" customFormat="1" ht="14.25" customHeight="1" x14ac:dyDescent="0.2">
      <c r="B7" s="1454"/>
      <c r="C7" s="1456"/>
      <c r="D7" s="1457"/>
      <c r="E7" s="1457"/>
      <c r="F7" s="1457"/>
      <c r="G7" s="1457"/>
      <c r="H7" s="1458"/>
    </row>
    <row r="8" spans="2:12" s="3" customFormat="1" ht="30" customHeight="1" x14ac:dyDescent="0.2">
      <c r="B8" s="1431" t="s">
        <v>88</v>
      </c>
      <c r="C8" s="1459"/>
      <c r="D8" s="1445"/>
      <c r="E8" s="1445"/>
      <c r="F8" s="1452"/>
      <c r="G8" s="1452"/>
      <c r="H8" s="1460"/>
      <c r="I8" s="408"/>
      <c r="J8" s="408"/>
      <c r="K8" s="408"/>
      <c r="L8" s="408"/>
    </row>
    <row r="9" spans="2:12" s="3" customFormat="1" ht="30" customHeight="1" x14ac:dyDescent="0.2">
      <c r="B9" s="1422" t="s">
        <v>88</v>
      </c>
      <c r="C9" s="1459"/>
      <c r="D9" s="1445"/>
      <c r="E9" s="1445"/>
      <c r="F9" s="1452"/>
      <c r="G9" s="1452"/>
      <c r="H9" s="1460"/>
      <c r="I9" s="408"/>
      <c r="J9" s="408"/>
      <c r="K9" s="408"/>
      <c r="L9" s="408"/>
    </row>
    <row r="10" spans="2:12" s="3" customFormat="1" ht="30" customHeight="1" x14ac:dyDescent="0.2">
      <c r="B10" s="1104" t="s">
        <v>560</v>
      </c>
      <c r="C10" s="1435" t="s">
        <v>280</v>
      </c>
      <c r="D10" s="958" t="s">
        <v>275</v>
      </c>
      <c r="E10" s="958" t="s">
        <v>232</v>
      </c>
      <c r="F10" s="1436">
        <v>43101</v>
      </c>
      <c r="G10" s="1436">
        <v>43830</v>
      </c>
      <c r="H10" s="1460" t="s">
        <v>6</v>
      </c>
      <c r="I10" s="408"/>
      <c r="J10" s="408"/>
      <c r="K10" s="408"/>
      <c r="L10" s="408"/>
    </row>
    <row r="11" spans="2:12" s="3" customFormat="1" ht="24" customHeight="1" x14ac:dyDescent="0.2">
      <c r="B11" s="1422" t="s">
        <v>36</v>
      </c>
      <c r="C11" s="1459"/>
      <c r="D11" s="1445"/>
      <c r="E11" s="1445"/>
      <c r="F11" s="1452"/>
      <c r="G11" s="1452"/>
      <c r="H11" s="1460"/>
      <c r="I11" s="408"/>
      <c r="J11" s="408"/>
      <c r="K11" s="408"/>
      <c r="L11" s="408"/>
    </row>
    <row r="12" spans="2:12" s="3" customFormat="1" ht="24.75" customHeight="1" x14ac:dyDescent="0.2">
      <c r="B12" s="1422" t="s">
        <v>119</v>
      </c>
      <c r="C12" s="1459"/>
      <c r="D12" s="1445"/>
      <c r="E12" s="1445"/>
      <c r="F12" s="1452"/>
      <c r="G12" s="1452"/>
      <c r="H12" s="1460"/>
      <c r="I12" s="408"/>
      <c r="J12" s="408"/>
      <c r="K12" s="408"/>
      <c r="L12" s="408"/>
    </row>
    <row r="13" spans="2:12" s="3" customFormat="1" ht="30" customHeight="1" x14ac:dyDescent="0.2">
      <c r="B13" s="1104" t="s">
        <v>601</v>
      </c>
      <c r="C13" s="1444" t="s">
        <v>273</v>
      </c>
      <c r="D13" s="1445" t="s">
        <v>235</v>
      </c>
      <c r="E13" s="1445" t="s">
        <v>232</v>
      </c>
      <c r="F13" s="1436">
        <v>43101</v>
      </c>
      <c r="G13" s="1436">
        <v>44561</v>
      </c>
      <c r="H13" s="1460" t="s">
        <v>7</v>
      </c>
      <c r="I13" s="408"/>
      <c r="J13" s="408"/>
      <c r="K13" s="408"/>
      <c r="L13" s="408"/>
    </row>
    <row r="14" spans="2:12" s="3" customFormat="1" ht="27.75" customHeight="1" x14ac:dyDescent="0.2">
      <c r="B14" s="1431" t="s">
        <v>77</v>
      </c>
      <c r="C14" s="1442"/>
      <c r="D14" s="1447"/>
      <c r="E14" s="1447"/>
      <c r="F14" s="1452"/>
      <c r="G14" s="1452"/>
      <c r="H14" s="1460"/>
      <c r="I14" s="408"/>
      <c r="J14" s="408"/>
      <c r="K14" s="408"/>
      <c r="L14" s="408"/>
    </row>
    <row r="15" spans="2:12" s="3" customFormat="1" ht="26.25" customHeight="1" x14ac:dyDescent="0.2">
      <c r="B15" s="1422" t="s">
        <v>77</v>
      </c>
      <c r="C15" s="1442"/>
      <c r="D15" s="1447"/>
      <c r="E15" s="1447"/>
      <c r="F15" s="1452"/>
      <c r="G15" s="1452"/>
      <c r="H15" s="1460"/>
      <c r="I15" s="408"/>
      <c r="J15" s="408"/>
      <c r="K15" s="408"/>
      <c r="L15" s="408"/>
    </row>
    <row r="16" spans="2:12" s="3" customFormat="1" ht="30" customHeight="1" x14ac:dyDescent="0.2">
      <c r="B16" s="1104" t="s">
        <v>603</v>
      </c>
      <c r="C16" s="1444" t="s">
        <v>277</v>
      </c>
      <c r="D16" s="1445" t="s">
        <v>235</v>
      </c>
      <c r="E16" s="1445" t="s">
        <v>232</v>
      </c>
      <c r="F16" s="1436">
        <v>42963</v>
      </c>
      <c r="G16" s="1436">
        <v>44058</v>
      </c>
      <c r="H16" s="1460" t="s">
        <v>5</v>
      </c>
      <c r="I16" s="408"/>
      <c r="J16" s="408"/>
      <c r="K16" s="408"/>
      <c r="L16" s="408"/>
    </row>
    <row r="17" spans="1:9" s="2" customFormat="1" ht="15" thickBot="1" x14ac:dyDescent="0.25">
      <c r="B17" s="739"/>
      <c r="C17" s="1461"/>
      <c r="D17" s="1462"/>
      <c r="E17" s="1462"/>
      <c r="F17" s="1463"/>
      <c r="G17" s="1463"/>
      <c r="H17" s="1464"/>
    </row>
    <row r="18" spans="1:9" s="561" customFormat="1" ht="14.25" x14ac:dyDescent="0.2">
      <c r="B18" s="554"/>
      <c r="C18" s="639"/>
      <c r="D18" s="639"/>
      <c r="E18" s="639"/>
      <c r="F18" s="565"/>
      <c r="G18" s="565"/>
      <c r="H18" s="565"/>
    </row>
    <row r="19" spans="1:9" s="99" customFormat="1" ht="17.25" customHeight="1" x14ac:dyDescent="0.2">
      <c r="B19" s="67" t="s">
        <v>297</v>
      </c>
      <c r="C19" s="409"/>
      <c r="D19" s="409"/>
      <c r="E19" s="409"/>
      <c r="F19" s="457"/>
    </row>
    <row r="20" spans="1:9" s="99" customFormat="1" ht="17.25" customHeight="1" x14ac:dyDescent="0.2">
      <c r="B20" s="552" t="s">
        <v>1433</v>
      </c>
      <c r="C20" s="409"/>
      <c r="D20" s="409"/>
      <c r="E20" s="409"/>
      <c r="F20" s="505"/>
    </row>
    <row r="21" spans="1:9" s="99" customFormat="1" ht="17.25" customHeight="1" x14ac:dyDescent="0.2">
      <c r="B21" s="552" t="s">
        <v>1434</v>
      </c>
      <c r="C21" s="409"/>
      <c r="D21" s="409"/>
      <c r="E21" s="409"/>
      <c r="F21" s="505"/>
    </row>
    <row r="22" spans="1:9" s="99" customFormat="1" ht="17.25" customHeight="1" x14ac:dyDescent="0.2">
      <c r="B22" s="67" t="s">
        <v>1428</v>
      </c>
      <c r="C22" s="409"/>
      <c r="D22" s="409"/>
      <c r="E22" s="409"/>
      <c r="F22" s="505"/>
    </row>
    <row r="23" spans="1:9" s="99" customFormat="1" ht="17.25" customHeight="1" x14ac:dyDescent="0.2">
      <c r="B23" s="24" t="s">
        <v>1542</v>
      </c>
      <c r="C23" s="427"/>
      <c r="D23" s="427"/>
      <c r="F23" s="120"/>
      <c r="G23" s="428"/>
    </row>
    <row r="24" spans="1:9" s="99" customFormat="1" ht="17.25" customHeight="1" x14ac:dyDescent="0.2">
      <c r="B24" s="412" t="s">
        <v>1</v>
      </c>
      <c r="C24" s="427"/>
      <c r="D24" s="427"/>
      <c r="F24" s="459"/>
      <c r="G24" s="336" t="s">
        <v>1150</v>
      </c>
      <c r="H24" s="459"/>
    </row>
    <row r="25" spans="1:9" s="99" customFormat="1" ht="17.25" customHeight="1" x14ac:dyDescent="0.2">
      <c r="B25" s="400" t="s">
        <v>1142</v>
      </c>
      <c r="D25" s="459"/>
      <c r="F25" s="146"/>
      <c r="G25" s="336" t="s">
        <v>1151</v>
      </c>
      <c r="H25" s="459"/>
    </row>
    <row r="26" spans="1:9" s="99" customFormat="1" ht="17.25" customHeight="1" x14ac:dyDescent="0.2">
      <c r="B26" s="400" t="s">
        <v>1454</v>
      </c>
      <c r="C26" s="400"/>
      <c r="D26" s="400"/>
      <c r="E26" s="400"/>
      <c r="F26" s="146"/>
      <c r="G26" s="1846" t="s">
        <v>611</v>
      </c>
      <c r="H26" s="1846"/>
    </row>
    <row r="27" spans="1:9" s="99" customFormat="1" ht="17.25" customHeight="1" x14ac:dyDescent="0.2">
      <c r="B27" s="400" t="s">
        <v>382</v>
      </c>
      <c r="C27" s="1846"/>
      <c r="D27" s="1846"/>
      <c r="E27" s="1846"/>
    </row>
    <row r="28" spans="1:9" s="2" customFormat="1" ht="17.25" customHeight="1" x14ac:dyDescent="0.2">
      <c r="C28" s="400"/>
      <c r="D28" s="413"/>
      <c r="E28" s="1519"/>
      <c r="F28" s="1519"/>
      <c r="G28" s="1846"/>
      <c r="H28" s="1846"/>
    </row>
    <row r="29" spans="1:9" s="2" customFormat="1" ht="17.25" customHeight="1" x14ac:dyDescent="0.2">
      <c r="C29" s="400"/>
      <c r="D29" s="413"/>
      <c r="E29" s="532"/>
      <c r="F29" s="532"/>
      <c r="G29" s="534"/>
      <c r="H29" s="534"/>
    </row>
    <row r="30" spans="1:9" s="2" customFormat="1" ht="17.25" customHeight="1" x14ac:dyDescent="0.2">
      <c r="C30" s="400"/>
      <c r="D30" s="413"/>
      <c r="E30" s="532"/>
      <c r="F30" s="532"/>
      <c r="G30" s="534"/>
      <c r="H30" s="534"/>
    </row>
    <row r="31" spans="1:9" s="2" customFormat="1" ht="17.25" customHeight="1" x14ac:dyDescent="0.2">
      <c r="C31" s="400"/>
      <c r="D31" s="413"/>
      <c r="E31" s="532"/>
      <c r="F31" s="532"/>
      <c r="G31" s="534"/>
      <c r="H31" s="534"/>
    </row>
    <row r="32" spans="1:9" s="2" customFormat="1" ht="17.25" customHeight="1" x14ac:dyDescent="0.2">
      <c r="A32" s="24"/>
      <c r="B32" s="1497" t="s">
        <v>1527</v>
      </c>
      <c r="C32" s="1497"/>
      <c r="D32" s="1497"/>
      <c r="E32" s="1497"/>
      <c r="F32" s="1497"/>
      <c r="G32" s="1497"/>
      <c r="H32" s="1497"/>
      <c r="I32" s="24"/>
    </row>
    <row r="33" spans="1:9" s="2" customFormat="1" ht="17.25" customHeight="1" x14ac:dyDescent="0.2">
      <c r="A33" s="24"/>
      <c r="B33" s="134" t="s">
        <v>336</v>
      </c>
      <c r="C33" s="519"/>
      <c r="D33" s="519"/>
      <c r="E33" s="519"/>
      <c r="F33" s="519"/>
      <c r="G33" s="519"/>
      <c r="H33" s="519"/>
      <c r="I33" s="24"/>
    </row>
    <row r="34" spans="1:9" s="2" customFormat="1" ht="17.25" customHeight="1" x14ac:dyDescent="0.2">
      <c r="A34" s="24"/>
      <c r="B34" s="1747" t="s">
        <v>613</v>
      </c>
      <c r="C34" s="1747"/>
      <c r="D34" s="1747"/>
      <c r="E34" s="1747"/>
      <c r="F34" s="1747"/>
      <c r="G34" s="1747"/>
      <c r="H34" s="1747"/>
      <c r="I34" s="24"/>
    </row>
    <row r="35" spans="1:9" s="2" customFormat="1" ht="17.25" customHeight="1" x14ac:dyDescent="0.2">
      <c r="A35" s="24"/>
      <c r="B35" s="1850" t="s">
        <v>492</v>
      </c>
      <c r="C35" s="1850"/>
      <c r="D35" s="1850"/>
      <c r="E35" s="1850"/>
      <c r="F35" s="1850"/>
      <c r="G35" s="1850"/>
      <c r="H35" s="1850"/>
      <c r="I35" s="24"/>
    </row>
    <row r="36" spans="1:9" s="2" customFormat="1" ht="17.25" customHeight="1" thickBot="1" x14ac:dyDescent="0.25">
      <c r="A36" s="24"/>
      <c r="B36" s="24"/>
      <c r="C36" s="227"/>
      <c r="D36" s="227"/>
      <c r="E36" s="227"/>
      <c r="F36" s="227"/>
      <c r="G36" s="227"/>
      <c r="H36" s="227"/>
      <c r="I36" s="24"/>
    </row>
    <row r="37" spans="1:9" s="2" customFormat="1" ht="17.25" customHeight="1" thickBot="1" x14ac:dyDescent="0.25">
      <c r="A37" s="67"/>
      <c r="B37" s="1699" t="s">
        <v>612</v>
      </c>
      <c r="C37" s="1576" t="s">
        <v>1</v>
      </c>
      <c r="D37" s="1576" t="s">
        <v>3</v>
      </c>
      <c r="E37" s="1576" t="s">
        <v>2</v>
      </c>
      <c r="F37" s="1669" t="s">
        <v>196</v>
      </c>
      <c r="G37" s="1669"/>
      <c r="H37" s="1669"/>
      <c r="I37" s="67"/>
    </row>
    <row r="38" spans="1:9" s="2" customFormat="1" ht="17.25" customHeight="1" x14ac:dyDescent="0.2">
      <c r="A38" s="67"/>
      <c r="B38" s="1699"/>
      <c r="C38" s="1577"/>
      <c r="D38" s="1577"/>
      <c r="E38" s="1577"/>
      <c r="F38" s="1453" t="s">
        <v>215</v>
      </c>
      <c r="G38" s="1453" t="s">
        <v>160</v>
      </c>
      <c r="H38" s="1453" t="s">
        <v>4</v>
      </c>
      <c r="I38" s="67"/>
    </row>
    <row r="39" spans="1:9" s="2" customFormat="1" ht="17.25" customHeight="1" x14ac:dyDescent="0.2">
      <c r="B39" s="728"/>
      <c r="C39" s="1465"/>
      <c r="D39" s="1466"/>
      <c r="E39" s="1466"/>
      <c r="F39" s="1466"/>
      <c r="G39" s="1466"/>
      <c r="H39" s="1467"/>
    </row>
    <row r="40" spans="1:9" s="2" customFormat="1" ht="17.25" customHeight="1" x14ac:dyDescent="0.2">
      <c r="A40" s="29"/>
      <c r="B40" s="1104" t="s">
        <v>615</v>
      </c>
      <c r="C40" s="1468" t="s">
        <v>283</v>
      </c>
      <c r="D40" s="1445" t="s">
        <v>105</v>
      </c>
      <c r="E40" s="1445" t="s">
        <v>232</v>
      </c>
      <c r="F40" s="1452">
        <v>42480</v>
      </c>
      <c r="G40" s="1452">
        <v>43930</v>
      </c>
      <c r="H40" s="1469" t="s">
        <v>7</v>
      </c>
      <c r="I40" s="404"/>
    </row>
    <row r="41" spans="1:9" s="2" customFormat="1" ht="17.25" customHeight="1" x14ac:dyDescent="0.2">
      <c r="B41" s="739"/>
      <c r="C41" s="1470"/>
      <c r="D41" s="1471"/>
      <c r="E41" s="1471"/>
      <c r="F41" s="1472"/>
      <c r="G41" s="1472"/>
      <c r="H41" s="1473"/>
    </row>
    <row r="42" spans="1:9" s="2" customFormat="1" ht="17.25" customHeight="1" x14ac:dyDescent="0.2">
      <c r="A42" s="99"/>
      <c r="B42" s="12"/>
      <c r="C42" s="108"/>
      <c r="D42" s="108"/>
      <c r="E42" s="108"/>
      <c r="F42" s="117"/>
      <c r="G42" s="117"/>
      <c r="H42" s="117"/>
      <c r="I42" s="99"/>
    </row>
    <row r="43" spans="1:9" s="2" customFormat="1" ht="17.25" customHeight="1" x14ac:dyDescent="0.2">
      <c r="A43" s="99"/>
      <c r="B43" s="128" t="s">
        <v>1457</v>
      </c>
      <c r="C43" s="153"/>
      <c r="D43" s="153"/>
      <c r="E43" s="117"/>
      <c r="F43" s="99"/>
      <c r="G43" s="99"/>
      <c r="H43" s="117"/>
      <c r="I43" s="99"/>
    </row>
    <row r="44" spans="1:9" s="2" customFormat="1" ht="17.25" customHeight="1" x14ac:dyDescent="0.2">
      <c r="A44" s="99"/>
      <c r="B44" s="600" t="s">
        <v>552</v>
      </c>
      <c r="C44" s="152"/>
      <c r="D44" s="153"/>
      <c r="E44" s="117"/>
      <c r="F44" s="99"/>
      <c r="G44" s="99"/>
      <c r="H44" s="117"/>
      <c r="I44" s="99"/>
    </row>
    <row r="45" spans="1:9" s="2" customFormat="1" ht="17.25" customHeight="1" x14ac:dyDescent="0.2">
      <c r="A45" s="99"/>
      <c r="B45" s="1814" t="s">
        <v>1453</v>
      </c>
      <c r="C45" s="1814"/>
      <c r="D45" s="1814"/>
      <c r="E45" s="117"/>
      <c r="F45" s="99"/>
      <c r="G45" s="99"/>
      <c r="H45" s="117"/>
      <c r="I45" s="99"/>
    </row>
    <row r="46" spans="1:9" s="2" customFormat="1" ht="17.25" customHeight="1" x14ac:dyDescent="0.2">
      <c r="A46" s="99"/>
      <c r="B46" s="128" t="s">
        <v>1428</v>
      </c>
      <c r="C46" s="152"/>
      <c r="D46" s="153"/>
      <c r="E46" s="117"/>
      <c r="F46" s="99"/>
      <c r="G46" s="99"/>
      <c r="H46" s="117"/>
      <c r="I46" s="99"/>
    </row>
    <row r="47" spans="1:9" s="99" customFormat="1" ht="17.25" customHeight="1" x14ac:dyDescent="0.2">
      <c r="B47" s="24" t="s">
        <v>1543</v>
      </c>
      <c r="C47" s="117"/>
      <c r="D47" s="117"/>
      <c r="E47" s="117"/>
      <c r="F47" s="117"/>
      <c r="G47" s="428" t="s">
        <v>459</v>
      </c>
      <c r="H47" s="117"/>
    </row>
    <row r="48" spans="1:9" s="99" customFormat="1" ht="17.25" customHeight="1" x14ac:dyDescent="0.2">
      <c r="B48" s="412" t="s">
        <v>1544</v>
      </c>
      <c r="C48" s="409"/>
      <c r="D48" s="409"/>
      <c r="E48" s="409"/>
      <c r="F48" s="532"/>
      <c r="G48" s="336" t="s">
        <v>460</v>
      </c>
    </row>
    <row r="49" spans="2:8" s="99" customFormat="1" ht="17.25" customHeight="1" x14ac:dyDescent="0.2">
      <c r="B49" s="428" t="s">
        <v>386</v>
      </c>
      <c r="C49" s="427"/>
      <c r="D49" s="427"/>
      <c r="F49" s="120"/>
      <c r="G49" s="532"/>
    </row>
    <row r="50" spans="2:8" s="99" customFormat="1" ht="17.25" customHeight="1" x14ac:dyDescent="0.2">
      <c r="B50" s="427"/>
      <c r="C50" s="427"/>
      <c r="D50" s="427"/>
      <c r="F50" s="459"/>
      <c r="G50" s="1519"/>
      <c r="H50" s="1519"/>
    </row>
    <row r="51" spans="2:8" s="2" customFormat="1" ht="17.25" customHeight="1" x14ac:dyDescent="0.2">
      <c r="C51" s="400"/>
      <c r="D51" s="413"/>
      <c r="F51" s="532"/>
      <c r="G51" s="534"/>
      <c r="H51" s="534"/>
    </row>
    <row r="52" spans="2:8" s="2" customFormat="1" ht="17.25" customHeight="1" x14ac:dyDescent="0.2">
      <c r="C52" s="400"/>
      <c r="D52" s="413"/>
      <c r="E52" s="532"/>
      <c r="F52" s="532"/>
      <c r="G52" s="534"/>
      <c r="H52" s="534"/>
    </row>
    <row r="53" spans="2:8" s="2" customFormat="1" x14ac:dyDescent="0.2"/>
    <row r="54" spans="2:8" s="2" customFormat="1" x14ac:dyDescent="0.2">
      <c r="D54" s="425"/>
      <c r="E54" s="425"/>
    </row>
    <row r="55" spans="2:8" s="2" customFormat="1" x14ac:dyDescent="0.2"/>
    <row r="57" spans="2:8" x14ac:dyDescent="0.2">
      <c r="C57" s="424"/>
      <c r="D57" s="424"/>
      <c r="E57" s="426"/>
    </row>
  </sheetData>
  <mergeCells count="21">
    <mergeCell ref="B45:D45"/>
    <mergeCell ref="G50:H50"/>
    <mergeCell ref="B32:H32"/>
    <mergeCell ref="B34:H34"/>
    <mergeCell ref="B35:H35"/>
    <mergeCell ref="B37:B38"/>
    <mergeCell ref="C37:C38"/>
    <mergeCell ref="D37:D38"/>
    <mergeCell ref="E37:E38"/>
    <mergeCell ref="F37:H37"/>
    <mergeCell ref="C27:E27"/>
    <mergeCell ref="G26:H26"/>
    <mergeCell ref="E28:F28"/>
    <mergeCell ref="G28:H28"/>
    <mergeCell ref="B1:H1"/>
    <mergeCell ref="B3:H3"/>
    <mergeCell ref="B5:B6"/>
    <mergeCell ref="C5:C6"/>
    <mergeCell ref="D5:D6"/>
    <mergeCell ref="E5:E6"/>
    <mergeCell ref="F5:H5"/>
  </mergeCells>
  <printOptions horizontalCentered="1" verticalCentered="1"/>
  <pageMargins left="0" right="0" top="0" bottom="0" header="0" footer="0"/>
  <pageSetup paperSize="9" scale="45" orientation="landscape" r:id="rId1"/>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0">
    <tabColor rgb="FFC00000"/>
  </sheetPr>
  <dimension ref="A1:K25"/>
  <sheetViews>
    <sheetView showGridLines="0" view="pageBreakPreview" zoomScale="60" workbookViewId="0">
      <selection activeCell="AD10" sqref="AD10"/>
    </sheetView>
  </sheetViews>
  <sheetFormatPr baseColWidth="10" defaultRowHeight="12.75" x14ac:dyDescent="0.2"/>
  <cols>
    <col min="1" max="1" width="100.42578125" customWidth="1"/>
    <col min="2" max="7" width="24.7109375" customWidth="1"/>
    <col min="8" max="8" width="3.85546875" customWidth="1"/>
  </cols>
  <sheetData>
    <row r="1" spans="1:11" s="24" customFormat="1" ht="30" customHeight="1" x14ac:dyDescent="0.2">
      <c r="A1" s="1497" t="s">
        <v>374</v>
      </c>
      <c r="B1" s="1497"/>
      <c r="C1" s="1497"/>
      <c r="D1" s="1497"/>
      <c r="E1" s="1497"/>
      <c r="F1" s="1497"/>
      <c r="G1" s="1497"/>
    </row>
    <row r="2" spans="1:11" s="24" customFormat="1" ht="30" customHeight="1" x14ac:dyDescent="0.2">
      <c r="A2" s="134" t="s">
        <v>336</v>
      </c>
      <c r="B2" s="444"/>
      <c r="C2" s="444"/>
      <c r="D2" s="444"/>
      <c r="E2" s="444"/>
      <c r="F2" s="444"/>
      <c r="G2" s="444"/>
    </row>
    <row r="3" spans="1:11" s="24" customFormat="1" ht="49.5" customHeight="1" x14ac:dyDescent="0.2">
      <c r="A3" s="1747" t="s">
        <v>1152</v>
      </c>
      <c r="B3" s="1747"/>
      <c r="C3" s="1747"/>
      <c r="D3" s="1747"/>
      <c r="E3" s="1747"/>
      <c r="F3" s="1747"/>
      <c r="G3" s="1747"/>
    </row>
    <row r="4" spans="1:11" s="24" customFormat="1" ht="30" customHeight="1" x14ac:dyDescent="0.2">
      <c r="A4" s="1850" t="s">
        <v>492</v>
      </c>
      <c r="B4" s="1850"/>
      <c r="C4" s="1850"/>
      <c r="D4" s="1850"/>
      <c r="E4" s="1850"/>
      <c r="F4" s="1850"/>
      <c r="G4" s="1850"/>
    </row>
    <row r="5" spans="1:11" s="24" customFormat="1" ht="12.75" customHeight="1" thickBot="1" x14ac:dyDescent="0.25">
      <c r="B5" s="227"/>
      <c r="C5" s="227"/>
      <c r="D5" s="227"/>
      <c r="E5" s="227"/>
      <c r="F5" s="227"/>
      <c r="G5" s="227"/>
    </row>
    <row r="6" spans="1:11" s="67" customFormat="1" ht="30" customHeight="1" thickBot="1" x14ac:dyDescent="0.25">
      <c r="A6" s="1699" t="s">
        <v>612</v>
      </c>
      <c r="B6" s="1576" t="s">
        <v>1</v>
      </c>
      <c r="C6" s="1576" t="s">
        <v>3</v>
      </c>
      <c r="D6" s="1576" t="s">
        <v>2</v>
      </c>
      <c r="E6" s="1669" t="s">
        <v>196</v>
      </c>
      <c r="F6" s="1669"/>
      <c r="G6" s="1669"/>
    </row>
    <row r="7" spans="1:11" s="67" customFormat="1" ht="30" customHeight="1" thickBot="1" x14ac:dyDescent="0.25">
      <c r="A7" s="1699"/>
      <c r="B7" s="1577"/>
      <c r="C7" s="1577"/>
      <c r="D7" s="1577"/>
      <c r="E7" s="1453" t="s">
        <v>215</v>
      </c>
      <c r="F7" s="1453" t="s">
        <v>160</v>
      </c>
      <c r="G7" s="1453" t="s">
        <v>4</v>
      </c>
    </row>
    <row r="8" spans="1:11" s="2" customFormat="1" ht="11.25" customHeight="1" x14ac:dyDescent="0.2">
      <c r="A8" s="728"/>
      <c r="B8" s="1456"/>
      <c r="C8" s="1457"/>
      <c r="D8" s="1457"/>
      <c r="E8" s="1457"/>
      <c r="F8" s="1457"/>
      <c r="G8" s="1458"/>
    </row>
    <row r="9" spans="1:11" s="29" customFormat="1" ht="30" customHeight="1" x14ac:dyDescent="0.2">
      <c r="A9" s="1104" t="s">
        <v>556</v>
      </c>
      <c r="B9" s="1476" t="s">
        <v>275</v>
      </c>
      <c r="C9" s="1474" t="s">
        <v>275</v>
      </c>
      <c r="D9" s="1474" t="s">
        <v>232</v>
      </c>
      <c r="E9" s="1475">
        <v>42736</v>
      </c>
      <c r="F9" s="1475">
        <v>44561</v>
      </c>
      <c r="G9" s="1460" t="s">
        <v>8</v>
      </c>
      <c r="H9" s="404"/>
      <c r="I9" s="404"/>
      <c r="J9" s="404"/>
      <c r="K9" s="404"/>
    </row>
    <row r="10" spans="1:11" s="29" customFormat="1" ht="30" customHeight="1" x14ac:dyDescent="0.2">
      <c r="A10" s="1104" t="s">
        <v>397</v>
      </c>
      <c r="B10" s="1476" t="s">
        <v>105</v>
      </c>
      <c r="C10" s="1474" t="s">
        <v>235</v>
      </c>
      <c r="D10" s="1474" t="s">
        <v>232</v>
      </c>
      <c r="E10" s="1475">
        <v>42806</v>
      </c>
      <c r="F10" s="1475">
        <v>44631</v>
      </c>
      <c r="G10" s="1460" t="s">
        <v>8</v>
      </c>
      <c r="H10" s="404"/>
      <c r="I10" s="404"/>
      <c r="J10" s="404"/>
      <c r="K10" s="404"/>
    </row>
    <row r="11" spans="1:11" s="29" customFormat="1" ht="30" customHeight="1" x14ac:dyDescent="0.2">
      <c r="A11" s="1104" t="s">
        <v>561</v>
      </c>
      <c r="B11" s="1476" t="s">
        <v>273</v>
      </c>
      <c r="C11" s="1474" t="s">
        <v>105</v>
      </c>
      <c r="D11" s="1474" t="s">
        <v>272</v>
      </c>
      <c r="E11" s="1475">
        <v>42478</v>
      </c>
      <c r="F11" s="1475">
        <v>44303</v>
      </c>
      <c r="G11" s="1460" t="s">
        <v>8</v>
      </c>
      <c r="H11" s="404"/>
      <c r="I11" s="404"/>
      <c r="J11" s="404"/>
      <c r="K11" s="404"/>
    </row>
    <row r="12" spans="1:11" s="29" customFormat="1" ht="30" customHeight="1" x14ac:dyDescent="0.2">
      <c r="A12" s="1104" t="s">
        <v>496</v>
      </c>
      <c r="B12" s="1476" t="s">
        <v>273</v>
      </c>
      <c r="C12" s="1474" t="s">
        <v>235</v>
      </c>
      <c r="D12" s="1474" t="s">
        <v>241</v>
      </c>
      <c r="E12" s="1475">
        <v>42808</v>
      </c>
      <c r="F12" s="1475">
        <v>43903</v>
      </c>
      <c r="G12" s="1460" t="s">
        <v>5</v>
      </c>
      <c r="H12" s="404"/>
      <c r="I12" s="404"/>
      <c r="J12" s="404"/>
      <c r="K12" s="404"/>
    </row>
    <row r="13" spans="1:11" s="2" customFormat="1" ht="7.5" customHeight="1" thickBot="1" x14ac:dyDescent="0.25">
      <c r="A13" s="739"/>
      <c r="B13" s="1461"/>
      <c r="C13" s="1462"/>
      <c r="D13" s="1462"/>
      <c r="E13" s="1463"/>
      <c r="F13" s="1463"/>
      <c r="G13" s="1464"/>
    </row>
    <row r="14" spans="1:11" s="99" customFormat="1" ht="14.25" customHeight="1" x14ac:dyDescent="0.2">
      <c r="A14" s="12"/>
      <c r="B14" s="108"/>
      <c r="C14" s="108"/>
      <c r="D14" s="108"/>
      <c r="E14" s="117"/>
      <c r="F14" s="117"/>
      <c r="G14" s="117"/>
    </row>
    <row r="15" spans="1:11" s="29" customFormat="1" ht="18.75" customHeight="1" x14ac:dyDescent="0.2">
      <c r="A15" s="67" t="s">
        <v>1457</v>
      </c>
      <c r="B15" s="153"/>
      <c r="C15" s="153"/>
      <c r="D15" s="153"/>
      <c r="G15" s="153"/>
    </row>
    <row r="16" spans="1:11" s="29" customFormat="1" ht="18.75" customHeight="1" x14ac:dyDescent="0.2">
      <c r="A16" s="600" t="s">
        <v>1459</v>
      </c>
      <c r="B16" s="152"/>
      <c r="C16" s="153"/>
      <c r="D16" s="153"/>
      <c r="G16" s="153"/>
    </row>
    <row r="17" spans="1:8" s="29" customFormat="1" ht="18.75" customHeight="1" x14ac:dyDescent="0.2">
      <c r="A17" s="1814" t="s">
        <v>1460</v>
      </c>
      <c r="B17" s="1814"/>
      <c r="C17" s="1814"/>
      <c r="D17" s="153"/>
      <c r="G17" s="153"/>
    </row>
    <row r="18" spans="1:8" s="29" customFormat="1" ht="18.75" customHeight="1" x14ac:dyDescent="0.2">
      <c r="A18" s="128" t="s">
        <v>1428</v>
      </c>
      <c r="B18" s="152"/>
      <c r="C18" s="153"/>
      <c r="D18" s="153"/>
      <c r="G18" s="153"/>
    </row>
    <row r="19" spans="1:8" s="99" customFormat="1" ht="18.75" customHeight="1" x14ac:dyDescent="0.2">
      <c r="A19" s="24" t="s">
        <v>1511</v>
      </c>
      <c r="C19" s="642"/>
      <c r="D19" s="642"/>
      <c r="E19" s="407"/>
      <c r="F19" s="428" t="s">
        <v>1149</v>
      </c>
      <c r="H19" s="335"/>
    </row>
    <row r="20" spans="1:8" s="99" customFormat="1" ht="18.75" customHeight="1" x14ac:dyDescent="0.2">
      <c r="A20" s="643" t="s">
        <v>1</v>
      </c>
      <c r="B20" s="1851"/>
      <c r="C20" s="1851"/>
      <c r="D20" s="1851"/>
      <c r="F20" s="336" t="s">
        <v>1150</v>
      </c>
      <c r="G20" s="459"/>
      <c r="H20" s="428"/>
    </row>
    <row r="21" spans="1:8" s="99" customFormat="1" ht="18.75" customHeight="1" x14ac:dyDescent="0.2">
      <c r="A21" s="428" t="s">
        <v>1142</v>
      </c>
      <c r="B21" s="1851"/>
      <c r="C21" s="1851"/>
      <c r="D21" s="1851"/>
      <c r="F21" s="336" t="s">
        <v>1153</v>
      </c>
      <c r="G21" s="459"/>
      <c r="H21" s="428"/>
    </row>
    <row r="22" spans="1:8" s="99" customFormat="1" ht="18.75" customHeight="1" x14ac:dyDescent="0.2">
      <c r="A22" s="428" t="s">
        <v>387</v>
      </c>
      <c r="B22" s="1851"/>
      <c r="C22" s="1851"/>
      <c r="D22" s="1851"/>
      <c r="F22" s="336" t="s">
        <v>1151</v>
      </c>
      <c r="G22" s="459"/>
      <c r="H22" s="428"/>
    </row>
    <row r="23" spans="1:8" s="99" customFormat="1" ht="18.75" customHeight="1" x14ac:dyDescent="0.2">
      <c r="A23" s="644" t="s">
        <v>392</v>
      </c>
      <c r="B23" s="644"/>
      <c r="C23" s="644"/>
      <c r="F23" s="336" t="s">
        <v>534</v>
      </c>
      <c r="H23" s="428"/>
    </row>
    <row r="24" spans="1:8" s="99" customFormat="1" ht="18.75" customHeight="1" x14ac:dyDescent="0.2">
      <c r="A24" s="428"/>
      <c r="B24" s="1851"/>
      <c r="C24" s="1851"/>
      <c r="D24" s="1851"/>
      <c r="F24" s="1846" t="s">
        <v>611</v>
      </c>
      <c r="G24" s="1846"/>
      <c r="H24" s="428"/>
    </row>
    <row r="25" spans="1:8" ht="24.95" customHeight="1" x14ac:dyDescent="0.2">
      <c r="F25" s="456"/>
      <c r="G25" s="456"/>
      <c r="H25" s="456"/>
    </row>
  </sheetData>
  <mergeCells count="14">
    <mergeCell ref="F24:G24"/>
    <mergeCell ref="A1:G1"/>
    <mergeCell ref="A3:G3"/>
    <mergeCell ref="A4:G4"/>
    <mergeCell ref="A6:A7"/>
    <mergeCell ref="B6:B7"/>
    <mergeCell ref="C6:C7"/>
    <mergeCell ref="D6:D7"/>
    <mergeCell ref="E6:G6"/>
    <mergeCell ref="B20:D20"/>
    <mergeCell ref="B21:D21"/>
    <mergeCell ref="B22:D22"/>
    <mergeCell ref="B24:D24"/>
    <mergeCell ref="A17:C17"/>
  </mergeCells>
  <printOptions horizontalCentered="1" verticalCentered="1"/>
  <pageMargins left="0" right="0" top="0" bottom="0" header="0" footer="0"/>
  <pageSetup paperSize="9" scale="49" orientation="landscape" r:id="rId1"/>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2">
    <tabColor rgb="FFC00000"/>
  </sheetPr>
  <dimension ref="A1:K31"/>
  <sheetViews>
    <sheetView showGridLines="0" view="pageBreakPreview" zoomScale="70" zoomScaleSheetLayoutView="70" workbookViewId="0">
      <selection activeCell="AD10" sqref="AD10"/>
    </sheetView>
  </sheetViews>
  <sheetFormatPr baseColWidth="10" defaultRowHeight="12.75" x14ac:dyDescent="0.2"/>
  <cols>
    <col min="1" max="1" width="100.42578125" customWidth="1"/>
    <col min="2" max="7" width="24.7109375" customWidth="1"/>
    <col min="8" max="8" width="3.85546875" customWidth="1"/>
  </cols>
  <sheetData>
    <row r="1" spans="1:11" s="24" customFormat="1" ht="30" customHeight="1" x14ac:dyDescent="0.2">
      <c r="A1" s="1497" t="s">
        <v>491</v>
      </c>
      <c r="B1" s="1497"/>
      <c r="C1" s="1497"/>
      <c r="D1" s="1497"/>
      <c r="E1" s="1497"/>
      <c r="F1" s="1497"/>
      <c r="G1" s="1497"/>
    </row>
    <row r="2" spans="1:11" s="24" customFormat="1" ht="30" customHeight="1" x14ac:dyDescent="0.2">
      <c r="A2" s="134" t="s">
        <v>336</v>
      </c>
      <c r="B2" s="500"/>
      <c r="C2" s="500"/>
      <c r="D2" s="500"/>
      <c r="E2" s="500"/>
      <c r="F2" s="500"/>
      <c r="G2" s="500"/>
    </row>
    <row r="3" spans="1:11" s="24" customFormat="1" ht="49.5" customHeight="1" x14ac:dyDescent="0.2">
      <c r="A3" s="1747" t="s">
        <v>1528</v>
      </c>
      <c r="B3" s="1747"/>
      <c r="C3" s="1747"/>
      <c r="D3" s="1747"/>
      <c r="E3" s="1747"/>
      <c r="F3" s="1747"/>
      <c r="G3" s="1747"/>
    </row>
    <row r="4" spans="1:11" s="24" customFormat="1" ht="30" customHeight="1" x14ac:dyDescent="0.2">
      <c r="A4" s="1850" t="s">
        <v>492</v>
      </c>
      <c r="B4" s="1850"/>
      <c r="C4" s="1850"/>
      <c r="D4" s="1850"/>
      <c r="E4" s="1850"/>
      <c r="F4" s="1850"/>
      <c r="G4" s="1850"/>
    </row>
    <row r="5" spans="1:11" s="24" customFormat="1" ht="12.75" customHeight="1" thickBot="1" x14ac:dyDescent="0.25">
      <c r="B5" s="227"/>
      <c r="C5" s="227"/>
      <c r="D5" s="227"/>
      <c r="E5" s="227"/>
      <c r="F5" s="227"/>
      <c r="G5" s="227"/>
    </row>
    <row r="6" spans="1:11" s="67" customFormat="1" ht="30" customHeight="1" thickBot="1" x14ac:dyDescent="0.25">
      <c r="A6" s="1699" t="s">
        <v>612</v>
      </c>
      <c r="B6" s="1576" t="s">
        <v>1</v>
      </c>
      <c r="C6" s="1576" t="s">
        <v>3</v>
      </c>
      <c r="D6" s="1576" t="s">
        <v>2</v>
      </c>
      <c r="E6" s="1669" t="s">
        <v>196</v>
      </c>
      <c r="F6" s="1669"/>
      <c r="G6" s="1669"/>
    </row>
    <row r="7" spans="1:11" s="67" customFormat="1" ht="30" customHeight="1" thickBot="1" x14ac:dyDescent="0.25">
      <c r="A7" s="1699"/>
      <c r="B7" s="1577"/>
      <c r="C7" s="1577"/>
      <c r="D7" s="1577"/>
      <c r="E7" s="1453" t="s">
        <v>215</v>
      </c>
      <c r="F7" s="1453" t="s">
        <v>160</v>
      </c>
      <c r="G7" s="1453" t="s">
        <v>4</v>
      </c>
    </row>
    <row r="8" spans="1:11" s="2" customFormat="1" ht="11.25" customHeight="1" x14ac:dyDescent="0.2">
      <c r="A8" s="728"/>
      <c r="B8" s="1456"/>
      <c r="C8" s="1457"/>
      <c r="D8" s="1457"/>
      <c r="E8" s="1457"/>
      <c r="F8" s="1457"/>
      <c r="G8" s="1458"/>
    </row>
    <row r="9" spans="1:11" s="29" customFormat="1" ht="30" customHeight="1" x14ac:dyDescent="0.2">
      <c r="A9" s="1104" t="s">
        <v>1502</v>
      </c>
      <c r="B9" s="1476" t="s">
        <v>280</v>
      </c>
      <c r="C9" s="1474" t="s">
        <v>276</v>
      </c>
      <c r="D9" s="1474" t="s">
        <v>232</v>
      </c>
      <c r="E9" s="1475">
        <v>43313</v>
      </c>
      <c r="F9" s="1475">
        <v>43830</v>
      </c>
      <c r="G9" s="1477" t="s">
        <v>6</v>
      </c>
      <c r="H9" s="404"/>
      <c r="I9" s="404"/>
      <c r="J9" s="404"/>
      <c r="K9" s="404"/>
    </row>
    <row r="10" spans="1:11" s="29" customFormat="1" ht="30" customHeight="1" x14ac:dyDescent="0.2">
      <c r="A10" s="1104" t="s">
        <v>1502</v>
      </c>
      <c r="B10" s="1476" t="s">
        <v>280</v>
      </c>
      <c r="C10" s="1474" t="s">
        <v>275</v>
      </c>
      <c r="D10" s="1474" t="s">
        <v>232</v>
      </c>
      <c r="E10" s="1475">
        <v>43101</v>
      </c>
      <c r="F10" s="1475">
        <v>43830</v>
      </c>
      <c r="G10" s="1477" t="s">
        <v>6</v>
      </c>
      <c r="H10" s="404"/>
      <c r="I10" s="404"/>
      <c r="J10" s="404"/>
      <c r="K10" s="404"/>
    </row>
    <row r="11" spans="1:11" s="29" customFormat="1" ht="30" customHeight="1" x14ac:dyDescent="0.2">
      <c r="A11" s="1104" t="s">
        <v>1502</v>
      </c>
      <c r="B11" s="1476" t="s">
        <v>280</v>
      </c>
      <c r="C11" s="1474" t="s">
        <v>275</v>
      </c>
      <c r="D11" s="1474" t="s">
        <v>232</v>
      </c>
      <c r="E11" s="1475">
        <v>43101</v>
      </c>
      <c r="F11" s="1475">
        <v>43830</v>
      </c>
      <c r="G11" s="1477" t="s">
        <v>6</v>
      </c>
      <c r="H11" s="404"/>
      <c r="I11" s="404"/>
      <c r="J11" s="404"/>
      <c r="K11" s="404"/>
    </row>
    <row r="12" spans="1:11" s="29" customFormat="1" ht="30" customHeight="1" x14ac:dyDescent="0.2">
      <c r="A12" s="1104" t="s">
        <v>1503</v>
      </c>
      <c r="B12" s="1476" t="s">
        <v>281</v>
      </c>
      <c r="C12" s="1474" t="s">
        <v>275</v>
      </c>
      <c r="D12" s="1474" t="s">
        <v>232</v>
      </c>
      <c r="E12" s="1475">
        <v>43101</v>
      </c>
      <c r="F12" s="1475">
        <v>43830</v>
      </c>
      <c r="G12" s="1477" t="s">
        <v>6</v>
      </c>
      <c r="H12" s="404"/>
      <c r="I12" s="404"/>
      <c r="J12" s="404"/>
      <c r="K12" s="404"/>
    </row>
    <row r="13" spans="1:11" s="29" customFormat="1" ht="30" customHeight="1" x14ac:dyDescent="0.2">
      <c r="A13" s="1104" t="s">
        <v>1488</v>
      </c>
      <c r="B13" s="1476" t="s">
        <v>273</v>
      </c>
      <c r="C13" s="1474" t="s">
        <v>105</v>
      </c>
      <c r="D13" s="1474" t="s">
        <v>232</v>
      </c>
      <c r="E13" s="1475">
        <v>43191</v>
      </c>
      <c r="F13" s="1475">
        <v>43921</v>
      </c>
      <c r="G13" s="1477" t="s">
        <v>6</v>
      </c>
      <c r="H13" s="404"/>
      <c r="I13" s="404"/>
      <c r="J13" s="404"/>
      <c r="K13" s="404"/>
    </row>
    <row r="14" spans="1:11" s="29" customFormat="1" ht="30" customHeight="1" x14ac:dyDescent="0.2">
      <c r="A14" s="1104" t="s">
        <v>1504</v>
      </c>
      <c r="B14" s="1476" t="s">
        <v>273</v>
      </c>
      <c r="C14" s="1474" t="s">
        <v>105</v>
      </c>
      <c r="D14" s="1474" t="s">
        <v>232</v>
      </c>
      <c r="E14" s="1475">
        <v>43374</v>
      </c>
      <c r="F14" s="1475">
        <v>44104</v>
      </c>
      <c r="G14" s="1477" t="s">
        <v>6</v>
      </c>
      <c r="H14" s="404"/>
      <c r="I14" s="404"/>
      <c r="J14" s="404"/>
      <c r="K14" s="404"/>
    </row>
    <row r="15" spans="1:11" s="29" customFormat="1" ht="30" customHeight="1" x14ac:dyDescent="0.2">
      <c r="A15" s="1104" t="s">
        <v>1505</v>
      </c>
      <c r="B15" s="1476" t="s">
        <v>280</v>
      </c>
      <c r="C15" s="1474" t="s">
        <v>275</v>
      </c>
      <c r="D15" s="1474" t="s">
        <v>232</v>
      </c>
      <c r="E15" s="1475">
        <v>43101</v>
      </c>
      <c r="F15" s="1475">
        <v>44196</v>
      </c>
      <c r="G15" s="1477" t="s">
        <v>5</v>
      </c>
      <c r="H15" s="404"/>
      <c r="I15" s="404"/>
      <c r="J15" s="404"/>
      <c r="K15" s="404"/>
    </row>
    <row r="16" spans="1:11" s="29" customFormat="1" ht="30" customHeight="1" x14ac:dyDescent="0.2">
      <c r="A16" s="1104" t="s">
        <v>1506</v>
      </c>
      <c r="B16" s="1476" t="s">
        <v>275</v>
      </c>
      <c r="C16" s="1474" t="s">
        <v>275</v>
      </c>
      <c r="D16" s="1474" t="s">
        <v>232</v>
      </c>
      <c r="E16" s="1475">
        <v>43374</v>
      </c>
      <c r="F16" s="1475">
        <v>45199</v>
      </c>
      <c r="G16" s="1477" t="s">
        <v>8</v>
      </c>
      <c r="H16" s="404"/>
      <c r="I16" s="404"/>
      <c r="J16" s="404"/>
      <c r="K16" s="404"/>
    </row>
    <row r="17" spans="1:11" s="29" customFormat="1" ht="30" customHeight="1" x14ac:dyDescent="0.2">
      <c r="A17" s="1104" t="s">
        <v>1507</v>
      </c>
      <c r="B17" s="1476" t="s">
        <v>275</v>
      </c>
      <c r="C17" s="1474" t="s">
        <v>275</v>
      </c>
      <c r="D17" s="1474" t="s">
        <v>1508</v>
      </c>
      <c r="E17" s="1475">
        <v>43101</v>
      </c>
      <c r="F17" s="1475">
        <v>43830</v>
      </c>
      <c r="G17" s="1477" t="s">
        <v>6</v>
      </c>
      <c r="H17" s="404"/>
      <c r="I17" s="404"/>
      <c r="J17" s="404"/>
      <c r="K17" s="404"/>
    </row>
    <row r="18" spans="1:11" s="29" customFormat="1" ht="30" customHeight="1" x14ac:dyDescent="0.2">
      <c r="A18" s="1104" t="s">
        <v>1509</v>
      </c>
      <c r="B18" s="1476" t="s">
        <v>280</v>
      </c>
      <c r="C18" s="1474" t="s">
        <v>275</v>
      </c>
      <c r="D18" s="1474" t="s">
        <v>232</v>
      </c>
      <c r="E18" s="1475">
        <v>43256</v>
      </c>
      <c r="F18" s="1475" t="s">
        <v>1510</v>
      </c>
      <c r="G18" s="1477" t="s">
        <v>6</v>
      </c>
      <c r="H18" s="404"/>
      <c r="I18" s="404"/>
      <c r="J18" s="404"/>
      <c r="K18" s="404"/>
    </row>
    <row r="19" spans="1:11" s="2" customFormat="1" ht="7.5" customHeight="1" thickBot="1" x14ac:dyDescent="0.25">
      <c r="A19" s="739"/>
      <c r="B19" s="1461"/>
      <c r="C19" s="1462"/>
      <c r="D19" s="1462"/>
      <c r="E19" s="1463"/>
      <c r="F19" s="1463"/>
      <c r="G19" s="1464"/>
    </row>
    <row r="20" spans="1:11" s="99" customFormat="1" ht="14.25" customHeight="1" x14ac:dyDescent="0.2">
      <c r="A20" s="12"/>
      <c r="B20" s="108"/>
      <c r="C20" s="108"/>
      <c r="D20" s="108"/>
      <c r="E20" s="117"/>
      <c r="F20" s="117"/>
      <c r="G20" s="117"/>
    </row>
    <row r="21" spans="1:11" s="29" customFormat="1" ht="15.75" customHeight="1" x14ac:dyDescent="0.2">
      <c r="A21" s="67" t="s">
        <v>1457</v>
      </c>
      <c r="B21" s="153"/>
      <c r="C21" s="153"/>
      <c r="D21" s="153"/>
      <c r="G21" s="153"/>
    </row>
    <row r="22" spans="1:11" s="29" customFormat="1" ht="15.75" customHeight="1" x14ac:dyDescent="0.2">
      <c r="A22" s="600" t="s">
        <v>1459</v>
      </c>
      <c r="B22" s="152"/>
      <c r="C22" s="153"/>
      <c r="D22" s="153"/>
      <c r="G22" s="153"/>
    </row>
    <row r="23" spans="1:11" s="29" customFormat="1" ht="15.75" customHeight="1" x14ac:dyDescent="0.2">
      <c r="A23" s="1814" t="s">
        <v>1460</v>
      </c>
      <c r="B23" s="1814"/>
      <c r="C23" s="1814"/>
      <c r="D23" s="153"/>
      <c r="G23" s="153"/>
    </row>
    <row r="24" spans="1:11" s="29" customFormat="1" ht="15.75" customHeight="1" x14ac:dyDescent="0.2">
      <c r="A24" s="128" t="s">
        <v>1428</v>
      </c>
      <c r="B24" s="152"/>
      <c r="C24" s="153"/>
      <c r="D24" s="153"/>
      <c r="G24" s="153"/>
    </row>
    <row r="25" spans="1:11" s="99" customFormat="1" ht="15.75" customHeight="1" x14ac:dyDescent="0.2">
      <c r="A25" s="99" t="s">
        <v>1546</v>
      </c>
      <c r="C25" s="642"/>
      <c r="D25" s="642"/>
      <c r="E25" s="407"/>
      <c r="F25" s="336" t="s">
        <v>459</v>
      </c>
      <c r="G25" s="336"/>
      <c r="H25" s="335"/>
    </row>
    <row r="26" spans="1:11" s="99" customFormat="1" ht="15.75" customHeight="1" x14ac:dyDescent="0.2">
      <c r="A26" s="120" t="s">
        <v>1</v>
      </c>
      <c r="B26" s="1851"/>
      <c r="C26" s="1851"/>
      <c r="D26" s="1851"/>
      <c r="F26" s="336" t="s">
        <v>458</v>
      </c>
      <c r="G26" s="532"/>
      <c r="H26" s="428"/>
    </row>
    <row r="27" spans="1:11" s="99" customFormat="1" ht="15.75" customHeight="1" x14ac:dyDescent="0.2">
      <c r="A27" s="428" t="s">
        <v>1142</v>
      </c>
      <c r="F27" s="336" t="s">
        <v>616</v>
      </c>
      <c r="G27" s="532"/>
      <c r="H27" s="428"/>
    </row>
    <row r="28" spans="1:11" s="99" customFormat="1" ht="15.75" customHeight="1" x14ac:dyDescent="0.2">
      <c r="A28" s="428" t="s">
        <v>387</v>
      </c>
      <c r="B28" s="1851"/>
      <c r="C28" s="1851"/>
      <c r="D28" s="1851"/>
      <c r="F28" s="336" t="s">
        <v>460</v>
      </c>
      <c r="G28" s="532"/>
      <c r="H28" s="428"/>
    </row>
    <row r="29" spans="1:11" s="99" customFormat="1" ht="15.75" customHeight="1" x14ac:dyDescent="0.2">
      <c r="A29" s="1851" t="s">
        <v>382</v>
      </c>
      <c r="B29" s="1851"/>
      <c r="C29" s="1851"/>
      <c r="F29" s="336" t="s">
        <v>1512</v>
      </c>
      <c r="G29" s="336"/>
      <c r="H29" s="428"/>
    </row>
    <row r="30" spans="1:11" s="99" customFormat="1" ht="15.75" customHeight="1" x14ac:dyDescent="0.2">
      <c r="A30" s="1851" t="s">
        <v>1141</v>
      </c>
      <c r="B30" s="1851"/>
      <c r="C30" s="1851"/>
      <c r="D30" s="428"/>
      <c r="F30" s="1846"/>
      <c r="G30" s="1846"/>
      <c r="H30" s="428"/>
    </row>
    <row r="31" spans="1:11" ht="24.95" customHeight="1" x14ac:dyDescent="0.2">
      <c r="F31" s="504"/>
      <c r="G31" s="504"/>
      <c r="H31" s="504"/>
    </row>
  </sheetData>
  <mergeCells count="14">
    <mergeCell ref="A1:G1"/>
    <mergeCell ref="A3:G3"/>
    <mergeCell ref="A4:G4"/>
    <mergeCell ref="A6:A7"/>
    <mergeCell ref="B6:B7"/>
    <mergeCell ref="C6:C7"/>
    <mergeCell ref="D6:D7"/>
    <mergeCell ref="E6:G6"/>
    <mergeCell ref="A23:C23"/>
    <mergeCell ref="B26:D26"/>
    <mergeCell ref="A29:C29"/>
    <mergeCell ref="B28:D28"/>
    <mergeCell ref="F30:G30"/>
    <mergeCell ref="A30:C30"/>
  </mergeCells>
  <printOptions horizontalCentered="1" verticalCentered="1"/>
  <pageMargins left="0" right="0" top="0" bottom="0" header="0" footer="0"/>
  <pageSetup paperSize="9" scale="49" orientation="landscape"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tabColor rgb="FF0070C0"/>
  </sheetPr>
  <dimension ref="B2:AC36"/>
  <sheetViews>
    <sheetView showGridLines="0" view="pageBreakPreview" topLeftCell="A4" zoomScale="60" zoomScaleNormal="73" zoomScalePageLayoutView="73" workbookViewId="0">
      <selection activeCell="AD10" sqref="AD10"/>
    </sheetView>
  </sheetViews>
  <sheetFormatPr baseColWidth="10" defaultColWidth="11.42578125" defaultRowHeight="12.75" x14ac:dyDescent="0.2"/>
  <cols>
    <col min="1" max="1" width="11.42578125" style="2"/>
    <col min="2" max="2" width="1.7109375" style="2" customWidth="1"/>
    <col min="3" max="3" width="4" style="2" customWidth="1"/>
    <col min="4" max="4" width="72" style="2" customWidth="1"/>
    <col min="5" max="5" width="11.85546875" style="2" customWidth="1"/>
    <col min="6" max="6" width="7.28515625" style="2" customWidth="1"/>
    <col min="7" max="7" width="14.140625" style="2" customWidth="1"/>
    <col min="8" max="8" width="5.42578125" style="2" customWidth="1"/>
    <col min="9" max="9" width="10.7109375" style="2" customWidth="1"/>
    <col min="10" max="10" width="5.7109375" style="2" customWidth="1"/>
    <col min="11" max="11" width="11.85546875" style="2" customWidth="1"/>
    <col min="12" max="12" width="7.7109375" style="2" customWidth="1"/>
    <col min="13" max="13" width="15.85546875" style="2" customWidth="1"/>
    <col min="14" max="14" width="7.7109375" style="2" customWidth="1"/>
    <col min="15" max="15" width="12.42578125" style="2" customWidth="1"/>
    <col min="16" max="16" width="9.7109375" style="2" customWidth="1"/>
    <col min="17" max="17" width="10.7109375" style="2" customWidth="1"/>
    <col min="18" max="18" width="7.140625" style="2" customWidth="1"/>
    <col min="19" max="19" width="2.28515625" style="2" customWidth="1"/>
    <col min="20" max="16384" width="11.42578125" style="2"/>
  </cols>
  <sheetData>
    <row r="2" spans="2:19" s="48" customFormat="1" ht="18" x14ac:dyDescent="0.2">
      <c r="B2" s="1485" t="s">
        <v>1156</v>
      </c>
      <c r="C2" s="1485"/>
      <c r="D2" s="1485"/>
      <c r="E2" s="1485"/>
      <c r="F2" s="1485"/>
      <c r="G2" s="1485"/>
      <c r="H2" s="1485"/>
      <c r="I2" s="1485"/>
      <c r="J2" s="1485"/>
      <c r="K2" s="1485"/>
      <c r="L2" s="1485"/>
      <c r="M2" s="1485"/>
      <c r="N2" s="1485"/>
      <c r="O2" s="1485"/>
      <c r="P2" s="1485"/>
      <c r="Q2" s="1485"/>
      <c r="R2" s="1485"/>
    </row>
    <row r="3" spans="2:19" s="48" customFormat="1" ht="18" x14ac:dyDescent="0.2">
      <c r="B3" s="81" t="s">
        <v>70</v>
      </c>
      <c r="C3" s="81"/>
      <c r="D3" s="81"/>
      <c r="E3" s="28"/>
      <c r="F3" s="28"/>
      <c r="G3" s="59"/>
      <c r="H3" s="59"/>
      <c r="I3" s="59"/>
      <c r="J3" s="59"/>
      <c r="K3" s="28"/>
      <c r="L3" s="28"/>
      <c r="M3" s="28"/>
      <c r="N3" s="28"/>
      <c r="O3" s="28"/>
      <c r="P3" s="28"/>
      <c r="Q3" s="28"/>
      <c r="R3" s="59"/>
    </row>
    <row r="4" spans="2:19" s="48" customFormat="1" ht="18" x14ac:dyDescent="0.2">
      <c r="B4" s="28" t="s">
        <v>249</v>
      </c>
      <c r="C4" s="59"/>
      <c r="D4" s="28"/>
      <c r="E4" s="28"/>
      <c r="F4" s="28"/>
      <c r="G4" s="28"/>
      <c r="H4" s="28"/>
      <c r="I4" s="28"/>
      <c r="J4" s="28"/>
      <c r="K4" s="59"/>
      <c r="L4" s="59"/>
      <c r="M4" s="59"/>
      <c r="N4" s="59"/>
      <c r="O4" s="59"/>
      <c r="P4" s="59"/>
      <c r="Q4" s="28"/>
      <c r="R4" s="59"/>
    </row>
    <row r="5" spans="2:19" s="49" customFormat="1" ht="35.1" customHeight="1" x14ac:dyDescent="0.2">
      <c r="B5" s="1493">
        <v>2019</v>
      </c>
      <c r="C5" s="1493"/>
      <c r="D5" s="1493"/>
      <c r="E5" s="1493"/>
      <c r="F5" s="1493"/>
      <c r="G5" s="1493"/>
      <c r="H5" s="1493"/>
      <c r="I5" s="1493"/>
      <c r="J5" s="1493"/>
      <c r="K5" s="1493"/>
      <c r="L5" s="1493"/>
      <c r="M5" s="1493"/>
      <c r="N5" s="1493"/>
      <c r="O5" s="1493"/>
      <c r="P5" s="1493"/>
      <c r="Q5" s="1493"/>
      <c r="R5" s="1493"/>
    </row>
    <row r="6" spans="2:19" ht="28.5" customHeight="1" thickBot="1" x14ac:dyDescent="0.25">
      <c r="B6" s="1522" t="s">
        <v>130</v>
      </c>
      <c r="C6" s="1523"/>
      <c r="D6" s="1523"/>
      <c r="E6" s="1523" t="s">
        <v>143</v>
      </c>
      <c r="F6" s="1523"/>
      <c r="G6" s="1523"/>
      <c r="H6" s="1523"/>
      <c r="I6" s="1523"/>
      <c r="J6" s="1523"/>
      <c r="K6" s="1523"/>
      <c r="L6" s="1523"/>
      <c r="M6" s="1523"/>
      <c r="N6" s="1523"/>
      <c r="O6" s="1523"/>
      <c r="P6" s="1523"/>
      <c r="Q6" s="1523" t="s">
        <v>260</v>
      </c>
      <c r="R6" s="1530"/>
    </row>
    <row r="7" spans="2:19" ht="30" customHeight="1" thickBot="1" x14ac:dyDescent="0.25">
      <c r="B7" s="1524"/>
      <c r="C7" s="1525"/>
      <c r="D7" s="1525"/>
      <c r="E7" s="1520" t="s">
        <v>140</v>
      </c>
      <c r="F7" s="1528"/>
      <c r="G7" s="1520" t="s">
        <v>141</v>
      </c>
      <c r="H7" s="1528"/>
      <c r="I7" s="1520" t="s">
        <v>266</v>
      </c>
      <c r="J7" s="1528"/>
      <c r="K7" s="1525" t="s">
        <v>24</v>
      </c>
      <c r="L7" s="1525"/>
      <c r="M7" s="1525"/>
      <c r="N7" s="1525"/>
      <c r="O7" s="1525"/>
      <c r="P7" s="1525"/>
      <c r="Q7" s="1525"/>
      <c r="R7" s="1531"/>
    </row>
    <row r="8" spans="2:19" ht="22.5" customHeight="1" thickBot="1" x14ac:dyDescent="0.25">
      <c r="B8" s="1524"/>
      <c r="C8" s="1525"/>
      <c r="D8" s="1525"/>
      <c r="E8" s="1528"/>
      <c r="F8" s="1528"/>
      <c r="G8" s="1528" t="s">
        <v>25</v>
      </c>
      <c r="H8" s="1528"/>
      <c r="I8" s="1528" t="s">
        <v>26</v>
      </c>
      <c r="J8" s="1528"/>
      <c r="K8" s="1520" t="s">
        <v>267</v>
      </c>
      <c r="L8" s="1520"/>
      <c r="M8" s="1520" t="s">
        <v>299</v>
      </c>
      <c r="N8" s="1520"/>
      <c r="O8" s="1520" t="s">
        <v>426</v>
      </c>
      <c r="P8" s="1520"/>
      <c r="Q8" s="1525"/>
      <c r="R8" s="1531"/>
    </row>
    <row r="9" spans="2:19" ht="23.25" customHeight="1" x14ac:dyDescent="0.2">
      <c r="B9" s="1526"/>
      <c r="C9" s="1527"/>
      <c r="D9" s="1527"/>
      <c r="E9" s="1529"/>
      <c r="F9" s="1529"/>
      <c r="G9" s="1529"/>
      <c r="H9" s="1529"/>
      <c r="I9" s="1529"/>
      <c r="J9" s="1529"/>
      <c r="K9" s="1521"/>
      <c r="L9" s="1521"/>
      <c r="M9" s="1521"/>
      <c r="N9" s="1521"/>
      <c r="O9" s="1521"/>
      <c r="P9" s="1521"/>
      <c r="Q9" s="1527"/>
      <c r="R9" s="1532"/>
    </row>
    <row r="10" spans="2:19" ht="9" customHeight="1" x14ac:dyDescent="0.2">
      <c r="B10" s="678"/>
      <c r="C10" s="678"/>
      <c r="D10" s="691"/>
      <c r="E10" s="1536"/>
      <c r="F10" s="1536"/>
      <c r="G10" s="675"/>
      <c r="H10" s="675"/>
      <c r="I10" s="675"/>
      <c r="J10" s="675"/>
      <c r="K10" s="675"/>
      <c r="L10" s="675"/>
      <c r="M10" s="675"/>
      <c r="N10" s="675"/>
      <c r="O10" s="675"/>
      <c r="P10" s="675"/>
      <c r="Q10" s="681"/>
      <c r="R10" s="676"/>
      <c r="S10" s="683"/>
    </row>
    <row r="11" spans="2:19" ht="30" hidden="1" customHeight="1" x14ac:dyDescent="0.2">
      <c r="B11" s="679"/>
      <c r="C11" s="680" t="s">
        <v>282</v>
      </c>
      <c r="D11" s="667" t="s">
        <v>242</v>
      </c>
      <c r="E11" s="438">
        <v>0</v>
      </c>
      <c r="F11" s="438"/>
      <c r="G11" s="438">
        <v>0</v>
      </c>
      <c r="H11" s="438"/>
      <c r="I11" s="438">
        <v>0</v>
      </c>
      <c r="J11" s="438"/>
      <c r="K11" s="438">
        <v>0</v>
      </c>
      <c r="L11" s="438"/>
      <c r="M11" s="438">
        <v>0</v>
      </c>
      <c r="N11" s="438"/>
      <c r="O11" s="438">
        <v>0</v>
      </c>
      <c r="P11" s="438"/>
      <c r="Q11" s="674">
        <f t="shared" ref="Q11:Q19" si="0">SUM(E11:P11)</f>
        <v>0</v>
      </c>
      <c r="R11" s="441"/>
      <c r="S11" s="683"/>
    </row>
    <row r="12" spans="2:19" ht="30" hidden="1" customHeight="1" x14ac:dyDescent="0.2">
      <c r="B12" s="679"/>
      <c r="C12" s="680" t="s">
        <v>284</v>
      </c>
      <c r="D12" s="667" t="s">
        <v>285</v>
      </c>
      <c r="E12" s="438">
        <v>0</v>
      </c>
      <c r="F12" s="438"/>
      <c r="G12" s="438">
        <v>0</v>
      </c>
      <c r="H12" s="438"/>
      <c r="I12" s="438">
        <v>0</v>
      </c>
      <c r="J12" s="438"/>
      <c r="K12" s="438">
        <v>0</v>
      </c>
      <c r="L12" s="438"/>
      <c r="M12" s="438">
        <v>0</v>
      </c>
      <c r="N12" s="438"/>
      <c r="O12" s="438">
        <v>0</v>
      </c>
      <c r="P12" s="438"/>
      <c r="Q12" s="674">
        <f t="shared" si="0"/>
        <v>0</v>
      </c>
      <c r="R12" s="441"/>
      <c r="S12" s="683"/>
    </row>
    <row r="13" spans="2:19" ht="30" customHeight="1" x14ac:dyDescent="0.2">
      <c r="B13" s="679"/>
      <c r="C13" s="686" t="s">
        <v>287</v>
      </c>
      <c r="D13" s="692" t="s">
        <v>131</v>
      </c>
      <c r="E13" s="1537">
        <v>1</v>
      </c>
      <c r="F13" s="1537"/>
      <c r="G13" s="549">
        <v>0</v>
      </c>
      <c r="H13" s="549"/>
      <c r="I13" s="549">
        <v>0</v>
      </c>
      <c r="J13" s="549"/>
      <c r="K13" s="549">
        <v>0</v>
      </c>
      <c r="L13" s="549"/>
      <c r="M13" s="549">
        <v>0</v>
      </c>
      <c r="N13" s="549"/>
      <c r="O13" s="549">
        <v>0</v>
      </c>
      <c r="P13" s="549"/>
      <c r="Q13" s="1534">
        <f t="shared" si="0"/>
        <v>1</v>
      </c>
      <c r="R13" s="1535"/>
      <c r="S13" s="683"/>
    </row>
    <row r="14" spans="2:19" ht="30" customHeight="1" x14ac:dyDescent="0.2">
      <c r="B14" s="679"/>
      <c r="C14" s="686" t="s">
        <v>289</v>
      </c>
      <c r="D14" s="692" t="s">
        <v>167</v>
      </c>
      <c r="E14" s="1537">
        <v>78</v>
      </c>
      <c r="F14" s="1537"/>
      <c r="G14" s="549">
        <v>7</v>
      </c>
      <c r="H14" s="549"/>
      <c r="I14" s="549">
        <v>4</v>
      </c>
      <c r="J14" s="549"/>
      <c r="K14" s="549">
        <v>0</v>
      </c>
      <c r="L14" s="549"/>
      <c r="M14" s="549">
        <v>0</v>
      </c>
      <c r="N14" s="549"/>
      <c r="O14" s="549">
        <v>4</v>
      </c>
      <c r="P14" s="549"/>
      <c r="Q14" s="1534">
        <f t="shared" si="0"/>
        <v>93</v>
      </c>
      <c r="R14" s="1535"/>
      <c r="S14" s="683"/>
    </row>
    <row r="15" spans="2:19" ht="30" customHeight="1" x14ac:dyDescent="0.2">
      <c r="B15" s="679"/>
      <c r="C15" s="686" t="s">
        <v>10</v>
      </c>
      <c r="D15" s="692" t="s">
        <v>11</v>
      </c>
      <c r="E15" s="1537">
        <v>4</v>
      </c>
      <c r="F15" s="1537"/>
      <c r="G15" s="549">
        <v>0</v>
      </c>
      <c r="H15" s="549"/>
      <c r="I15" s="549">
        <v>0</v>
      </c>
      <c r="J15" s="549"/>
      <c r="K15" s="549">
        <v>0</v>
      </c>
      <c r="L15" s="549"/>
      <c r="M15" s="549">
        <v>0</v>
      </c>
      <c r="N15" s="549"/>
      <c r="O15" s="549">
        <v>0</v>
      </c>
      <c r="P15" s="549"/>
      <c r="Q15" s="1534">
        <f t="shared" si="0"/>
        <v>4</v>
      </c>
      <c r="R15" s="1535"/>
      <c r="S15" s="683"/>
    </row>
    <row r="16" spans="2:19" ht="30" customHeight="1" x14ac:dyDescent="0.2">
      <c r="B16" s="679"/>
      <c r="C16" s="686" t="s">
        <v>12</v>
      </c>
      <c r="D16" s="692" t="s">
        <v>132</v>
      </c>
      <c r="E16" s="1537">
        <v>3</v>
      </c>
      <c r="F16" s="1537"/>
      <c r="G16" s="549">
        <v>0</v>
      </c>
      <c r="H16" s="549"/>
      <c r="I16" s="549">
        <v>0</v>
      </c>
      <c r="J16" s="549"/>
      <c r="K16" s="549">
        <v>0</v>
      </c>
      <c r="L16" s="549"/>
      <c r="M16" s="549">
        <v>0</v>
      </c>
      <c r="N16" s="549"/>
      <c r="O16" s="549">
        <v>0</v>
      </c>
      <c r="P16" s="549"/>
      <c r="Q16" s="1534">
        <f t="shared" si="0"/>
        <v>3</v>
      </c>
      <c r="R16" s="1535"/>
      <c r="S16" s="683"/>
    </row>
    <row r="17" spans="2:29" ht="30" customHeight="1" x14ac:dyDescent="0.2">
      <c r="B17" s="679"/>
      <c r="C17" s="686" t="s">
        <v>13</v>
      </c>
      <c r="D17" s="692" t="s">
        <v>170</v>
      </c>
      <c r="E17" s="1537">
        <v>5</v>
      </c>
      <c r="F17" s="1537"/>
      <c r="G17" s="549">
        <v>3</v>
      </c>
      <c r="H17" s="549"/>
      <c r="I17" s="549">
        <v>1</v>
      </c>
      <c r="J17" s="549"/>
      <c r="K17" s="549">
        <v>0</v>
      </c>
      <c r="L17" s="549"/>
      <c r="M17" s="549">
        <v>0</v>
      </c>
      <c r="N17" s="549"/>
      <c r="O17" s="549">
        <v>0</v>
      </c>
      <c r="P17" s="549"/>
      <c r="Q17" s="1534">
        <f t="shared" si="0"/>
        <v>9</v>
      </c>
      <c r="R17" s="1535"/>
      <c r="S17" s="683"/>
    </row>
    <row r="18" spans="2:29" ht="30" customHeight="1" x14ac:dyDescent="0.2">
      <c r="B18" s="679"/>
      <c r="C18" s="686" t="s">
        <v>14</v>
      </c>
      <c r="D18" s="692" t="s">
        <v>279</v>
      </c>
      <c r="E18" s="1537">
        <v>1</v>
      </c>
      <c r="F18" s="1537"/>
      <c r="G18" s="549">
        <v>0</v>
      </c>
      <c r="H18" s="549"/>
      <c r="I18" s="549">
        <v>0</v>
      </c>
      <c r="J18" s="549"/>
      <c r="K18" s="549">
        <v>0</v>
      </c>
      <c r="L18" s="549"/>
      <c r="M18" s="549">
        <v>0</v>
      </c>
      <c r="N18" s="549"/>
      <c r="O18" s="549">
        <v>0</v>
      </c>
      <c r="P18" s="549"/>
      <c r="Q18" s="1534">
        <f t="shared" si="0"/>
        <v>1</v>
      </c>
      <c r="R18" s="1535"/>
      <c r="S18" s="683"/>
    </row>
    <row r="19" spans="2:29" ht="30" customHeight="1" x14ac:dyDescent="0.2">
      <c r="B19" s="679"/>
      <c r="C19" s="686" t="s">
        <v>15</v>
      </c>
      <c r="D19" s="692" t="s">
        <v>71</v>
      </c>
      <c r="E19" s="1537">
        <v>5</v>
      </c>
      <c r="F19" s="1537"/>
      <c r="G19" s="549">
        <v>4</v>
      </c>
      <c r="H19" s="549"/>
      <c r="I19" s="549">
        <v>1</v>
      </c>
      <c r="J19" s="549"/>
      <c r="K19" s="549">
        <v>0</v>
      </c>
      <c r="L19" s="549"/>
      <c r="M19" s="549">
        <v>0</v>
      </c>
      <c r="N19" s="549"/>
      <c r="O19" s="549">
        <v>0</v>
      </c>
      <c r="P19" s="549"/>
      <c r="Q19" s="1534">
        <f t="shared" si="0"/>
        <v>10</v>
      </c>
      <c r="R19" s="1535"/>
      <c r="S19" s="683"/>
    </row>
    <row r="20" spans="2:29" ht="30" customHeight="1" x14ac:dyDescent="0.2">
      <c r="B20" s="679"/>
      <c r="C20" s="686" t="s">
        <v>17</v>
      </c>
      <c r="D20" s="692" t="s">
        <v>133</v>
      </c>
      <c r="E20" s="1537">
        <v>2</v>
      </c>
      <c r="F20" s="1537"/>
      <c r="G20" s="549">
        <v>0</v>
      </c>
      <c r="H20" s="549"/>
      <c r="I20" s="549">
        <v>0</v>
      </c>
      <c r="J20" s="549"/>
      <c r="K20" s="549">
        <v>0</v>
      </c>
      <c r="L20" s="549"/>
      <c r="M20" s="549">
        <v>0</v>
      </c>
      <c r="N20" s="549"/>
      <c r="O20" s="549">
        <v>0</v>
      </c>
      <c r="P20" s="549"/>
      <c r="Q20" s="1534">
        <f t="shared" ref="Q20:Q25" si="1">SUM(E20:P20)</f>
        <v>2</v>
      </c>
      <c r="R20" s="1535"/>
      <c r="S20" s="683"/>
    </row>
    <row r="21" spans="2:29" ht="30" customHeight="1" x14ac:dyDescent="0.2">
      <c r="B21" s="679"/>
      <c r="C21" s="686" t="s">
        <v>18</v>
      </c>
      <c r="D21" s="692" t="s">
        <v>290</v>
      </c>
      <c r="E21" s="1537">
        <v>3</v>
      </c>
      <c r="F21" s="1537"/>
      <c r="G21" s="549">
        <v>1</v>
      </c>
      <c r="H21" s="549"/>
      <c r="I21" s="549">
        <v>0</v>
      </c>
      <c r="J21" s="549"/>
      <c r="K21" s="549">
        <v>0</v>
      </c>
      <c r="L21" s="549"/>
      <c r="M21" s="549">
        <v>0</v>
      </c>
      <c r="N21" s="549"/>
      <c r="O21" s="549">
        <v>0</v>
      </c>
      <c r="P21" s="549"/>
      <c r="Q21" s="1534">
        <f t="shared" si="1"/>
        <v>4</v>
      </c>
      <c r="R21" s="1535"/>
      <c r="S21" s="683"/>
    </row>
    <row r="22" spans="2:29" ht="30" customHeight="1" x14ac:dyDescent="0.2">
      <c r="B22" s="679" t="s">
        <v>89</v>
      </c>
      <c r="C22" s="686" t="s">
        <v>19</v>
      </c>
      <c r="D22" s="692" t="s">
        <v>171</v>
      </c>
      <c r="E22" s="1537">
        <v>3</v>
      </c>
      <c r="F22" s="1537"/>
      <c r="G22" s="549">
        <v>7</v>
      </c>
      <c r="H22" s="549"/>
      <c r="I22" s="549">
        <v>0</v>
      </c>
      <c r="J22" s="549"/>
      <c r="K22" s="549">
        <v>0</v>
      </c>
      <c r="L22" s="549"/>
      <c r="M22" s="549">
        <v>0</v>
      </c>
      <c r="N22" s="549"/>
      <c r="O22" s="549">
        <v>0</v>
      </c>
      <c r="P22" s="549"/>
      <c r="Q22" s="1534">
        <f t="shared" si="1"/>
        <v>10</v>
      </c>
      <c r="R22" s="1535"/>
      <c r="S22" s="683"/>
    </row>
    <row r="23" spans="2:29" ht="30" customHeight="1" x14ac:dyDescent="0.2">
      <c r="B23" s="679"/>
      <c r="C23" s="686" t="s">
        <v>20</v>
      </c>
      <c r="D23" s="692" t="s">
        <v>72</v>
      </c>
      <c r="E23" s="1537">
        <v>16</v>
      </c>
      <c r="F23" s="1537"/>
      <c r="G23" s="549">
        <v>0</v>
      </c>
      <c r="H23" s="549"/>
      <c r="I23" s="549">
        <v>0</v>
      </c>
      <c r="J23" s="549"/>
      <c r="K23" s="549">
        <v>0</v>
      </c>
      <c r="L23" s="549"/>
      <c r="M23" s="549">
        <v>0</v>
      </c>
      <c r="N23" s="549"/>
      <c r="O23" s="549">
        <v>0</v>
      </c>
      <c r="P23" s="549"/>
      <c r="Q23" s="1534">
        <f t="shared" si="1"/>
        <v>16</v>
      </c>
      <c r="R23" s="1535"/>
      <c r="S23" s="683"/>
    </row>
    <row r="24" spans="2:29" ht="30" customHeight="1" x14ac:dyDescent="0.2">
      <c r="B24" s="679"/>
      <c r="C24" s="686" t="s">
        <v>21</v>
      </c>
      <c r="D24" s="692" t="s">
        <v>73</v>
      </c>
      <c r="E24" s="1537">
        <v>4</v>
      </c>
      <c r="F24" s="1537"/>
      <c r="G24" s="549">
        <v>2</v>
      </c>
      <c r="H24" s="549"/>
      <c r="I24" s="549">
        <v>0</v>
      </c>
      <c r="J24" s="549"/>
      <c r="K24" s="549">
        <v>0</v>
      </c>
      <c r="L24" s="549"/>
      <c r="M24" s="549">
        <v>0</v>
      </c>
      <c r="N24" s="549"/>
      <c r="O24" s="549">
        <v>0</v>
      </c>
      <c r="P24" s="549"/>
      <c r="Q24" s="1534">
        <f t="shared" si="1"/>
        <v>6</v>
      </c>
      <c r="R24" s="1535"/>
      <c r="S24" s="683"/>
    </row>
    <row r="25" spans="2:29" ht="30" customHeight="1" x14ac:dyDescent="0.2">
      <c r="B25" s="679" t="s">
        <v>89</v>
      </c>
      <c r="C25" s="686" t="s">
        <v>22</v>
      </c>
      <c r="D25" s="692" t="s">
        <v>301</v>
      </c>
      <c r="E25" s="1537">
        <v>22</v>
      </c>
      <c r="F25" s="1537"/>
      <c r="G25" s="549">
        <v>2</v>
      </c>
      <c r="H25" s="549"/>
      <c r="I25" s="549">
        <v>0</v>
      </c>
      <c r="J25" s="549"/>
      <c r="K25" s="549">
        <v>0</v>
      </c>
      <c r="L25" s="549"/>
      <c r="M25" s="549">
        <v>0</v>
      </c>
      <c r="N25" s="549"/>
      <c r="O25" s="549">
        <v>0</v>
      </c>
      <c r="P25" s="549"/>
      <c r="Q25" s="1534">
        <f t="shared" si="1"/>
        <v>24</v>
      </c>
      <c r="R25" s="1535"/>
      <c r="S25" s="683"/>
    </row>
    <row r="26" spans="2:29" s="35" customFormat="1" ht="33" customHeight="1" x14ac:dyDescent="0.2">
      <c r="B26" s="1492" t="s">
        <v>23</v>
      </c>
      <c r="C26" s="1492"/>
      <c r="D26" s="1492"/>
      <c r="E26" s="1533">
        <f>SUM(E11:E25)</f>
        <v>147</v>
      </c>
      <c r="F26" s="1533"/>
      <c r="G26" s="1533">
        <f>SUM(G11:G25)</f>
        <v>26</v>
      </c>
      <c r="H26" s="1533"/>
      <c r="I26" s="1533">
        <f>SUM(I11:I25)</f>
        <v>6</v>
      </c>
      <c r="J26" s="1533"/>
      <c r="K26" s="1533">
        <f>SUM(K11:K25)</f>
        <v>0</v>
      </c>
      <c r="L26" s="1533"/>
      <c r="M26" s="1533">
        <f>SUM(M11:M25)</f>
        <v>0</v>
      </c>
      <c r="N26" s="1533"/>
      <c r="O26" s="1533">
        <f>SUM(O11:O25)</f>
        <v>4</v>
      </c>
      <c r="P26" s="1533"/>
      <c r="Q26" s="1533">
        <f>SUM(E26:P26)</f>
        <v>183</v>
      </c>
      <c r="R26" s="1533"/>
      <c r="T26" s="53"/>
    </row>
    <row r="27" spans="2:29" s="564" customFormat="1" ht="13.5" customHeight="1" x14ac:dyDescent="0.2">
      <c r="B27" s="562"/>
      <c r="C27" s="604"/>
      <c r="D27" s="540"/>
      <c r="E27" s="563"/>
      <c r="F27" s="563"/>
      <c r="G27" s="563"/>
      <c r="H27" s="563"/>
      <c r="I27" s="563"/>
      <c r="J27" s="563"/>
      <c r="K27" s="563"/>
      <c r="L27" s="563"/>
      <c r="M27" s="563"/>
      <c r="N27" s="563"/>
      <c r="O27" s="563"/>
      <c r="P27" s="563"/>
      <c r="Q27" s="563"/>
      <c r="R27" s="562"/>
      <c r="T27" s="605"/>
    </row>
    <row r="28" spans="2:29" s="35" customFormat="1" ht="18.75" customHeight="1" x14ac:dyDescent="0.25">
      <c r="B28" s="434" t="s">
        <v>1422</v>
      </c>
      <c r="C28" s="506"/>
      <c r="D28" s="506"/>
      <c r="E28" s="506"/>
      <c r="F28" s="506"/>
      <c r="G28" s="506"/>
      <c r="H28" s="506"/>
      <c r="I28" s="506"/>
      <c r="J28" s="507"/>
      <c r="K28" s="507"/>
      <c r="L28" s="507"/>
      <c r="M28" s="506"/>
      <c r="N28" s="506"/>
      <c r="O28" s="507"/>
      <c r="P28" s="508"/>
      <c r="Q28" s="508"/>
      <c r="R28" s="508"/>
      <c r="S28" s="497"/>
      <c r="T28" s="497"/>
      <c r="U28" s="497"/>
      <c r="V28" s="497"/>
      <c r="W28" s="497"/>
      <c r="X28" s="497"/>
      <c r="Y28" s="497"/>
      <c r="Z28" s="497"/>
      <c r="AA28" s="497"/>
      <c r="AB28" s="496"/>
    </row>
    <row r="29" spans="2:29" ht="18.75" customHeight="1" x14ac:dyDescent="0.2">
      <c r="B29" s="506" t="s">
        <v>1423</v>
      </c>
      <c r="C29" s="506"/>
      <c r="D29" s="506"/>
      <c r="E29" s="506"/>
      <c r="F29" s="506"/>
      <c r="G29" s="506"/>
      <c r="H29" s="506"/>
      <c r="I29" s="506"/>
      <c r="J29" s="510"/>
      <c r="K29" s="510"/>
      <c r="L29" s="510"/>
      <c r="M29" s="506"/>
      <c r="N29" s="506"/>
      <c r="O29" s="510"/>
      <c r="P29" s="508"/>
      <c r="Q29" s="508"/>
      <c r="R29" s="508"/>
      <c r="S29" s="497"/>
      <c r="T29" s="496"/>
      <c r="U29" s="496"/>
      <c r="V29" s="496"/>
      <c r="W29" s="496"/>
      <c r="X29" s="496"/>
      <c r="Y29" s="496"/>
      <c r="Z29" s="496"/>
      <c r="AA29" s="496"/>
      <c r="AB29" s="496"/>
      <c r="AC29" s="35"/>
    </row>
    <row r="30" spans="2:29" ht="18.75" customHeight="1" x14ac:dyDescent="0.2">
      <c r="B30" s="506" t="s">
        <v>1425</v>
      </c>
      <c r="C30" s="506"/>
      <c r="D30" s="506"/>
      <c r="E30" s="506"/>
      <c r="F30" s="506"/>
      <c r="G30" s="506"/>
      <c r="H30" s="506"/>
      <c r="I30" s="506" t="s">
        <v>1429</v>
      </c>
      <c r="J30" s="510"/>
      <c r="K30" s="510"/>
      <c r="L30" s="510"/>
      <c r="M30" s="506"/>
      <c r="N30" s="506"/>
      <c r="O30" s="510"/>
      <c r="P30" s="508"/>
      <c r="Q30" s="508"/>
      <c r="R30" s="508"/>
      <c r="S30" s="497"/>
      <c r="T30" s="498"/>
      <c r="U30" s="498"/>
      <c r="V30" s="497"/>
      <c r="W30" s="497"/>
      <c r="X30" s="497"/>
      <c r="Y30" s="497"/>
      <c r="Z30" s="497"/>
      <c r="AA30" s="497"/>
      <c r="AB30" s="497"/>
      <c r="AC30" s="35"/>
    </row>
    <row r="31" spans="2:29" ht="18.75" customHeight="1" x14ac:dyDescent="0.25">
      <c r="B31" s="512" t="s">
        <v>1428</v>
      </c>
      <c r="C31" s="506"/>
      <c r="D31" s="506"/>
      <c r="E31" s="506"/>
      <c r="F31" s="506"/>
      <c r="G31" s="506"/>
      <c r="H31" s="506"/>
      <c r="I31" s="506"/>
      <c r="J31" s="506"/>
      <c r="K31" s="506"/>
      <c r="L31" s="506"/>
      <c r="M31" s="506"/>
      <c r="N31" s="506"/>
      <c r="O31" s="506"/>
      <c r="P31" s="508"/>
      <c r="Q31" s="513"/>
      <c r="R31" s="513"/>
      <c r="S31" s="498"/>
      <c r="T31" s="498"/>
      <c r="U31" s="498"/>
      <c r="V31" s="497"/>
      <c r="W31" s="497"/>
      <c r="X31" s="497"/>
      <c r="Y31" s="497"/>
      <c r="Z31" s="497"/>
      <c r="AA31" s="497"/>
      <c r="AB31" s="497"/>
      <c r="AC31" s="35"/>
    </row>
    <row r="32" spans="2:29" ht="18.75" customHeight="1" x14ac:dyDescent="0.2"/>
    <row r="33" spans="2:2" ht="18.75" customHeight="1" x14ac:dyDescent="0.2"/>
    <row r="34" spans="2:2" ht="18.75" customHeight="1" x14ac:dyDescent="0.2"/>
    <row r="36" spans="2:2" x14ac:dyDescent="0.2">
      <c r="B36" s="47"/>
    </row>
  </sheetData>
  <mergeCells count="47">
    <mergeCell ref="E22:F22"/>
    <mergeCell ref="E23:F23"/>
    <mergeCell ref="E24:F24"/>
    <mergeCell ref="E25:F25"/>
    <mergeCell ref="E17:F17"/>
    <mergeCell ref="E18:F18"/>
    <mergeCell ref="E19:F19"/>
    <mergeCell ref="E20:F20"/>
    <mergeCell ref="E21:F21"/>
    <mergeCell ref="E10:F10"/>
    <mergeCell ref="E13:F13"/>
    <mergeCell ref="E14:F14"/>
    <mergeCell ref="E15:F15"/>
    <mergeCell ref="E16:F16"/>
    <mergeCell ref="O26:P26"/>
    <mergeCell ref="B26:D26"/>
    <mergeCell ref="Q26:R26"/>
    <mergeCell ref="Q13:R13"/>
    <mergeCell ref="Q14:R14"/>
    <mergeCell ref="Q15:R15"/>
    <mergeCell ref="Q16:R16"/>
    <mergeCell ref="Q17:R17"/>
    <mergeCell ref="Q18:R18"/>
    <mergeCell ref="Q19:R19"/>
    <mergeCell ref="Q20:R20"/>
    <mergeCell ref="Q21:R21"/>
    <mergeCell ref="Q22:R22"/>
    <mergeCell ref="Q23:R23"/>
    <mergeCell ref="Q24:R24"/>
    <mergeCell ref="Q25:R25"/>
    <mergeCell ref="E26:F26"/>
    <mergeCell ref="G26:H26"/>
    <mergeCell ref="I26:J26"/>
    <mergeCell ref="K26:L26"/>
    <mergeCell ref="M26:N26"/>
    <mergeCell ref="O8:P9"/>
    <mergeCell ref="B2:R2"/>
    <mergeCell ref="B6:D9"/>
    <mergeCell ref="E7:F9"/>
    <mergeCell ref="G7:H9"/>
    <mergeCell ref="I7:J9"/>
    <mergeCell ref="K7:P7"/>
    <mergeCell ref="B5:R5"/>
    <mergeCell ref="E6:P6"/>
    <mergeCell ref="Q6:R9"/>
    <mergeCell ref="K8:L9"/>
    <mergeCell ref="M8:N9"/>
  </mergeCells>
  <phoneticPr fontId="16" type="noConversion"/>
  <printOptions horizontalCentered="1" verticalCentered="1"/>
  <pageMargins left="0" right="0" top="0" bottom="0" header="0" footer="0"/>
  <pageSetup paperSize="9" scale="59" orientation="landscape" r:id="rId1"/>
  <headerFooter alignWithMargins="0"/>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1">
    <tabColor rgb="FF00B050"/>
  </sheetPr>
  <dimension ref="B1:L86"/>
  <sheetViews>
    <sheetView showGridLines="0" view="pageBreakPreview" topLeftCell="A4" zoomScale="60" workbookViewId="0">
      <selection activeCell="AD10" sqref="AD10"/>
    </sheetView>
  </sheetViews>
  <sheetFormatPr baseColWidth="10" defaultRowHeight="12.75" x14ac:dyDescent="0.2"/>
  <cols>
    <col min="1" max="1" width="6.7109375" customWidth="1"/>
    <col min="2" max="2" width="92.7109375" customWidth="1"/>
    <col min="3" max="4" width="25.140625" customWidth="1"/>
    <col min="5" max="5" width="23.28515625" customWidth="1"/>
    <col min="6" max="7" width="22" customWidth="1"/>
    <col min="8" max="8" width="26.42578125" customWidth="1"/>
    <col min="9" max="9" width="5.85546875" customWidth="1"/>
  </cols>
  <sheetData>
    <row r="1" spans="2:8" s="24" customFormat="1" ht="27" customHeight="1" x14ac:dyDescent="0.2">
      <c r="B1" s="1497" t="s">
        <v>401</v>
      </c>
      <c r="C1" s="1497"/>
      <c r="D1" s="1497"/>
      <c r="E1" s="1497"/>
      <c r="F1" s="1497"/>
      <c r="G1" s="1497"/>
      <c r="H1" s="1497"/>
    </row>
    <row r="2" spans="2:8" s="24" customFormat="1" ht="20.25" x14ac:dyDescent="0.2">
      <c r="B2" s="134" t="s">
        <v>336</v>
      </c>
      <c r="C2" s="500"/>
      <c r="D2" s="500"/>
      <c r="E2" s="500"/>
      <c r="F2" s="500"/>
      <c r="G2" s="500"/>
      <c r="H2" s="500"/>
    </row>
    <row r="3" spans="2:8" s="24" customFormat="1" ht="56.25" customHeight="1" x14ac:dyDescent="0.2">
      <c r="B3" s="1747" t="s">
        <v>1461</v>
      </c>
      <c r="C3" s="1747"/>
      <c r="D3" s="1747"/>
      <c r="E3" s="1747"/>
      <c r="F3" s="1747"/>
      <c r="G3" s="1747"/>
      <c r="H3" s="1747"/>
    </row>
    <row r="4" spans="2:8" s="24" customFormat="1" ht="12" customHeight="1" thickBot="1" x14ac:dyDescent="0.25">
      <c r="C4" s="227"/>
      <c r="D4" s="227"/>
      <c r="E4" s="227"/>
      <c r="F4" s="227"/>
      <c r="G4" s="227"/>
      <c r="H4" s="227"/>
    </row>
    <row r="5" spans="2:8" s="67" customFormat="1" ht="18.75" thickBot="1" x14ac:dyDescent="0.25">
      <c r="B5" s="1699" t="s">
        <v>1211</v>
      </c>
      <c r="C5" s="1576" t="s">
        <v>1</v>
      </c>
      <c r="D5" s="1576" t="s">
        <v>3</v>
      </c>
      <c r="E5" s="1576" t="s">
        <v>2</v>
      </c>
      <c r="F5" s="1669" t="s">
        <v>196</v>
      </c>
      <c r="G5" s="1669"/>
      <c r="H5" s="1669"/>
    </row>
    <row r="6" spans="2:8" s="67" customFormat="1" ht="39" customHeight="1" thickBot="1" x14ac:dyDescent="0.25">
      <c r="B6" s="1699"/>
      <c r="C6" s="1577"/>
      <c r="D6" s="1577"/>
      <c r="E6" s="1577"/>
      <c r="F6" s="1453" t="s">
        <v>215</v>
      </c>
      <c r="G6" s="1453" t="s">
        <v>160</v>
      </c>
      <c r="H6" s="1453" t="s">
        <v>4</v>
      </c>
    </row>
    <row r="7" spans="2:8" s="2" customFormat="1" ht="14.25" customHeight="1" x14ac:dyDescent="0.2">
      <c r="B7" s="728"/>
      <c r="C7" s="1456"/>
      <c r="D7" s="1457"/>
      <c r="E7" s="1457"/>
      <c r="F7" s="1457"/>
      <c r="G7" s="1457"/>
      <c r="H7" s="1458"/>
    </row>
    <row r="8" spans="2:8" s="2" customFormat="1" ht="15.75" x14ac:dyDescent="0.2">
      <c r="B8" s="1431" t="s">
        <v>35</v>
      </c>
      <c r="C8" s="1479"/>
      <c r="D8" s="1451"/>
      <c r="E8" s="1451"/>
      <c r="F8" s="1451"/>
      <c r="G8" s="1451"/>
      <c r="H8" s="1480"/>
    </row>
    <row r="9" spans="2:8" s="2" customFormat="1" ht="15.75" x14ac:dyDescent="0.2">
      <c r="B9" s="1422" t="s">
        <v>35</v>
      </c>
      <c r="C9" s="1479"/>
      <c r="D9" s="1451"/>
      <c r="E9" s="1451"/>
      <c r="F9" s="1451"/>
      <c r="G9" s="1451"/>
      <c r="H9" s="1480"/>
    </row>
    <row r="10" spans="2:8" s="2" customFormat="1" ht="30.75" customHeight="1" x14ac:dyDescent="0.2">
      <c r="B10" s="1104" t="s">
        <v>1462</v>
      </c>
      <c r="C10" s="1481" t="s">
        <v>286</v>
      </c>
      <c r="D10" s="762" t="s">
        <v>105</v>
      </c>
      <c r="E10" s="762" t="s">
        <v>232</v>
      </c>
      <c r="F10" s="1478">
        <v>43466</v>
      </c>
      <c r="G10" s="1478">
        <v>44196</v>
      </c>
      <c r="H10" s="1482" t="s">
        <v>6</v>
      </c>
    </row>
    <row r="11" spans="2:8" s="2" customFormat="1" ht="30.75" customHeight="1" x14ac:dyDescent="0.2">
      <c r="B11" s="1104" t="s">
        <v>1463</v>
      </c>
      <c r="C11" s="1481" t="s">
        <v>272</v>
      </c>
      <c r="D11" s="762" t="s">
        <v>275</v>
      </c>
      <c r="E11" s="762" t="s">
        <v>232</v>
      </c>
      <c r="F11" s="1478">
        <v>43344</v>
      </c>
      <c r="G11" s="1478">
        <v>44439</v>
      </c>
      <c r="H11" s="1482" t="s">
        <v>5</v>
      </c>
    </row>
    <row r="12" spans="2:8" s="2" customFormat="1" ht="15.75" x14ac:dyDescent="0.2">
      <c r="B12" s="1431" t="s">
        <v>311</v>
      </c>
      <c r="C12" s="1481"/>
      <c r="D12" s="762"/>
      <c r="E12" s="762"/>
      <c r="F12" s="1478"/>
      <c r="G12" s="1478"/>
      <c r="H12" s="1482"/>
    </row>
    <row r="13" spans="2:8" s="2" customFormat="1" ht="30.75" customHeight="1" x14ac:dyDescent="0.2">
      <c r="B13" s="1422" t="s">
        <v>113</v>
      </c>
      <c r="C13" s="1481"/>
      <c r="D13" s="762"/>
      <c r="E13" s="762"/>
      <c r="F13" s="1478"/>
      <c r="G13" s="1478"/>
      <c r="H13" s="1482"/>
    </row>
    <row r="14" spans="2:8" s="2" customFormat="1" ht="30.75" customHeight="1" x14ac:dyDescent="0.2">
      <c r="B14" s="1104" t="s">
        <v>1464</v>
      </c>
      <c r="C14" s="1481" t="s">
        <v>272</v>
      </c>
      <c r="D14" s="762" t="s">
        <v>105</v>
      </c>
      <c r="E14" s="762" t="s">
        <v>232</v>
      </c>
      <c r="F14" s="1478">
        <v>43187</v>
      </c>
      <c r="G14" s="1478">
        <v>43917</v>
      </c>
      <c r="H14" s="1482" t="s">
        <v>6</v>
      </c>
    </row>
    <row r="15" spans="2:8" s="2" customFormat="1" ht="30.75" customHeight="1" x14ac:dyDescent="0.2">
      <c r="B15" s="1104" t="s">
        <v>1465</v>
      </c>
      <c r="C15" s="1481" t="s">
        <v>264</v>
      </c>
      <c r="D15" s="762" t="s">
        <v>105</v>
      </c>
      <c r="E15" s="762" t="s">
        <v>232</v>
      </c>
      <c r="F15" s="1478">
        <v>43124</v>
      </c>
      <c r="G15" s="1478">
        <v>43853</v>
      </c>
      <c r="H15" s="1482" t="s">
        <v>6</v>
      </c>
    </row>
    <row r="16" spans="2:8" s="2" customFormat="1" ht="30.75" customHeight="1" x14ac:dyDescent="0.2">
      <c r="B16" s="1104" t="s">
        <v>1466</v>
      </c>
      <c r="C16" s="1481" t="s">
        <v>286</v>
      </c>
      <c r="D16" s="762" t="s">
        <v>235</v>
      </c>
      <c r="E16" s="762" t="s">
        <v>232</v>
      </c>
      <c r="F16" s="1478">
        <v>43101</v>
      </c>
      <c r="G16" s="1478">
        <v>43830</v>
      </c>
      <c r="H16" s="1482" t="s">
        <v>6</v>
      </c>
    </row>
    <row r="17" spans="2:8" s="2" customFormat="1" ht="15.75" x14ac:dyDescent="0.2">
      <c r="B17" s="1431" t="s">
        <v>312</v>
      </c>
      <c r="C17" s="1481"/>
      <c r="D17" s="762"/>
      <c r="E17" s="762"/>
      <c r="F17" s="1478"/>
      <c r="G17" s="1478"/>
      <c r="H17" s="1482"/>
    </row>
    <row r="18" spans="2:8" s="2" customFormat="1" ht="15.75" x14ac:dyDescent="0.2">
      <c r="B18" s="1422" t="s">
        <v>247</v>
      </c>
      <c r="C18" s="1481"/>
      <c r="D18" s="762"/>
      <c r="E18" s="762"/>
      <c r="F18" s="1478"/>
      <c r="G18" s="1478"/>
      <c r="H18" s="1482"/>
    </row>
    <row r="19" spans="2:8" s="2" customFormat="1" ht="30.75" customHeight="1" x14ac:dyDescent="0.2">
      <c r="B19" s="1104" t="s">
        <v>1467</v>
      </c>
      <c r="C19" s="1481" t="s">
        <v>273</v>
      </c>
      <c r="D19" s="762" t="s">
        <v>235</v>
      </c>
      <c r="E19" s="762" t="s">
        <v>232</v>
      </c>
      <c r="F19" s="1478">
        <v>43021</v>
      </c>
      <c r="G19" s="1478">
        <v>44116</v>
      </c>
      <c r="H19" s="1482" t="s">
        <v>5</v>
      </c>
    </row>
    <row r="20" spans="2:8" s="2" customFormat="1" ht="15.75" x14ac:dyDescent="0.2">
      <c r="B20" s="1431" t="s">
        <v>88</v>
      </c>
      <c r="C20" s="1479"/>
      <c r="D20" s="1451"/>
      <c r="E20" s="1451"/>
      <c r="F20" s="1451"/>
      <c r="G20" s="1451"/>
      <c r="H20" s="1480"/>
    </row>
    <row r="21" spans="2:8" s="2" customFormat="1" ht="30.75" customHeight="1" x14ac:dyDescent="0.2">
      <c r="B21" s="1422" t="s">
        <v>88</v>
      </c>
      <c r="C21" s="1479"/>
      <c r="D21" s="1451"/>
      <c r="E21" s="1451"/>
      <c r="F21" s="1451"/>
      <c r="G21" s="1451"/>
      <c r="H21" s="1480"/>
    </row>
    <row r="22" spans="2:8" s="2" customFormat="1" ht="30.75" customHeight="1" x14ac:dyDescent="0.2">
      <c r="B22" s="1104" t="s">
        <v>1468</v>
      </c>
      <c r="C22" s="1481" t="s">
        <v>273</v>
      </c>
      <c r="D22" s="762" t="s">
        <v>238</v>
      </c>
      <c r="E22" s="762" t="s">
        <v>232</v>
      </c>
      <c r="F22" s="1478">
        <v>43132</v>
      </c>
      <c r="G22" s="1478">
        <v>44957</v>
      </c>
      <c r="H22" s="1482" t="s">
        <v>8</v>
      </c>
    </row>
    <row r="23" spans="2:8" s="2" customFormat="1" ht="30.75" customHeight="1" x14ac:dyDescent="0.2">
      <c r="B23" s="1104" t="s">
        <v>1468</v>
      </c>
      <c r="C23" s="1481" t="s">
        <v>273</v>
      </c>
      <c r="D23" s="762" t="s">
        <v>231</v>
      </c>
      <c r="E23" s="762" t="s">
        <v>232</v>
      </c>
      <c r="F23" s="1478">
        <v>43132</v>
      </c>
      <c r="G23" s="1478">
        <v>44957</v>
      </c>
      <c r="H23" s="1482" t="s">
        <v>8</v>
      </c>
    </row>
    <row r="24" spans="2:8" s="2" customFormat="1" ht="30.75" customHeight="1" x14ac:dyDescent="0.2">
      <c r="B24" s="1104" t="s">
        <v>1469</v>
      </c>
      <c r="C24" s="1481" t="s">
        <v>273</v>
      </c>
      <c r="D24" s="762" t="s">
        <v>231</v>
      </c>
      <c r="E24" s="762" t="s">
        <v>232</v>
      </c>
      <c r="F24" s="1478">
        <v>43083</v>
      </c>
      <c r="G24" s="1478">
        <v>43812</v>
      </c>
      <c r="H24" s="1482" t="s">
        <v>6</v>
      </c>
    </row>
    <row r="25" spans="2:8" s="2" customFormat="1" ht="30.75" customHeight="1" x14ac:dyDescent="0.2">
      <c r="B25" s="1104" t="s">
        <v>1470</v>
      </c>
      <c r="C25" s="1481" t="s">
        <v>288</v>
      </c>
      <c r="D25" s="762" t="s">
        <v>275</v>
      </c>
      <c r="E25" s="762" t="s">
        <v>232</v>
      </c>
      <c r="F25" s="1478">
        <v>43160</v>
      </c>
      <c r="G25" s="1478">
        <v>44255</v>
      </c>
      <c r="H25" s="1482" t="s">
        <v>5</v>
      </c>
    </row>
    <row r="26" spans="2:8" s="2" customFormat="1" ht="30.75" customHeight="1" x14ac:dyDescent="0.2">
      <c r="B26" s="1104" t="s">
        <v>1471</v>
      </c>
      <c r="C26" s="1481" t="s">
        <v>9</v>
      </c>
      <c r="D26" s="762" t="s">
        <v>235</v>
      </c>
      <c r="E26" s="762" t="s">
        <v>232</v>
      </c>
      <c r="F26" s="1478">
        <v>42979</v>
      </c>
      <c r="G26" s="1478">
        <v>43830</v>
      </c>
      <c r="H26" s="1482" t="s">
        <v>1472</v>
      </c>
    </row>
    <row r="27" spans="2:8" s="2" customFormat="1" ht="30.75" customHeight="1" x14ac:dyDescent="0.2">
      <c r="B27" s="1104" t="s">
        <v>1473</v>
      </c>
      <c r="C27" s="1481" t="s">
        <v>273</v>
      </c>
      <c r="D27" s="762" t="s">
        <v>105</v>
      </c>
      <c r="E27" s="762" t="s">
        <v>232</v>
      </c>
      <c r="F27" s="1478">
        <v>43132</v>
      </c>
      <c r="G27" s="1478">
        <v>43890</v>
      </c>
      <c r="H27" s="1482" t="s">
        <v>6</v>
      </c>
    </row>
    <row r="28" spans="2:8" s="2" customFormat="1" ht="30.75" customHeight="1" x14ac:dyDescent="0.2">
      <c r="B28" s="1104" t="s">
        <v>1474</v>
      </c>
      <c r="C28" s="1481" t="s">
        <v>105</v>
      </c>
      <c r="D28" s="762" t="s">
        <v>238</v>
      </c>
      <c r="E28" s="762" t="s">
        <v>232</v>
      </c>
      <c r="F28" s="1478">
        <v>43160</v>
      </c>
      <c r="G28" s="1478">
        <v>43890</v>
      </c>
      <c r="H28" s="1482" t="s">
        <v>6</v>
      </c>
    </row>
    <row r="29" spans="2:8" s="2" customFormat="1" ht="30.75" customHeight="1" x14ac:dyDescent="0.2">
      <c r="B29" s="1104" t="s">
        <v>1475</v>
      </c>
      <c r="C29" s="1481" t="s">
        <v>273</v>
      </c>
      <c r="D29" s="762" t="s">
        <v>105</v>
      </c>
      <c r="E29" s="762" t="s">
        <v>232</v>
      </c>
      <c r="F29" s="1478">
        <v>43141</v>
      </c>
      <c r="G29" s="1478">
        <v>43870</v>
      </c>
      <c r="H29" s="1482" t="s">
        <v>6</v>
      </c>
    </row>
    <row r="30" spans="2:8" s="2" customFormat="1" ht="30.75" customHeight="1" x14ac:dyDescent="0.2">
      <c r="B30" s="1104" t="s">
        <v>1476</v>
      </c>
      <c r="C30" s="1481" t="s">
        <v>273</v>
      </c>
      <c r="D30" s="762" t="s">
        <v>105</v>
      </c>
      <c r="E30" s="762" t="s">
        <v>232</v>
      </c>
      <c r="F30" s="1478">
        <v>43329</v>
      </c>
      <c r="G30" s="1478">
        <v>45154</v>
      </c>
      <c r="H30" s="1482" t="s">
        <v>8</v>
      </c>
    </row>
    <row r="31" spans="2:8" s="2" customFormat="1" ht="30.75" customHeight="1" x14ac:dyDescent="0.2">
      <c r="B31" s="1104" t="s">
        <v>1477</v>
      </c>
      <c r="C31" s="1481" t="s">
        <v>105</v>
      </c>
      <c r="D31" s="762" t="s">
        <v>231</v>
      </c>
      <c r="E31" s="762" t="s">
        <v>232</v>
      </c>
      <c r="F31" s="1429">
        <v>43313</v>
      </c>
      <c r="G31" s="1478">
        <v>43830</v>
      </c>
      <c r="H31" s="1482" t="s">
        <v>1478</v>
      </c>
    </row>
    <row r="32" spans="2:8" s="2" customFormat="1" ht="30.75" customHeight="1" x14ac:dyDescent="0.2">
      <c r="B32" s="1104" t="s">
        <v>1479</v>
      </c>
      <c r="C32" s="1481" t="s">
        <v>275</v>
      </c>
      <c r="D32" s="762" t="s">
        <v>238</v>
      </c>
      <c r="E32" s="762" t="s">
        <v>232</v>
      </c>
      <c r="F32" s="1478">
        <v>43101</v>
      </c>
      <c r="G32" s="1478">
        <v>43830</v>
      </c>
      <c r="H32" s="1482" t="s">
        <v>6</v>
      </c>
    </row>
    <row r="33" spans="2:8" s="2" customFormat="1" ht="30.75" customHeight="1" x14ac:dyDescent="0.2">
      <c r="B33" s="1104" t="s">
        <v>1504</v>
      </c>
      <c r="C33" s="1481" t="s">
        <v>273</v>
      </c>
      <c r="D33" s="762" t="s">
        <v>105</v>
      </c>
      <c r="E33" s="762" t="s">
        <v>232</v>
      </c>
      <c r="F33" s="1478">
        <v>43282</v>
      </c>
      <c r="G33" s="1478">
        <v>44012</v>
      </c>
      <c r="H33" s="1482" t="s">
        <v>6</v>
      </c>
    </row>
    <row r="34" spans="2:8" s="2" customFormat="1" ht="30.75" customHeight="1" x14ac:dyDescent="0.2">
      <c r="B34" s="1104" t="s">
        <v>1480</v>
      </c>
      <c r="C34" s="1481" t="s">
        <v>273</v>
      </c>
      <c r="D34" s="762" t="s">
        <v>105</v>
      </c>
      <c r="E34" s="762" t="s">
        <v>232</v>
      </c>
      <c r="F34" s="1478">
        <v>43252</v>
      </c>
      <c r="G34" s="1478">
        <v>43982</v>
      </c>
      <c r="H34" s="1482" t="s">
        <v>6</v>
      </c>
    </row>
    <row r="35" spans="2:8" s="2" customFormat="1" ht="30.75" customHeight="1" x14ac:dyDescent="0.2">
      <c r="B35" s="1104" t="s">
        <v>1481</v>
      </c>
      <c r="C35" s="1481" t="s">
        <v>273</v>
      </c>
      <c r="D35" s="762" t="s">
        <v>275</v>
      </c>
      <c r="E35" s="762" t="s">
        <v>232</v>
      </c>
      <c r="F35" s="1478">
        <v>43617</v>
      </c>
      <c r="G35" s="1478">
        <v>44286</v>
      </c>
      <c r="H35" s="1482" t="s">
        <v>1482</v>
      </c>
    </row>
    <row r="36" spans="2:8" s="2" customFormat="1" ht="30.75" customHeight="1" x14ac:dyDescent="0.2">
      <c r="B36" s="1104" t="s">
        <v>1483</v>
      </c>
      <c r="C36" s="1481" t="s">
        <v>9</v>
      </c>
      <c r="D36" s="762" t="s">
        <v>275</v>
      </c>
      <c r="E36" s="762" t="s">
        <v>232</v>
      </c>
      <c r="F36" s="1478">
        <v>43155</v>
      </c>
      <c r="G36" s="1478">
        <v>43872</v>
      </c>
      <c r="H36" s="1482" t="s">
        <v>6</v>
      </c>
    </row>
    <row r="37" spans="2:8" s="2" customFormat="1" ht="30.75" customHeight="1" x14ac:dyDescent="0.2">
      <c r="B37" s="1104" t="s">
        <v>1484</v>
      </c>
      <c r="C37" s="1481" t="s">
        <v>273</v>
      </c>
      <c r="D37" s="762" t="s">
        <v>235</v>
      </c>
      <c r="E37" s="762" t="s">
        <v>232</v>
      </c>
      <c r="F37" s="1478">
        <v>43282</v>
      </c>
      <c r="G37" s="1478">
        <v>44377</v>
      </c>
      <c r="H37" s="1482" t="s">
        <v>5</v>
      </c>
    </row>
    <row r="38" spans="2:8" s="2" customFormat="1" ht="30.75" customHeight="1" x14ac:dyDescent="0.2">
      <c r="B38" s="1104" t="s">
        <v>1485</v>
      </c>
      <c r="C38" s="1481" t="s">
        <v>273</v>
      </c>
      <c r="D38" s="762" t="s">
        <v>105</v>
      </c>
      <c r="E38" s="762" t="s">
        <v>232</v>
      </c>
      <c r="F38" s="1478">
        <v>43256</v>
      </c>
      <c r="G38" s="1478">
        <v>43986</v>
      </c>
      <c r="H38" s="1482" t="s">
        <v>6</v>
      </c>
    </row>
    <row r="39" spans="2:8" s="2" customFormat="1" ht="30.75" customHeight="1" x14ac:dyDescent="0.2">
      <c r="B39" s="1104" t="s">
        <v>1486</v>
      </c>
      <c r="C39" s="1481" t="s">
        <v>273</v>
      </c>
      <c r="D39" s="762" t="s">
        <v>105</v>
      </c>
      <c r="E39" s="762" t="s">
        <v>241</v>
      </c>
      <c r="F39" s="1478">
        <v>42913</v>
      </c>
      <c r="G39" s="1478">
        <v>43830</v>
      </c>
      <c r="H39" s="1482" t="s">
        <v>1487</v>
      </c>
    </row>
    <row r="40" spans="2:8" s="2" customFormat="1" ht="30.75" customHeight="1" x14ac:dyDescent="0.2">
      <c r="B40" s="1104" t="s">
        <v>1488</v>
      </c>
      <c r="C40" s="1481" t="s">
        <v>273</v>
      </c>
      <c r="D40" s="762" t="s">
        <v>105</v>
      </c>
      <c r="E40" s="762" t="s">
        <v>232</v>
      </c>
      <c r="F40" s="1478">
        <v>43344</v>
      </c>
      <c r="G40" s="1478">
        <v>44074</v>
      </c>
      <c r="H40" s="1482" t="s">
        <v>6</v>
      </c>
    </row>
    <row r="41" spans="2:8" s="2" customFormat="1" ht="30.75" customHeight="1" x14ac:dyDescent="0.2">
      <c r="B41" s="1104" t="s">
        <v>1489</v>
      </c>
      <c r="C41" s="1481" t="s">
        <v>273</v>
      </c>
      <c r="D41" s="762" t="s">
        <v>105</v>
      </c>
      <c r="E41" s="762" t="s">
        <v>232</v>
      </c>
      <c r="F41" s="1478">
        <v>43227</v>
      </c>
      <c r="G41" s="1478">
        <v>43957</v>
      </c>
      <c r="H41" s="1482" t="s">
        <v>6</v>
      </c>
    </row>
    <row r="42" spans="2:8" s="2" customFormat="1" ht="30.75" customHeight="1" x14ac:dyDescent="0.2">
      <c r="B42" s="1104" t="s">
        <v>830</v>
      </c>
      <c r="C42" s="1481" t="s">
        <v>288</v>
      </c>
      <c r="D42" s="762" t="s">
        <v>275</v>
      </c>
      <c r="E42" s="762" t="s">
        <v>232</v>
      </c>
      <c r="F42" s="1478">
        <v>43396</v>
      </c>
      <c r="G42" s="1478">
        <v>44126</v>
      </c>
      <c r="H42" s="1482" t="s">
        <v>6</v>
      </c>
    </row>
    <row r="43" spans="2:8" s="2" customFormat="1" ht="30.75" customHeight="1" x14ac:dyDescent="0.2">
      <c r="B43" s="1104" t="s">
        <v>1490</v>
      </c>
      <c r="C43" s="1481" t="s">
        <v>273</v>
      </c>
      <c r="D43" s="762" t="s">
        <v>105</v>
      </c>
      <c r="E43" s="762" t="s">
        <v>232</v>
      </c>
      <c r="F43" s="1478">
        <v>43466</v>
      </c>
      <c r="G43" s="1478">
        <v>44196</v>
      </c>
      <c r="H43" s="1482" t="s">
        <v>6</v>
      </c>
    </row>
    <row r="44" spans="2:8" s="2" customFormat="1" ht="30.75" customHeight="1" x14ac:dyDescent="0.2">
      <c r="B44" s="1104" t="s">
        <v>1491</v>
      </c>
      <c r="C44" s="1481" t="s">
        <v>273</v>
      </c>
      <c r="D44" s="762" t="s">
        <v>105</v>
      </c>
      <c r="E44" s="762" t="s">
        <v>232</v>
      </c>
      <c r="F44" s="1478">
        <v>43282</v>
      </c>
      <c r="G44" s="1478">
        <v>44012</v>
      </c>
      <c r="H44" s="1482" t="s">
        <v>6</v>
      </c>
    </row>
    <row r="45" spans="2:8" s="2" customFormat="1" ht="30.75" customHeight="1" x14ac:dyDescent="0.2">
      <c r="B45" s="1104" t="s">
        <v>1492</v>
      </c>
      <c r="C45" s="1481" t="s">
        <v>277</v>
      </c>
      <c r="D45" s="762" t="s">
        <v>105</v>
      </c>
      <c r="E45" s="762" t="s">
        <v>241</v>
      </c>
      <c r="F45" s="1478">
        <v>43282</v>
      </c>
      <c r="G45" s="1478">
        <v>44012</v>
      </c>
      <c r="H45" s="1482" t="s">
        <v>6</v>
      </c>
    </row>
    <row r="46" spans="2:8" s="2" customFormat="1" ht="15.75" x14ac:dyDescent="0.2">
      <c r="B46" s="1431" t="s">
        <v>1442</v>
      </c>
      <c r="C46" s="1479"/>
      <c r="D46" s="1451"/>
      <c r="E46" s="1451"/>
      <c r="F46" s="1451"/>
      <c r="G46" s="1451"/>
      <c r="H46" s="1480"/>
    </row>
    <row r="47" spans="2:8" s="2" customFormat="1" ht="30.75" customHeight="1" x14ac:dyDescent="0.2">
      <c r="B47" s="1422" t="s">
        <v>119</v>
      </c>
      <c r="C47" s="1479"/>
      <c r="D47" s="1451"/>
      <c r="E47" s="1451"/>
      <c r="F47" s="1451"/>
      <c r="G47" s="1451"/>
      <c r="H47" s="1480"/>
    </row>
    <row r="48" spans="2:8" s="2" customFormat="1" ht="30.75" customHeight="1" x14ac:dyDescent="0.2">
      <c r="B48" s="1104" t="s">
        <v>1493</v>
      </c>
      <c r="C48" s="1481" t="s">
        <v>273</v>
      </c>
      <c r="D48" s="762" t="s">
        <v>105</v>
      </c>
      <c r="E48" s="762" t="s">
        <v>232</v>
      </c>
      <c r="F48" s="1478">
        <v>43344</v>
      </c>
      <c r="G48" s="1478">
        <v>44439</v>
      </c>
      <c r="H48" s="1482" t="s">
        <v>5</v>
      </c>
    </row>
    <row r="49" spans="2:12" s="2" customFormat="1" ht="15.75" x14ac:dyDescent="0.2">
      <c r="B49" s="1431" t="s">
        <v>553</v>
      </c>
      <c r="C49" s="1479"/>
      <c r="D49" s="1451"/>
      <c r="E49" s="1451"/>
      <c r="F49" s="1451"/>
      <c r="G49" s="1451"/>
      <c r="H49" s="1480"/>
    </row>
    <row r="50" spans="2:12" s="2" customFormat="1" ht="30.75" customHeight="1" x14ac:dyDescent="0.2">
      <c r="B50" s="1422" t="s">
        <v>554</v>
      </c>
      <c r="C50" s="1479"/>
      <c r="D50" s="1451"/>
      <c r="E50" s="1451"/>
      <c r="F50" s="1451"/>
      <c r="G50" s="1451"/>
      <c r="H50" s="1480"/>
    </row>
    <row r="51" spans="2:12" s="2" customFormat="1" ht="30.75" customHeight="1" x14ac:dyDescent="0.2">
      <c r="B51" s="1104" t="s">
        <v>1494</v>
      </c>
      <c r="C51" s="1481" t="s">
        <v>272</v>
      </c>
      <c r="D51" s="762" t="s">
        <v>105</v>
      </c>
      <c r="E51" s="762" t="s">
        <v>232</v>
      </c>
      <c r="F51" s="1478">
        <v>43119</v>
      </c>
      <c r="G51" s="1478">
        <v>43848</v>
      </c>
      <c r="H51" s="1482" t="s">
        <v>6</v>
      </c>
    </row>
    <row r="52" spans="2:12" s="2" customFormat="1" ht="15.75" x14ac:dyDescent="0.2">
      <c r="B52" s="1431" t="s">
        <v>77</v>
      </c>
      <c r="C52" s="1481"/>
      <c r="D52" s="762"/>
      <c r="E52" s="762"/>
      <c r="F52" s="1478"/>
      <c r="G52" s="1478"/>
      <c r="H52" s="1482"/>
    </row>
    <row r="53" spans="2:12" s="2" customFormat="1" ht="15.75" x14ac:dyDescent="0.2">
      <c r="B53" s="1422" t="s">
        <v>122</v>
      </c>
      <c r="C53" s="1481"/>
      <c r="D53" s="762"/>
      <c r="E53" s="762"/>
      <c r="F53" s="1478"/>
      <c r="G53" s="1478"/>
      <c r="H53" s="1482"/>
    </row>
    <row r="54" spans="2:12" s="2" customFormat="1" ht="30.75" customHeight="1" x14ac:dyDescent="0.2">
      <c r="B54" s="1104" t="s">
        <v>1495</v>
      </c>
      <c r="C54" s="1481" t="s">
        <v>265</v>
      </c>
      <c r="D54" s="762" t="s">
        <v>235</v>
      </c>
      <c r="E54" s="762" t="s">
        <v>232</v>
      </c>
      <c r="F54" s="1478">
        <v>43191</v>
      </c>
      <c r="G54" s="1478">
        <v>43921</v>
      </c>
      <c r="H54" s="1482" t="s">
        <v>6</v>
      </c>
    </row>
    <row r="55" spans="2:12" s="2" customFormat="1" ht="15.75" x14ac:dyDescent="0.2">
      <c r="B55" s="1422" t="s">
        <v>120</v>
      </c>
      <c r="C55" s="1481"/>
      <c r="D55" s="762"/>
      <c r="E55" s="762"/>
      <c r="F55" s="1478"/>
      <c r="G55" s="1478"/>
      <c r="H55" s="1482"/>
    </row>
    <row r="56" spans="2:12" s="3" customFormat="1" ht="27.75" customHeight="1" x14ac:dyDescent="0.2">
      <c r="B56" s="1104" t="s">
        <v>1496</v>
      </c>
      <c r="C56" s="1481" t="s">
        <v>275</v>
      </c>
      <c r="D56" s="762" t="s">
        <v>235</v>
      </c>
      <c r="E56" s="762" t="s">
        <v>232</v>
      </c>
      <c r="F56" s="1478">
        <v>43101</v>
      </c>
      <c r="G56" s="1478">
        <v>44561</v>
      </c>
      <c r="H56" s="1482" t="s">
        <v>7</v>
      </c>
      <c r="I56" s="408"/>
      <c r="J56" s="408"/>
      <c r="K56" s="408"/>
      <c r="L56" s="408"/>
    </row>
    <row r="57" spans="2:12" s="3" customFormat="1" ht="26.25" customHeight="1" x14ac:dyDescent="0.2">
      <c r="B57" s="1104" t="s">
        <v>1497</v>
      </c>
      <c r="C57" s="1481" t="s">
        <v>272</v>
      </c>
      <c r="D57" s="762" t="s">
        <v>235</v>
      </c>
      <c r="E57" s="762" t="s">
        <v>232</v>
      </c>
      <c r="F57" s="1478">
        <v>43173</v>
      </c>
      <c r="G57" s="1478">
        <v>43903</v>
      </c>
      <c r="H57" s="1482" t="s">
        <v>6</v>
      </c>
      <c r="I57" s="408"/>
      <c r="J57" s="408"/>
      <c r="K57" s="408"/>
      <c r="L57" s="408"/>
    </row>
    <row r="58" spans="2:12" s="3" customFormat="1" ht="26.25" customHeight="1" x14ac:dyDescent="0.2">
      <c r="B58" s="1431" t="s">
        <v>57</v>
      </c>
      <c r="C58" s="1481"/>
      <c r="D58" s="762"/>
      <c r="E58" s="762"/>
      <c r="F58" s="1478"/>
      <c r="G58" s="1478"/>
      <c r="H58" s="1482"/>
      <c r="I58" s="408"/>
      <c r="J58" s="408"/>
      <c r="K58" s="408"/>
      <c r="L58" s="408"/>
    </row>
    <row r="59" spans="2:12" s="3" customFormat="1" ht="15.75" x14ac:dyDescent="0.2">
      <c r="B59" s="1422" t="s">
        <v>57</v>
      </c>
      <c r="C59" s="1481"/>
      <c r="D59" s="762"/>
      <c r="E59" s="762"/>
      <c r="F59" s="1478"/>
      <c r="G59" s="1478"/>
      <c r="H59" s="1482"/>
      <c r="I59" s="408"/>
      <c r="J59" s="408"/>
      <c r="K59" s="408"/>
      <c r="L59" s="408"/>
    </row>
    <row r="60" spans="2:12" s="3" customFormat="1" ht="26.25" customHeight="1" x14ac:dyDescent="0.2">
      <c r="B60" s="1104" t="s">
        <v>1409</v>
      </c>
      <c r="C60" s="1481" t="s">
        <v>272</v>
      </c>
      <c r="D60" s="762" t="s">
        <v>275</v>
      </c>
      <c r="E60" s="762" t="s">
        <v>232</v>
      </c>
      <c r="F60" s="1478">
        <v>43344</v>
      </c>
      <c r="G60" s="1478">
        <v>44439</v>
      </c>
      <c r="H60" s="1482" t="s">
        <v>5</v>
      </c>
      <c r="I60" s="408"/>
      <c r="J60" s="408"/>
      <c r="K60" s="408"/>
      <c r="L60" s="408"/>
    </row>
    <row r="61" spans="2:12" s="3" customFormat="1" ht="26.25" customHeight="1" x14ac:dyDescent="0.2">
      <c r="B61" s="1431" t="s">
        <v>356</v>
      </c>
      <c r="C61" s="1481"/>
      <c r="D61" s="762"/>
      <c r="E61" s="762"/>
      <c r="F61" s="1478"/>
      <c r="G61" s="1478"/>
      <c r="H61" s="1482"/>
      <c r="I61" s="408"/>
      <c r="J61" s="408"/>
      <c r="K61" s="408"/>
      <c r="L61" s="408"/>
    </row>
    <row r="62" spans="2:12" s="3" customFormat="1" ht="26.25" customHeight="1" x14ac:dyDescent="0.2">
      <c r="B62" s="1422" t="s">
        <v>123</v>
      </c>
      <c r="C62" s="1481"/>
      <c r="D62" s="762"/>
      <c r="E62" s="762"/>
      <c r="F62" s="1478"/>
      <c r="G62" s="1478"/>
      <c r="H62" s="1482"/>
      <c r="I62" s="408"/>
      <c r="J62" s="408"/>
      <c r="K62" s="408"/>
      <c r="L62" s="408"/>
    </row>
    <row r="63" spans="2:12" s="3" customFormat="1" ht="26.25" customHeight="1" x14ac:dyDescent="0.2">
      <c r="B63" s="1104" t="s">
        <v>1498</v>
      </c>
      <c r="C63" s="1481" t="s">
        <v>273</v>
      </c>
      <c r="D63" s="762" t="s">
        <v>105</v>
      </c>
      <c r="E63" s="762" t="s">
        <v>232</v>
      </c>
      <c r="F63" s="1478">
        <v>43230</v>
      </c>
      <c r="G63" s="1478">
        <v>44325</v>
      </c>
      <c r="H63" s="1482" t="s">
        <v>5</v>
      </c>
      <c r="I63" s="408"/>
      <c r="J63" s="408"/>
      <c r="K63" s="408"/>
      <c r="L63" s="408"/>
    </row>
    <row r="64" spans="2:12" s="3" customFormat="1" ht="26.25" customHeight="1" x14ac:dyDescent="0.2">
      <c r="B64" s="1104" t="s">
        <v>1499</v>
      </c>
      <c r="C64" s="1481" t="s">
        <v>286</v>
      </c>
      <c r="D64" s="762" t="s">
        <v>275</v>
      </c>
      <c r="E64" s="762" t="s">
        <v>232</v>
      </c>
      <c r="F64" s="1478">
        <v>42824</v>
      </c>
      <c r="G64" s="1478">
        <v>44649</v>
      </c>
      <c r="H64" s="1482" t="s">
        <v>8</v>
      </c>
      <c r="I64" s="408"/>
      <c r="J64" s="408"/>
      <c r="K64" s="408"/>
      <c r="L64" s="408"/>
    </row>
    <row r="65" spans="2:12" s="3" customFormat="1" ht="15.75" x14ac:dyDescent="0.2">
      <c r="B65" s="1422"/>
      <c r="C65" s="1481"/>
      <c r="D65" s="762"/>
      <c r="E65" s="762"/>
      <c r="F65" s="1478"/>
      <c r="G65" s="1478"/>
      <c r="H65" s="1482"/>
      <c r="I65" s="408"/>
      <c r="J65" s="408"/>
      <c r="K65" s="408"/>
      <c r="L65" s="408"/>
    </row>
    <row r="66" spans="2:12" s="2" customFormat="1" ht="15" thickBot="1" x14ac:dyDescent="0.25">
      <c r="B66" s="739"/>
      <c r="C66" s="1461"/>
      <c r="D66" s="1462"/>
      <c r="E66" s="1462"/>
      <c r="F66" s="1463"/>
      <c r="G66" s="1463"/>
      <c r="H66" s="1464"/>
    </row>
    <row r="67" spans="2:12" s="561" customFormat="1" ht="14.25" x14ac:dyDescent="0.2">
      <c r="B67" s="554"/>
      <c r="C67" s="639"/>
      <c r="D67" s="639"/>
      <c r="E67" s="639"/>
      <c r="F67" s="565"/>
      <c r="G67" s="565"/>
      <c r="H67" s="565"/>
    </row>
    <row r="68" spans="2:12" s="29" customFormat="1" ht="17.25" customHeight="1" x14ac:dyDescent="0.2">
      <c r="B68" s="432" t="s">
        <v>1432</v>
      </c>
      <c r="C68" s="645"/>
      <c r="D68" s="645"/>
      <c r="E68" s="645"/>
      <c r="F68" s="646"/>
    </row>
    <row r="69" spans="2:12" s="29" customFormat="1" ht="17.25" customHeight="1" x14ac:dyDescent="0.2">
      <c r="B69" s="553" t="s">
        <v>1433</v>
      </c>
      <c r="C69" s="645"/>
      <c r="D69" s="645"/>
      <c r="E69" s="645"/>
      <c r="F69" s="646"/>
    </row>
    <row r="70" spans="2:12" s="29" customFormat="1" ht="17.25" customHeight="1" x14ac:dyDescent="0.2">
      <c r="B70" s="553" t="s">
        <v>1434</v>
      </c>
      <c r="C70" s="645"/>
      <c r="D70" s="645"/>
      <c r="E70" s="645"/>
      <c r="F70" s="646"/>
    </row>
    <row r="71" spans="2:12" s="29" customFormat="1" ht="17.25" customHeight="1" x14ac:dyDescent="0.2">
      <c r="B71" s="67" t="s">
        <v>1428</v>
      </c>
      <c r="C71" s="645"/>
      <c r="D71" s="645"/>
      <c r="E71" s="645"/>
      <c r="F71" s="646"/>
    </row>
    <row r="72" spans="2:12" s="99" customFormat="1" ht="17.25" customHeight="1" x14ac:dyDescent="0.2">
      <c r="B72" s="24" t="s">
        <v>1545</v>
      </c>
      <c r="C72" s="427"/>
      <c r="D72" s="427"/>
      <c r="F72" s="120"/>
      <c r="G72" s="428"/>
    </row>
    <row r="73" spans="2:12" s="2" customFormat="1" ht="17.25" customHeight="1" x14ac:dyDescent="0.2">
      <c r="B73" s="54" t="s">
        <v>1</v>
      </c>
      <c r="C73" s="427"/>
      <c r="D73" s="427"/>
      <c r="F73" s="459"/>
      <c r="G73" s="336" t="s">
        <v>1150</v>
      </c>
      <c r="H73" s="459"/>
    </row>
    <row r="74" spans="2:12" s="2" customFormat="1" ht="17.25" customHeight="1" x14ac:dyDescent="0.2">
      <c r="B74" s="400" t="s">
        <v>1455</v>
      </c>
      <c r="C74" s="400" t="s">
        <v>329</v>
      </c>
      <c r="D74" s="400"/>
      <c r="E74" s="400"/>
      <c r="F74" s="400"/>
      <c r="G74" s="336" t="s">
        <v>1151</v>
      </c>
      <c r="H74" s="459"/>
    </row>
    <row r="75" spans="2:12" s="2" customFormat="1" ht="17.25" customHeight="1" x14ac:dyDescent="0.2">
      <c r="B75" s="400" t="s">
        <v>327</v>
      </c>
      <c r="C75" s="400" t="s">
        <v>330</v>
      </c>
      <c r="D75" s="400"/>
      <c r="E75" s="400"/>
      <c r="F75" s="400"/>
      <c r="G75" s="1846" t="s">
        <v>611</v>
      </c>
      <c r="H75" s="1846"/>
    </row>
    <row r="76" spans="2:12" s="2" customFormat="1" ht="17.25" customHeight="1" x14ac:dyDescent="0.2">
      <c r="B76" s="400" t="s">
        <v>328</v>
      </c>
      <c r="C76" s="400" t="s">
        <v>331</v>
      </c>
      <c r="D76" s="400"/>
      <c r="E76" s="400"/>
      <c r="F76" s="400"/>
      <c r="G76" s="1846" t="s">
        <v>487</v>
      </c>
      <c r="H76" s="1846"/>
    </row>
    <row r="77" spans="2:12" s="2" customFormat="1" ht="17.25" customHeight="1" x14ac:dyDescent="0.2">
      <c r="B77" s="400" t="s">
        <v>1142</v>
      </c>
      <c r="C77" s="400" t="s">
        <v>1500</v>
      </c>
      <c r="D77" s="400"/>
      <c r="E77" s="400"/>
      <c r="F77" s="400"/>
      <c r="G77" s="1846" t="s">
        <v>1501</v>
      </c>
      <c r="H77" s="1846"/>
    </row>
    <row r="78" spans="2:12" s="2" customFormat="1" ht="17.25" customHeight="1" x14ac:dyDescent="0.2">
      <c r="B78" s="400" t="s">
        <v>298</v>
      </c>
      <c r="C78" s="410"/>
      <c r="D78" s="410"/>
      <c r="E78" s="532"/>
      <c r="F78" s="532"/>
      <c r="G78" s="534"/>
      <c r="H78" s="534"/>
    </row>
    <row r="79" spans="2:12" s="2" customFormat="1" ht="17.25" customHeight="1" x14ac:dyDescent="0.2">
      <c r="B79" s="400" t="s">
        <v>1454</v>
      </c>
      <c r="C79" s="400"/>
      <c r="D79" s="370"/>
      <c r="E79" s="532"/>
      <c r="F79" s="532"/>
      <c r="G79" s="534"/>
      <c r="H79" s="534"/>
    </row>
    <row r="80" spans="2:12" s="2" customFormat="1" ht="17.25" customHeight="1" x14ac:dyDescent="0.2">
      <c r="B80" s="400" t="s">
        <v>382</v>
      </c>
      <c r="C80" s="400"/>
      <c r="D80" s="370"/>
      <c r="E80" s="532"/>
      <c r="F80" s="532"/>
      <c r="G80" s="534"/>
      <c r="H80" s="534"/>
    </row>
    <row r="81" spans="3:6" s="2" customFormat="1" ht="18.75" customHeight="1" x14ac:dyDescent="0.2">
      <c r="C81" s="99"/>
      <c r="D81" s="99"/>
      <c r="E81" s="99"/>
      <c r="F81" s="99"/>
    </row>
    <row r="82" spans="3:6" s="2" customFormat="1" x14ac:dyDescent="0.2"/>
    <row r="83" spans="3:6" s="2" customFormat="1" x14ac:dyDescent="0.2">
      <c r="D83" s="425"/>
      <c r="E83" s="425"/>
    </row>
    <row r="84" spans="3:6" s="2" customFormat="1" x14ac:dyDescent="0.2"/>
    <row r="86" spans="3:6" x14ac:dyDescent="0.2">
      <c r="C86" s="424"/>
      <c r="D86" s="424"/>
      <c r="E86" s="426"/>
    </row>
  </sheetData>
  <mergeCells count="10">
    <mergeCell ref="G75:H75"/>
    <mergeCell ref="G77:H77"/>
    <mergeCell ref="G76:H76"/>
    <mergeCell ref="B1:H1"/>
    <mergeCell ref="B3:H3"/>
    <mergeCell ref="B5:B6"/>
    <mergeCell ref="C5:C6"/>
    <mergeCell ref="D5:D6"/>
    <mergeCell ref="E5:E6"/>
    <mergeCell ref="F5:H5"/>
  </mergeCells>
  <printOptions horizontalCentered="1" verticalCentered="1"/>
  <pageMargins left="0" right="0" top="0" bottom="0" header="0" footer="0"/>
  <pageSetup paperSize="9" scale="35" orientation="portrait" r:id="rId1"/>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D10" sqref="AD10"/>
    </sheetView>
  </sheetViews>
  <sheetFormatPr baseColWidth="10" defaultRowHeight="12.75" x14ac:dyDescent="0.2"/>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tabColor rgb="FF0070C0"/>
  </sheetPr>
  <dimension ref="C3:W36"/>
  <sheetViews>
    <sheetView showGridLines="0" view="pageBreakPreview" topLeftCell="A2" zoomScale="60" zoomScaleNormal="59" zoomScalePageLayoutView="59" workbookViewId="0">
      <selection activeCell="AD10" sqref="AD10"/>
    </sheetView>
  </sheetViews>
  <sheetFormatPr baseColWidth="10" defaultColWidth="11.42578125" defaultRowHeight="12.75" x14ac:dyDescent="0.2"/>
  <cols>
    <col min="1" max="1" width="11.42578125" style="2"/>
    <col min="2" max="2" width="2.140625" style="2" customWidth="1"/>
    <col min="3" max="3" width="2.28515625" style="2" customWidth="1"/>
    <col min="4" max="4" width="4.7109375" style="2" customWidth="1"/>
    <col min="5" max="5" width="78.28515625" style="2" bestFit="1" customWidth="1"/>
    <col min="6" max="6" width="12.42578125" style="2" customWidth="1"/>
    <col min="7" max="7" width="7.42578125" style="2" customWidth="1"/>
    <col min="8" max="8" width="12.85546875" style="2" customWidth="1"/>
    <col min="9" max="9" width="7.42578125" style="2" customWidth="1"/>
    <col min="10" max="10" width="12.42578125" style="2" customWidth="1"/>
    <col min="11" max="11" width="7.85546875" style="2" customWidth="1"/>
    <col min="12" max="12" width="11.42578125" style="2" customWidth="1"/>
    <col min="13" max="13" width="5.42578125" style="2" customWidth="1"/>
    <col min="14" max="14" width="13.85546875" style="2" customWidth="1"/>
    <col min="15" max="15" width="5.140625" style="2" customWidth="1"/>
    <col min="16" max="16" width="15.28515625" style="2" customWidth="1"/>
    <col min="17" max="17" width="4.7109375" style="2" customWidth="1"/>
    <col min="18" max="18" width="15" style="2" customWidth="1"/>
    <col min="19" max="19" width="4.7109375" style="2" customWidth="1"/>
    <col min="20" max="20" width="10.7109375" style="2" customWidth="1"/>
    <col min="21" max="21" width="4.7109375" style="2" customWidth="1"/>
    <col min="22" max="22" width="3" style="2" customWidth="1"/>
    <col min="23" max="16384" width="11.42578125" style="2"/>
  </cols>
  <sheetData>
    <row r="3" spans="3:21" s="48" customFormat="1" ht="35.1" customHeight="1" x14ac:dyDescent="0.2">
      <c r="C3" s="1497" t="s">
        <v>1157</v>
      </c>
      <c r="D3" s="1497"/>
      <c r="E3" s="1497"/>
      <c r="F3" s="1497"/>
      <c r="G3" s="1497"/>
      <c r="H3" s="1497"/>
      <c r="I3" s="1497"/>
      <c r="J3" s="1497"/>
      <c r="K3" s="1497"/>
      <c r="L3" s="1497"/>
      <c r="M3" s="1497"/>
      <c r="N3" s="1497"/>
      <c r="O3" s="1497"/>
      <c r="P3" s="1497"/>
      <c r="Q3" s="1497"/>
      <c r="R3" s="1497"/>
      <c r="S3" s="1497"/>
      <c r="T3" s="1497"/>
      <c r="U3" s="1497"/>
    </row>
    <row r="4" spans="3:21" s="48" customFormat="1" ht="20.25" x14ac:dyDescent="0.2">
      <c r="C4" s="1542" t="s">
        <v>70</v>
      </c>
      <c r="D4" s="1542"/>
      <c r="E4" s="1542"/>
      <c r="F4" s="1542"/>
      <c r="G4" s="1542"/>
      <c r="H4" s="1542"/>
      <c r="I4" s="1542"/>
      <c r="J4" s="1542"/>
      <c r="K4" s="70"/>
      <c r="L4" s="70"/>
      <c r="M4" s="70"/>
      <c r="N4" s="70"/>
      <c r="O4" s="70"/>
      <c r="P4" s="70"/>
      <c r="Q4" s="70"/>
      <c r="R4" s="70"/>
      <c r="S4" s="70"/>
      <c r="T4" s="69"/>
      <c r="U4" s="70"/>
    </row>
    <row r="5" spans="3:21" s="48" customFormat="1" ht="20.25" x14ac:dyDescent="0.2">
      <c r="C5" s="69" t="s">
        <v>134</v>
      </c>
      <c r="D5" s="70"/>
      <c r="E5" s="69"/>
      <c r="F5" s="69"/>
      <c r="G5" s="69"/>
      <c r="H5" s="69"/>
      <c r="I5" s="69"/>
      <c r="J5" s="69"/>
      <c r="K5" s="69"/>
      <c r="L5" s="69"/>
      <c r="M5" s="69"/>
      <c r="N5" s="69"/>
      <c r="O5" s="69"/>
      <c r="P5" s="69"/>
      <c r="Q5" s="69"/>
      <c r="R5" s="69"/>
      <c r="S5" s="69"/>
      <c r="T5" s="69"/>
      <c r="U5" s="70"/>
    </row>
    <row r="6" spans="3:21" s="49" customFormat="1" ht="35.1" customHeight="1" x14ac:dyDescent="0.2">
      <c r="C6" s="1498">
        <v>2019</v>
      </c>
      <c r="D6" s="1498"/>
      <c r="E6" s="1498"/>
      <c r="F6" s="1498"/>
      <c r="G6" s="1498"/>
      <c r="H6" s="1498"/>
      <c r="I6" s="1498"/>
      <c r="J6" s="1498"/>
      <c r="K6" s="1498"/>
      <c r="L6" s="1498"/>
      <c r="M6" s="1498"/>
      <c r="N6" s="1498"/>
      <c r="O6" s="1498"/>
      <c r="P6" s="1498"/>
      <c r="Q6" s="1498"/>
      <c r="R6" s="1498"/>
      <c r="S6" s="1498"/>
      <c r="T6" s="1498"/>
      <c r="U6" s="1498"/>
    </row>
    <row r="7" spans="3:21" ht="30.75" customHeight="1" thickBot="1" x14ac:dyDescent="0.25">
      <c r="C7" s="1522" t="s">
        <v>130</v>
      </c>
      <c r="D7" s="1523"/>
      <c r="E7" s="1523"/>
      <c r="F7" s="1523" t="s">
        <v>138</v>
      </c>
      <c r="G7" s="1523"/>
      <c r="H7" s="1523"/>
      <c r="I7" s="1523"/>
      <c r="J7" s="1523"/>
      <c r="K7" s="1523"/>
      <c r="L7" s="1523"/>
      <c r="M7" s="1523"/>
      <c r="N7" s="1523"/>
      <c r="O7" s="1523"/>
      <c r="P7" s="1523"/>
      <c r="Q7" s="1523"/>
      <c r="R7" s="1523"/>
      <c r="S7" s="1523"/>
      <c r="T7" s="1538" t="s">
        <v>260</v>
      </c>
      <c r="U7" s="1539"/>
    </row>
    <row r="8" spans="3:21" ht="21.75" customHeight="1" thickBot="1" x14ac:dyDescent="0.25">
      <c r="C8" s="1524"/>
      <c r="D8" s="1525"/>
      <c r="E8" s="1525"/>
      <c r="F8" s="1520" t="s">
        <v>135</v>
      </c>
      <c r="G8" s="1528"/>
      <c r="H8" s="1520" t="s">
        <v>268</v>
      </c>
      <c r="I8" s="1528"/>
      <c r="J8" s="1520" t="s">
        <v>269</v>
      </c>
      <c r="K8" s="1528"/>
      <c r="L8" s="1520" t="s">
        <v>136</v>
      </c>
      <c r="M8" s="1528"/>
      <c r="N8" s="1520" t="s">
        <v>270</v>
      </c>
      <c r="O8" s="1528"/>
      <c r="P8" s="1520" t="s">
        <v>271</v>
      </c>
      <c r="Q8" s="1528"/>
      <c r="R8" s="1520" t="s">
        <v>372</v>
      </c>
      <c r="S8" s="1528"/>
      <c r="T8" s="1520"/>
      <c r="U8" s="1540"/>
    </row>
    <row r="9" spans="3:21" ht="15.75" customHeight="1" thickBot="1" x14ac:dyDescent="0.25">
      <c r="C9" s="1524"/>
      <c r="D9" s="1525"/>
      <c r="E9" s="1525"/>
      <c r="F9" s="1528"/>
      <c r="G9" s="1528"/>
      <c r="H9" s="1528" t="s">
        <v>27</v>
      </c>
      <c r="I9" s="1528"/>
      <c r="J9" s="1528" t="s">
        <v>27</v>
      </c>
      <c r="K9" s="1528"/>
      <c r="L9" s="1528" t="s">
        <v>29</v>
      </c>
      <c r="M9" s="1528"/>
      <c r="N9" s="1528" t="s">
        <v>27</v>
      </c>
      <c r="O9" s="1528"/>
      <c r="P9" s="1528" t="s">
        <v>28</v>
      </c>
      <c r="Q9" s="1528"/>
      <c r="R9" s="1528" t="s">
        <v>58</v>
      </c>
      <c r="S9" s="1528"/>
      <c r="T9" s="1520"/>
      <c r="U9" s="1540"/>
    </row>
    <row r="10" spans="3:21" x14ac:dyDescent="0.2">
      <c r="C10" s="1526"/>
      <c r="D10" s="1527"/>
      <c r="E10" s="1527"/>
      <c r="F10" s="1529"/>
      <c r="G10" s="1529"/>
      <c r="H10" s="1529"/>
      <c r="I10" s="1529"/>
      <c r="J10" s="1529"/>
      <c r="K10" s="1529"/>
      <c r="L10" s="1529"/>
      <c r="M10" s="1529"/>
      <c r="N10" s="1529"/>
      <c r="O10" s="1529"/>
      <c r="P10" s="1529"/>
      <c r="Q10" s="1529"/>
      <c r="R10" s="1529"/>
      <c r="S10" s="1529"/>
      <c r="T10" s="1521"/>
      <c r="U10" s="1541"/>
    </row>
    <row r="11" spans="3:21" ht="30" hidden="1" customHeight="1" x14ac:dyDescent="0.2">
      <c r="C11" s="677"/>
      <c r="D11" s="684" t="s">
        <v>282</v>
      </c>
      <c r="E11" s="677" t="s">
        <v>242</v>
      </c>
      <c r="F11" s="655">
        <v>0</v>
      </c>
      <c r="G11" s="655"/>
      <c r="H11" s="655">
        <v>0</v>
      </c>
      <c r="I11" s="655"/>
      <c r="J11" s="655">
        <v>0</v>
      </c>
      <c r="K11" s="655"/>
      <c r="L11" s="438">
        <v>0</v>
      </c>
      <c r="M11" s="655"/>
      <c r="N11" s="438">
        <v>0</v>
      </c>
      <c r="O11" s="655"/>
      <c r="P11" s="438">
        <v>0</v>
      </c>
      <c r="Q11" s="655"/>
      <c r="R11" s="438">
        <v>0</v>
      </c>
      <c r="S11" s="655"/>
      <c r="T11" s="674">
        <f t="shared" ref="T11:T22" si="0">SUM(F11:R11)</f>
        <v>0</v>
      </c>
      <c r="U11" s="685"/>
    </row>
    <row r="12" spans="3:21" ht="30" hidden="1" customHeight="1" x14ac:dyDescent="0.2">
      <c r="C12" s="677"/>
      <c r="D12" s="684" t="s">
        <v>284</v>
      </c>
      <c r="E12" s="677" t="s">
        <v>285</v>
      </c>
      <c r="F12" s="655">
        <v>0</v>
      </c>
      <c r="G12" s="655"/>
      <c r="H12" s="655">
        <v>0</v>
      </c>
      <c r="I12" s="655"/>
      <c r="J12" s="655">
        <v>0</v>
      </c>
      <c r="K12" s="655"/>
      <c r="L12" s="438">
        <v>0</v>
      </c>
      <c r="M12" s="655"/>
      <c r="N12" s="438">
        <v>0</v>
      </c>
      <c r="O12" s="655"/>
      <c r="P12" s="438">
        <v>0</v>
      </c>
      <c r="Q12" s="655"/>
      <c r="R12" s="438">
        <v>0</v>
      </c>
      <c r="S12" s="438"/>
      <c r="T12" s="674">
        <f t="shared" si="0"/>
        <v>0</v>
      </c>
      <c r="U12" s="685"/>
    </row>
    <row r="13" spans="3:21" ht="40.5" customHeight="1" x14ac:dyDescent="0.2">
      <c r="C13" s="667"/>
      <c r="D13" s="686" t="s">
        <v>287</v>
      </c>
      <c r="E13" s="667" t="s">
        <v>131</v>
      </c>
      <c r="F13" s="687">
        <v>0</v>
      </c>
      <c r="G13" s="655"/>
      <c r="H13" s="655">
        <v>0</v>
      </c>
      <c r="I13" s="655"/>
      <c r="J13" s="655">
        <v>0</v>
      </c>
      <c r="K13" s="655"/>
      <c r="L13" s="438">
        <v>0</v>
      </c>
      <c r="M13" s="655"/>
      <c r="N13" s="438">
        <v>1</v>
      </c>
      <c r="O13" s="655"/>
      <c r="P13" s="438">
        <v>0</v>
      </c>
      <c r="Q13" s="655"/>
      <c r="R13" s="438">
        <v>0</v>
      </c>
      <c r="S13" s="688"/>
      <c r="T13" s="1543">
        <f t="shared" si="0"/>
        <v>1</v>
      </c>
      <c r="U13" s="1544"/>
    </row>
    <row r="14" spans="3:21" ht="30" customHeight="1" x14ac:dyDescent="0.2">
      <c r="C14" s="667"/>
      <c r="D14" s="686" t="s">
        <v>289</v>
      </c>
      <c r="E14" s="667" t="s">
        <v>167</v>
      </c>
      <c r="F14" s="687">
        <v>0</v>
      </c>
      <c r="G14" s="655"/>
      <c r="H14" s="655">
        <v>13</v>
      </c>
      <c r="I14" s="655"/>
      <c r="J14" s="655">
        <v>60</v>
      </c>
      <c r="K14" s="655"/>
      <c r="L14" s="438">
        <v>13</v>
      </c>
      <c r="M14" s="655"/>
      <c r="N14" s="438">
        <v>2</v>
      </c>
      <c r="O14" s="655"/>
      <c r="P14" s="438">
        <v>5</v>
      </c>
      <c r="Q14" s="655"/>
      <c r="R14" s="438">
        <v>0</v>
      </c>
      <c r="S14" s="688"/>
      <c r="T14" s="1543">
        <f>SUM(F14:R14)</f>
        <v>93</v>
      </c>
      <c r="U14" s="1544"/>
    </row>
    <row r="15" spans="3:21" ht="30" customHeight="1" x14ac:dyDescent="0.2">
      <c r="C15" s="667"/>
      <c r="D15" s="686" t="s">
        <v>10</v>
      </c>
      <c r="E15" s="667" t="s">
        <v>11</v>
      </c>
      <c r="F15" s="687">
        <v>0</v>
      </c>
      <c r="G15" s="655"/>
      <c r="H15" s="655">
        <v>2</v>
      </c>
      <c r="I15" s="655"/>
      <c r="J15" s="655">
        <v>0</v>
      </c>
      <c r="K15" s="655"/>
      <c r="L15" s="438">
        <v>0</v>
      </c>
      <c r="M15" s="655"/>
      <c r="N15" s="438">
        <v>2</v>
      </c>
      <c r="O15" s="655"/>
      <c r="P15" s="438">
        <v>0</v>
      </c>
      <c r="Q15" s="655"/>
      <c r="R15" s="438">
        <v>0</v>
      </c>
      <c r="S15" s="672"/>
      <c r="T15" s="1543">
        <f t="shared" si="0"/>
        <v>4</v>
      </c>
      <c r="U15" s="1544"/>
    </row>
    <row r="16" spans="3:21" ht="30" customHeight="1" x14ac:dyDescent="0.2">
      <c r="C16" s="667"/>
      <c r="D16" s="686" t="s">
        <v>12</v>
      </c>
      <c r="E16" s="667" t="s">
        <v>132</v>
      </c>
      <c r="F16" s="687">
        <v>0</v>
      </c>
      <c r="G16" s="655"/>
      <c r="H16" s="655">
        <v>0</v>
      </c>
      <c r="I16" s="655"/>
      <c r="J16" s="655">
        <v>0</v>
      </c>
      <c r="K16" s="655"/>
      <c r="L16" s="438">
        <v>0</v>
      </c>
      <c r="M16" s="655"/>
      <c r="N16" s="438">
        <v>0</v>
      </c>
      <c r="O16" s="655"/>
      <c r="P16" s="438">
        <v>3</v>
      </c>
      <c r="Q16" s="655"/>
      <c r="R16" s="438">
        <v>0</v>
      </c>
      <c r="S16" s="672"/>
      <c r="T16" s="1543">
        <f t="shared" si="0"/>
        <v>3</v>
      </c>
      <c r="U16" s="1544"/>
    </row>
    <row r="17" spans="3:23" ht="30" customHeight="1" x14ac:dyDescent="0.2">
      <c r="C17" s="667"/>
      <c r="D17" s="686" t="s">
        <v>13</v>
      </c>
      <c r="E17" s="667" t="s">
        <v>170</v>
      </c>
      <c r="F17" s="687">
        <v>0</v>
      </c>
      <c r="G17" s="655"/>
      <c r="H17" s="655">
        <v>4</v>
      </c>
      <c r="I17" s="655"/>
      <c r="J17" s="655">
        <v>3</v>
      </c>
      <c r="K17" s="655"/>
      <c r="L17" s="438">
        <v>1</v>
      </c>
      <c r="M17" s="655"/>
      <c r="N17" s="438">
        <v>1</v>
      </c>
      <c r="O17" s="655"/>
      <c r="P17" s="438">
        <v>0</v>
      </c>
      <c r="Q17" s="655"/>
      <c r="R17" s="438">
        <v>0</v>
      </c>
      <c r="S17" s="688"/>
      <c r="T17" s="1543">
        <f t="shared" si="0"/>
        <v>9</v>
      </c>
      <c r="U17" s="1544"/>
    </row>
    <row r="18" spans="3:23" ht="30" customHeight="1" x14ac:dyDescent="0.2">
      <c r="C18" s="667"/>
      <c r="D18" s="686" t="s">
        <v>14</v>
      </c>
      <c r="E18" s="667" t="s">
        <v>279</v>
      </c>
      <c r="F18" s="687">
        <v>0</v>
      </c>
      <c r="G18" s="655"/>
      <c r="H18" s="655">
        <v>0</v>
      </c>
      <c r="I18" s="655"/>
      <c r="J18" s="655">
        <v>1</v>
      </c>
      <c r="K18" s="655"/>
      <c r="L18" s="438">
        <v>0</v>
      </c>
      <c r="M18" s="655"/>
      <c r="N18" s="438">
        <v>0</v>
      </c>
      <c r="O18" s="655"/>
      <c r="P18" s="438">
        <v>0</v>
      </c>
      <c r="Q18" s="655"/>
      <c r="R18" s="438">
        <v>0</v>
      </c>
      <c r="S18" s="672"/>
      <c r="T18" s="1543">
        <f t="shared" si="0"/>
        <v>1</v>
      </c>
      <c r="U18" s="1544"/>
    </row>
    <row r="19" spans="3:23" ht="30" customHeight="1" x14ac:dyDescent="0.2">
      <c r="C19" s="667"/>
      <c r="D19" s="686" t="s">
        <v>15</v>
      </c>
      <c r="E19" s="667" t="s">
        <v>16</v>
      </c>
      <c r="F19" s="687">
        <v>0</v>
      </c>
      <c r="G19" s="655"/>
      <c r="H19" s="655">
        <v>8</v>
      </c>
      <c r="I19" s="655"/>
      <c r="J19" s="655">
        <v>1</v>
      </c>
      <c r="K19" s="655"/>
      <c r="L19" s="438">
        <v>1</v>
      </c>
      <c r="M19" s="655"/>
      <c r="N19" s="438">
        <v>0</v>
      </c>
      <c r="O19" s="655"/>
      <c r="P19" s="438">
        <v>0</v>
      </c>
      <c r="Q19" s="655"/>
      <c r="R19" s="438">
        <v>0</v>
      </c>
      <c r="S19" s="672"/>
      <c r="T19" s="1543">
        <f t="shared" si="0"/>
        <v>10</v>
      </c>
      <c r="U19" s="1544"/>
    </row>
    <row r="20" spans="3:23" ht="30" customHeight="1" x14ac:dyDescent="0.2">
      <c r="C20" s="667"/>
      <c r="D20" s="686" t="s">
        <v>17</v>
      </c>
      <c r="E20" s="667" t="s">
        <v>133</v>
      </c>
      <c r="F20" s="687">
        <v>0</v>
      </c>
      <c r="G20" s="655"/>
      <c r="H20" s="655">
        <v>1</v>
      </c>
      <c r="I20" s="655"/>
      <c r="J20" s="655">
        <v>0</v>
      </c>
      <c r="K20" s="655"/>
      <c r="L20" s="438">
        <v>0</v>
      </c>
      <c r="M20" s="655"/>
      <c r="N20" s="438">
        <v>1</v>
      </c>
      <c r="O20" s="655"/>
      <c r="P20" s="438">
        <v>0</v>
      </c>
      <c r="Q20" s="655"/>
      <c r="R20" s="438">
        <v>0</v>
      </c>
      <c r="S20" s="672"/>
      <c r="T20" s="1543">
        <f t="shared" si="0"/>
        <v>2</v>
      </c>
      <c r="U20" s="1544"/>
    </row>
    <row r="21" spans="3:23" ht="30" customHeight="1" x14ac:dyDescent="0.2">
      <c r="C21" s="667" t="s">
        <v>79</v>
      </c>
      <c r="D21" s="686" t="s">
        <v>18</v>
      </c>
      <c r="E21" s="667" t="s">
        <v>290</v>
      </c>
      <c r="F21" s="687">
        <v>0</v>
      </c>
      <c r="G21" s="655"/>
      <c r="H21" s="655">
        <v>2</v>
      </c>
      <c r="I21" s="655"/>
      <c r="J21" s="655">
        <v>2</v>
      </c>
      <c r="K21" s="655"/>
      <c r="L21" s="438">
        <v>0</v>
      </c>
      <c r="M21" s="655"/>
      <c r="N21" s="438">
        <v>0</v>
      </c>
      <c r="O21" s="655"/>
      <c r="P21" s="438">
        <v>0</v>
      </c>
      <c r="Q21" s="655"/>
      <c r="R21" s="438">
        <v>0</v>
      </c>
      <c r="S21" s="672"/>
      <c r="T21" s="1543">
        <f t="shared" si="0"/>
        <v>4</v>
      </c>
      <c r="U21" s="1544"/>
    </row>
    <row r="22" spans="3:23" ht="30" customHeight="1" x14ac:dyDescent="0.2">
      <c r="C22" s="667" t="s">
        <v>89</v>
      </c>
      <c r="D22" s="686" t="s">
        <v>19</v>
      </c>
      <c r="E22" s="667" t="s">
        <v>169</v>
      </c>
      <c r="F22" s="687">
        <v>0</v>
      </c>
      <c r="G22" s="655"/>
      <c r="H22" s="655">
        <v>3</v>
      </c>
      <c r="I22" s="655"/>
      <c r="J22" s="655">
        <v>6</v>
      </c>
      <c r="K22" s="655"/>
      <c r="L22" s="438">
        <v>1</v>
      </c>
      <c r="M22" s="655"/>
      <c r="N22" s="438">
        <v>0</v>
      </c>
      <c r="O22" s="655"/>
      <c r="P22" s="438">
        <v>0</v>
      </c>
      <c r="Q22" s="655"/>
      <c r="R22" s="438">
        <v>0</v>
      </c>
      <c r="S22" s="672"/>
      <c r="T22" s="1543">
        <f t="shared" si="0"/>
        <v>10</v>
      </c>
      <c r="U22" s="1544"/>
    </row>
    <row r="23" spans="3:23" ht="30" customHeight="1" x14ac:dyDescent="0.2">
      <c r="C23" s="667"/>
      <c r="D23" s="686" t="s">
        <v>20</v>
      </c>
      <c r="E23" s="667" t="s">
        <v>274</v>
      </c>
      <c r="F23" s="687">
        <v>0</v>
      </c>
      <c r="G23" s="655"/>
      <c r="H23" s="655">
        <v>5</v>
      </c>
      <c r="I23" s="655"/>
      <c r="J23" s="655">
        <v>2</v>
      </c>
      <c r="K23" s="655"/>
      <c r="L23" s="438">
        <v>3</v>
      </c>
      <c r="M23" s="655"/>
      <c r="N23" s="438">
        <v>6</v>
      </c>
      <c r="O23" s="655"/>
      <c r="P23" s="438">
        <v>0</v>
      </c>
      <c r="Q23" s="655"/>
      <c r="R23" s="438">
        <v>0</v>
      </c>
      <c r="S23" s="672"/>
      <c r="T23" s="1543">
        <f>SUM(H23:R23)</f>
        <v>16</v>
      </c>
      <c r="U23" s="1544"/>
    </row>
    <row r="24" spans="3:23" s="35" customFormat="1" ht="30" customHeight="1" x14ac:dyDescent="0.2">
      <c r="C24" s="667"/>
      <c r="D24" s="686" t="s">
        <v>21</v>
      </c>
      <c r="E24" s="667" t="s">
        <v>73</v>
      </c>
      <c r="F24" s="687">
        <v>0</v>
      </c>
      <c r="G24" s="655"/>
      <c r="H24" s="655">
        <v>3</v>
      </c>
      <c r="I24" s="655"/>
      <c r="J24" s="655">
        <v>1</v>
      </c>
      <c r="K24" s="655"/>
      <c r="L24" s="438">
        <v>1</v>
      </c>
      <c r="M24" s="655"/>
      <c r="N24" s="438">
        <v>0</v>
      </c>
      <c r="O24" s="655"/>
      <c r="P24" s="438">
        <v>0</v>
      </c>
      <c r="Q24" s="655"/>
      <c r="R24" s="438">
        <v>1</v>
      </c>
      <c r="S24" s="689"/>
      <c r="T24" s="1543">
        <f>SUM(F24:S24)</f>
        <v>6</v>
      </c>
      <c r="U24" s="1544"/>
    </row>
    <row r="25" spans="3:23" ht="30" customHeight="1" x14ac:dyDescent="0.2">
      <c r="C25" s="667" t="s">
        <v>89</v>
      </c>
      <c r="D25" s="686" t="s">
        <v>22</v>
      </c>
      <c r="E25" s="667" t="s">
        <v>301</v>
      </c>
      <c r="F25" s="687">
        <v>0</v>
      </c>
      <c r="G25" s="655"/>
      <c r="H25" s="655">
        <v>4</v>
      </c>
      <c r="I25" s="655"/>
      <c r="J25" s="655">
        <v>10</v>
      </c>
      <c r="K25" s="655"/>
      <c r="L25" s="438">
        <v>5</v>
      </c>
      <c r="M25" s="655"/>
      <c r="N25" s="438">
        <v>4</v>
      </c>
      <c r="O25" s="655"/>
      <c r="P25" s="438">
        <v>1</v>
      </c>
      <c r="Q25" s="655"/>
      <c r="R25" s="438">
        <v>0</v>
      </c>
      <c r="S25" s="690"/>
      <c r="T25" s="1543">
        <f>SUM(F25:S25)</f>
        <v>24</v>
      </c>
      <c r="U25" s="1544"/>
    </row>
    <row r="26" spans="3:23" s="29" customFormat="1" ht="33.75" customHeight="1" x14ac:dyDescent="0.2">
      <c r="C26" s="1492" t="s">
        <v>23</v>
      </c>
      <c r="D26" s="1492"/>
      <c r="E26" s="1492"/>
      <c r="F26" s="1545">
        <f>SUM(F11:F25)</f>
        <v>0</v>
      </c>
      <c r="G26" s="1545"/>
      <c r="H26" s="1545">
        <f>SUM(H11:H25)</f>
        <v>45</v>
      </c>
      <c r="I26" s="1545"/>
      <c r="J26" s="1545">
        <f>SUM(J11:J25)</f>
        <v>86</v>
      </c>
      <c r="K26" s="1545"/>
      <c r="L26" s="1545">
        <f>SUM(L11:L25)</f>
        <v>25</v>
      </c>
      <c r="M26" s="1545"/>
      <c r="N26" s="1545">
        <f>SUM(N11:N25)</f>
        <v>17</v>
      </c>
      <c r="O26" s="1545"/>
      <c r="P26" s="1545">
        <f>SUM(P11:P25)</f>
        <v>9</v>
      </c>
      <c r="Q26" s="1545"/>
      <c r="R26" s="1545">
        <f>SUM(R11:R25)</f>
        <v>1</v>
      </c>
      <c r="S26" s="1545"/>
      <c r="T26" s="1545">
        <f>SUM(T11:T25)</f>
        <v>183</v>
      </c>
      <c r="U26" s="1545"/>
      <c r="W26" s="242"/>
    </row>
    <row r="27" spans="3:23" s="571" customFormat="1" ht="19.5" customHeight="1" x14ac:dyDescent="0.2">
      <c r="C27" s="606"/>
      <c r="D27" s="607"/>
      <c r="E27" s="596"/>
      <c r="F27" s="563"/>
      <c r="G27" s="563"/>
      <c r="H27" s="563"/>
      <c r="I27" s="563"/>
      <c r="J27" s="608"/>
      <c r="K27" s="563"/>
      <c r="L27" s="563"/>
      <c r="M27" s="563"/>
      <c r="N27" s="563"/>
      <c r="O27" s="563"/>
      <c r="P27" s="563"/>
      <c r="Q27" s="567"/>
      <c r="R27" s="563"/>
      <c r="S27" s="568"/>
      <c r="T27" s="569"/>
      <c r="U27" s="570"/>
      <c r="W27" s="609"/>
    </row>
    <row r="28" spans="3:23" s="510" customFormat="1" ht="18.75" customHeight="1" x14ac:dyDescent="0.25">
      <c r="C28" s="434" t="s">
        <v>1422</v>
      </c>
      <c r="D28" s="29"/>
      <c r="E28" s="506"/>
      <c r="F28" s="506"/>
      <c r="G28" s="506"/>
      <c r="H28" s="506"/>
      <c r="I28" s="506"/>
      <c r="J28" s="506"/>
      <c r="K28" s="507"/>
      <c r="L28" s="507"/>
      <c r="M28" s="507"/>
      <c r="N28" s="506"/>
      <c r="O28" s="506"/>
      <c r="P28" s="507"/>
      <c r="Q28" s="508"/>
      <c r="R28" s="508"/>
      <c r="S28" s="508"/>
      <c r="T28" s="509"/>
    </row>
    <row r="29" spans="3:23" ht="18.75" customHeight="1" x14ac:dyDescent="0.2">
      <c r="C29" s="29" t="s">
        <v>1423</v>
      </c>
      <c r="D29" s="29"/>
      <c r="E29" s="29"/>
      <c r="F29" s="29"/>
      <c r="G29" s="29"/>
      <c r="H29" s="29"/>
      <c r="I29" s="29"/>
      <c r="J29" s="29"/>
      <c r="N29" s="29"/>
      <c r="O29" s="29"/>
      <c r="Q29" s="497"/>
      <c r="R29" s="497"/>
      <c r="S29" s="497"/>
    </row>
    <row r="30" spans="3:23" ht="18.75" customHeight="1" x14ac:dyDescent="0.2">
      <c r="C30" s="29" t="s">
        <v>1425</v>
      </c>
      <c r="D30" s="29"/>
      <c r="E30" s="29"/>
      <c r="F30" s="29"/>
      <c r="G30" s="29"/>
      <c r="H30" s="29"/>
      <c r="I30" s="29"/>
      <c r="J30" s="29"/>
      <c r="N30" s="29"/>
      <c r="O30" s="29"/>
      <c r="Q30" s="497"/>
      <c r="R30" s="497"/>
      <c r="S30" s="497"/>
    </row>
    <row r="31" spans="3:23" ht="18.75" customHeight="1" x14ac:dyDescent="0.2">
      <c r="C31" s="67" t="s">
        <v>1428</v>
      </c>
      <c r="D31" s="29"/>
      <c r="E31" s="29"/>
      <c r="F31" s="29"/>
      <c r="G31" s="29"/>
      <c r="H31" s="29"/>
      <c r="I31" s="29"/>
      <c r="J31" s="29"/>
      <c r="K31" s="29"/>
      <c r="L31" s="29"/>
      <c r="M31" s="29"/>
      <c r="N31" s="29"/>
      <c r="O31" s="29"/>
      <c r="P31" s="29"/>
      <c r="Q31" s="497"/>
      <c r="R31" s="498"/>
      <c r="S31" s="498"/>
    </row>
    <row r="32" spans="3:23" ht="28.5" customHeight="1" x14ac:dyDescent="0.2"/>
    <row r="36" spans="3:3" x14ac:dyDescent="0.2">
      <c r="C36" s="47"/>
    </row>
  </sheetData>
  <mergeCells count="35">
    <mergeCell ref="C26:E26"/>
    <mergeCell ref="P26:Q26"/>
    <mergeCell ref="R26:S26"/>
    <mergeCell ref="T26:U26"/>
    <mergeCell ref="T13:U13"/>
    <mergeCell ref="T14:U14"/>
    <mergeCell ref="T15:U15"/>
    <mergeCell ref="T16:U16"/>
    <mergeCell ref="T17:U17"/>
    <mergeCell ref="T18:U18"/>
    <mergeCell ref="T19:U19"/>
    <mergeCell ref="T20:U20"/>
    <mergeCell ref="T21:U21"/>
    <mergeCell ref="T22:U22"/>
    <mergeCell ref="T23:U23"/>
    <mergeCell ref="T24:U24"/>
    <mergeCell ref="T25:U25"/>
    <mergeCell ref="F26:G26"/>
    <mergeCell ref="H26:I26"/>
    <mergeCell ref="J26:K26"/>
    <mergeCell ref="L26:M26"/>
    <mergeCell ref="N26:O26"/>
    <mergeCell ref="C3:U3"/>
    <mergeCell ref="F7:S7"/>
    <mergeCell ref="C7:E10"/>
    <mergeCell ref="F8:G10"/>
    <mergeCell ref="H8:I10"/>
    <mergeCell ref="J8:K10"/>
    <mergeCell ref="T7:U10"/>
    <mergeCell ref="L8:M10"/>
    <mergeCell ref="N8:O10"/>
    <mergeCell ref="C4:J4"/>
    <mergeCell ref="P8:Q10"/>
    <mergeCell ref="R8:S10"/>
    <mergeCell ref="C6:U6"/>
  </mergeCells>
  <phoneticPr fontId="16" type="noConversion"/>
  <printOptions horizontalCentered="1" verticalCentered="1"/>
  <pageMargins left="0" right="0" top="0" bottom="0" header="0" footer="0"/>
  <pageSetup paperSize="9" scale="53" orientation="landscape" r:id="rId1"/>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tabColor rgb="FF0070C0"/>
  </sheetPr>
  <dimension ref="C3:AE64"/>
  <sheetViews>
    <sheetView showGridLines="0" view="pageBreakPreview" topLeftCell="A4" zoomScale="59" zoomScaleNormal="60" zoomScaleSheetLayoutView="59" zoomScalePageLayoutView="60" workbookViewId="0">
      <selection activeCell="AD10" sqref="AD10"/>
    </sheetView>
  </sheetViews>
  <sheetFormatPr baseColWidth="10" defaultColWidth="11.42578125" defaultRowHeight="12.75" x14ac:dyDescent="0.2"/>
  <cols>
    <col min="1" max="1" width="11.42578125" style="2"/>
    <col min="2" max="2" width="5.28515625" style="2" customWidth="1"/>
    <col min="3" max="3" width="3.140625" style="2" customWidth="1"/>
    <col min="4" max="4" width="2.42578125" style="2" customWidth="1"/>
    <col min="5" max="5" width="50.140625" style="2" customWidth="1"/>
    <col min="6" max="6" width="18.42578125" style="2" customWidth="1"/>
    <col min="7" max="7" width="3.7109375" style="2" customWidth="1"/>
    <col min="8" max="8" width="17.42578125" style="2" customWidth="1"/>
    <col min="9" max="9" width="3.7109375" style="2" customWidth="1"/>
    <col min="10" max="10" width="16.140625" style="2" customWidth="1"/>
    <col min="11" max="11" width="3.7109375" style="2" customWidth="1"/>
    <col min="12" max="12" width="12" style="2" customWidth="1"/>
    <col min="13" max="13" width="3.7109375" style="2" customWidth="1"/>
    <col min="14" max="14" width="19.42578125" style="2" customWidth="1"/>
    <col min="15" max="15" width="3.7109375" style="2" customWidth="1"/>
    <col min="16" max="16" width="19.7109375" style="2" customWidth="1"/>
    <col min="17" max="17" width="3.7109375" style="2" customWidth="1"/>
    <col min="18" max="18" width="14.42578125" style="2" hidden="1" customWidth="1"/>
    <col min="19" max="19" width="4.7109375" style="2" hidden="1" customWidth="1"/>
    <col min="20" max="20" width="10" style="2" customWidth="1"/>
    <col min="21" max="21" width="4.7109375" style="2" customWidth="1"/>
    <col min="22" max="22" width="4.42578125" style="2" customWidth="1"/>
    <col min="23" max="23" width="11.7109375" style="2" customWidth="1"/>
    <col min="24" max="16384" width="11.42578125" style="2"/>
  </cols>
  <sheetData>
    <row r="3" spans="3:31" s="48" customFormat="1" ht="20.25" x14ac:dyDescent="0.2">
      <c r="C3" s="1497" t="s">
        <v>1158</v>
      </c>
      <c r="D3" s="1497"/>
      <c r="E3" s="1497"/>
      <c r="F3" s="1497"/>
      <c r="G3" s="1497"/>
      <c r="H3" s="1497"/>
      <c r="I3" s="1497"/>
      <c r="J3" s="1497"/>
      <c r="K3" s="1497"/>
      <c r="L3" s="1497"/>
      <c r="M3" s="1497"/>
      <c r="N3" s="1497"/>
      <c r="O3" s="1497"/>
      <c r="P3" s="1497"/>
      <c r="Q3" s="1497"/>
      <c r="R3" s="1497"/>
      <c r="S3" s="1497"/>
      <c r="T3" s="1497"/>
      <c r="U3" s="1497"/>
      <c r="V3" s="182"/>
    </row>
    <row r="4" spans="3:31" s="48" customFormat="1" ht="35.1" customHeight="1" x14ac:dyDescent="0.2">
      <c r="C4" s="134" t="s">
        <v>88</v>
      </c>
      <c r="D4" s="134"/>
      <c r="E4" s="134"/>
      <c r="F4" s="69"/>
      <c r="G4" s="69"/>
      <c r="H4" s="70"/>
      <c r="I4" s="70"/>
      <c r="J4" s="70"/>
      <c r="K4" s="70"/>
      <c r="L4" s="69"/>
      <c r="M4" s="69"/>
      <c r="N4" s="69"/>
      <c r="O4" s="69"/>
      <c r="P4" s="69"/>
      <c r="Q4" s="69"/>
      <c r="R4" s="69"/>
      <c r="S4" s="69"/>
      <c r="T4" s="69"/>
      <c r="U4" s="70"/>
      <c r="V4" s="50"/>
    </row>
    <row r="5" spans="3:31" s="48" customFormat="1" ht="20.25" x14ac:dyDescent="0.2">
      <c r="C5" s="69" t="s">
        <v>137</v>
      </c>
      <c r="D5" s="70"/>
      <c r="E5" s="69"/>
      <c r="F5" s="69"/>
      <c r="G5" s="69"/>
      <c r="H5" s="69"/>
      <c r="I5" s="69"/>
      <c r="J5" s="69"/>
      <c r="K5" s="69"/>
      <c r="L5" s="70"/>
      <c r="M5" s="70"/>
      <c r="N5" s="70"/>
      <c r="O5" s="70"/>
      <c r="P5" s="70"/>
      <c r="Q5" s="70"/>
      <c r="R5" s="70"/>
      <c r="S5" s="70"/>
      <c r="T5" s="69"/>
      <c r="U5" s="70"/>
      <c r="V5" s="50"/>
    </row>
    <row r="6" spans="3:31" s="49" customFormat="1" ht="35.1" customHeight="1" x14ac:dyDescent="0.2">
      <c r="C6" s="1498">
        <v>2019</v>
      </c>
      <c r="D6" s="1498"/>
      <c r="E6" s="1498"/>
      <c r="F6" s="1498"/>
      <c r="G6" s="1498"/>
      <c r="H6" s="1498"/>
      <c r="I6" s="1498"/>
      <c r="J6" s="1498"/>
      <c r="K6" s="1498"/>
      <c r="L6" s="1498"/>
      <c r="M6" s="1498"/>
      <c r="N6" s="1498"/>
      <c r="O6" s="1498"/>
      <c r="P6" s="1498"/>
      <c r="Q6" s="1498"/>
      <c r="R6" s="1498"/>
      <c r="S6" s="1498"/>
      <c r="T6" s="1498"/>
      <c r="U6" s="1498"/>
      <c r="V6" s="241"/>
      <c r="X6" s="247"/>
      <c r="Y6" s="247"/>
      <c r="Z6" s="247"/>
      <c r="AA6" s="247"/>
      <c r="AB6" s="247"/>
      <c r="AC6" s="247"/>
      <c r="AD6" s="247"/>
      <c r="AE6" s="247"/>
    </row>
    <row r="7" spans="3:31" ht="27.75" customHeight="1" x14ac:dyDescent="0.2">
      <c r="C7" s="1553" t="s">
        <v>138</v>
      </c>
      <c r="D7" s="1486"/>
      <c r="E7" s="1486"/>
      <c r="F7" s="694" t="s">
        <v>143</v>
      </c>
      <c r="G7" s="694"/>
      <c r="H7" s="694"/>
      <c r="I7" s="694"/>
      <c r="J7" s="694"/>
      <c r="K7" s="694"/>
      <c r="L7" s="694"/>
      <c r="M7" s="694"/>
      <c r="N7" s="694"/>
      <c r="O7" s="694"/>
      <c r="P7" s="694"/>
      <c r="Q7" s="694"/>
      <c r="R7" s="694"/>
      <c r="S7" s="694"/>
      <c r="T7" s="1486" t="s">
        <v>260</v>
      </c>
      <c r="U7" s="1546"/>
      <c r="V7" s="29"/>
      <c r="X7" s="231"/>
      <c r="Y7" s="231"/>
      <c r="Z7" s="231"/>
      <c r="AA7" s="231"/>
      <c r="AB7" s="231"/>
      <c r="AC7" s="231"/>
      <c r="AD7" s="231"/>
      <c r="AE7" s="231"/>
    </row>
    <row r="8" spans="3:31" ht="15.75" customHeight="1" x14ac:dyDescent="0.2">
      <c r="C8" s="1554"/>
      <c r="D8" s="1488"/>
      <c r="E8" s="1488"/>
      <c r="F8" s="1551" t="s">
        <v>140</v>
      </c>
      <c r="G8" s="1551"/>
      <c r="H8" s="1551" t="s">
        <v>141</v>
      </c>
      <c r="I8" s="1551"/>
      <c r="J8" s="1551" t="s">
        <v>266</v>
      </c>
      <c r="K8" s="1551"/>
      <c r="L8" s="1488" t="s">
        <v>24</v>
      </c>
      <c r="M8" s="1488"/>
      <c r="N8" s="1488"/>
      <c r="O8" s="1488"/>
      <c r="P8" s="1488"/>
      <c r="Q8" s="1488"/>
      <c r="R8" s="1488"/>
      <c r="S8" s="1488"/>
      <c r="T8" s="1547"/>
      <c r="U8" s="1548"/>
      <c r="V8" s="29"/>
      <c r="X8" s="231"/>
      <c r="Y8" s="231"/>
      <c r="Z8" s="231"/>
      <c r="AA8" s="231"/>
      <c r="AB8" s="231"/>
      <c r="AC8" s="231"/>
      <c r="AD8" s="231"/>
      <c r="AE8" s="231"/>
    </row>
    <row r="9" spans="3:31" ht="15.75" customHeight="1" x14ac:dyDescent="0.2">
      <c r="C9" s="1554"/>
      <c r="D9" s="1488"/>
      <c r="E9" s="1488"/>
      <c r="F9" s="1551"/>
      <c r="G9" s="1551"/>
      <c r="H9" s="1551"/>
      <c r="I9" s="1551"/>
      <c r="J9" s="1551"/>
      <c r="K9" s="1551"/>
      <c r="L9" s="1551" t="s">
        <v>267</v>
      </c>
      <c r="M9" s="1551"/>
      <c r="N9" s="1551" t="s">
        <v>299</v>
      </c>
      <c r="O9" s="1551"/>
      <c r="P9" s="1551" t="s">
        <v>426</v>
      </c>
      <c r="Q9" s="1551"/>
      <c r="R9" s="1551" t="s">
        <v>106</v>
      </c>
      <c r="S9" s="1551"/>
      <c r="T9" s="1547"/>
      <c r="U9" s="1548"/>
      <c r="V9" s="29"/>
      <c r="X9" s="231"/>
      <c r="Y9" s="231"/>
      <c r="Z9" s="231"/>
      <c r="AA9" s="231"/>
      <c r="AB9" s="231"/>
      <c r="AC9" s="231"/>
      <c r="AD9" s="231"/>
      <c r="AE9" s="231"/>
    </row>
    <row r="10" spans="3:31" ht="24.75" customHeight="1" x14ac:dyDescent="0.2">
      <c r="C10" s="1554"/>
      <c r="D10" s="1488"/>
      <c r="E10" s="1488"/>
      <c r="F10" s="1551"/>
      <c r="G10" s="1551"/>
      <c r="H10" s="1551"/>
      <c r="I10" s="1551"/>
      <c r="J10" s="1551" t="s">
        <v>26</v>
      </c>
      <c r="K10" s="1551"/>
      <c r="L10" s="1551"/>
      <c r="M10" s="1551"/>
      <c r="N10" s="1551"/>
      <c r="O10" s="1551"/>
      <c r="P10" s="1551"/>
      <c r="Q10" s="1551"/>
      <c r="R10" s="1551"/>
      <c r="S10" s="1551"/>
      <c r="T10" s="1547"/>
      <c r="U10" s="1548"/>
      <c r="V10" s="29"/>
      <c r="X10" s="231"/>
      <c r="Y10" s="231"/>
      <c r="Z10" s="231"/>
      <c r="AA10" s="231"/>
      <c r="AB10" s="231"/>
      <c r="AC10" s="231"/>
      <c r="AD10" s="231"/>
      <c r="AE10" s="231"/>
    </row>
    <row r="11" spans="3:31" ht="20.25" customHeight="1" x14ac:dyDescent="0.2">
      <c r="C11" s="1555"/>
      <c r="D11" s="1490"/>
      <c r="E11" s="1490"/>
      <c r="F11" s="1552"/>
      <c r="G11" s="1552"/>
      <c r="H11" s="1552"/>
      <c r="I11" s="1552"/>
      <c r="J11" s="1552"/>
      <c r="K11" s="1552"/>
      <c r="L11" s="1552"/>
      <c r="M11" s="1552"/>
      <c r="N11" s="1552"/>
      <c r="O11" s="1552"/>
      <c r="P11" s="1552"/>
      <c r="Q11" s="1552"/>
      <c r="R11" s="1552" t="s">
        <v>52</v>
      </c>
      <c r="S11" s="1552"/>
      <c r="T11" s="1549"/>
      <c r="U11" s="1550"/>
      <c r="V11" s="29"/>
      <c r="X11" s="231"/>
      <c r="Y11" s="231"/>
      <c r="Z11" s="231"/>
      <c r="AA11" s="231"/>
      <c r="AB11" s="231"/>
      <c r="AC11" s="231"/>
      <c r="AD11" s="231"/>
      <c r="AE11" s="231"/>
    </row>
    <row r="12" spans="3:31" ht="30" customHeight="1" x14ac:dyDescent="0.2">
      <c r="C12" s="667"/>
      <c r="D12" s="686" t="s">
        <v>135</v>
      </c>
      <c r="E12" s="667"/>
      <c r="F12" s="693">
        <v>0</v>
      </c>
      <c r="G12" s="438"/>
      <c r="H12" s="438">
        <v>0</v>
      </c>
      <c r="I12" s="438"/>
      <c r="J12" s="438">
        <v>0</v>
      </c>
      <c r="K12" s="655"/>
      <c r="L12" s="438">
        <v>0</v>
      </c>
      <c r="M12" s="655"/>
      <c r="N12" s="438">
        <v>0</v>
      </c>
      <c r="O12" s="655"/>
      <c r="P12" s="438">
        <v>0</v>
      </c>
      <c r="Q12" s="655"/>
      <c r="R12" s="655">
        <v>0</v>
      </c>
      <c r="S12" s="655"/>
      <c r="T12" s="1543">
        <f t="shared" ref="T12:T17" si="0">SUM(F12:S12)</f>
        <v>0</v>
      </c>
      <c r="U12" s="1544"/>
      <c r="V12" s="242"/>
      <c r="X12" s="231"/>
      <c r="Y12" s="231"/>
      <c r="Z12" s="231"/>
      <c r="AA12" s="231"/>
      <c r="AB12" s="231"/>
      <c r="AC12" s="231"/>
      <c r="AD12" s="231"/>
      <c r="AE12" s="231"/>
    </row>
    <row r="13" spans="3:31" ht="30" customHeight="1" x14ac:dyDescent="0.2">
      <c r="C13" s="667"/>
      <c r="D13" s="686" t="s">
        <v>30</v>
      </c>
      <c r="E13" s="667"/>
      <c r="F13" s="693">
        <v>32</v>
      </c>
      <c r="G13" s="438"/>
      <c r="H13" s="438">
        <v>11</v>
      </c>
      <c r="I13" s="438"/>
      <c r="J13" s="438">
        <v>1</v>
      </c>
      <c r="K13" s="655"/>
      <c r="L13" s="438">
        <v>0</v>
      </c>
      <c r="M13" s="655"/>
      <c r="N13" s="438">
        <v>0</v>
      </c>
      <c r="O13" s="438"/>
      <c r="P13" s="438">
        <v>1</v>
      </c>
      <c r="Q13" s="655"/>
      <c r="R13" s="655" t="s">
        <v>80</v>
      </c>
      <c r="S13" s="655"/>
      <c r="T13" s="1543">
        <f t="shared" si="0"/>
        <v>45</v>
      </c>
      <c r="U13" s="1544"/>
      <c r="V13" s="242"/>
      <c r="X13" s="231"/>
      <c r="Y13" s="231"/>
      <c r="Z13" s="231"/>
      <c r="AA13" s="231"/>
      <c r="AB13" s="231"/>
      <c r="AC13" s="231"/>
      <c r="AD13" s="231"/>
      <c r="AE13" s="231"/>
    </row>
    <row r="14" spans="3:31" ht="30" customHeight="1" x14ac:dyDescent="0.2">
      <c r="C14" s="667"/>
      <c r="D14" s="686" t="s">
        <v>31</v>
      </c>
      <c r="E14" s="667"/>
      <c r="F14" s="693">
        <v>69</v>
      </c>
      <c r="G14" s="438"/>
      <c r="H14" s="438">
        <v>11</v>
      </c>
      <c r="I14" s="438"/>
      <c r="J14" s="438">
        <v>4</v>
      </c>
      <c r="K14" s="655"/>
      <c r="L14" s="438">
        <v>0</v>
      </c>
      <c r="M14" s="655"/>
      <c r="N14" s="438">
        <v>0</v>
      </c>
      <c r="O14" s="438"/>
      <c r="P14" s="438">
        <v>2</v>
      </c>
      <c r="Q14" s="655"/>
      <c r="R14" s="655">
        <v>0</v>
      </c>
      <c r="S14" s="655"/>
      <c r="T14" s="1543">
        <f t="shared" si="0"/>
        <v>86</v>
      </c>
      <c r="U14" s="1544"/>
      <c r="V14" s="242"/>
      <c r="X14" s="231"/>
      <c r="Y14" s="231"/>
      <c r="Z14" s="231"/>
      <c r="AA14" s="231"/>
      <c r="AB14" s="231"/>
      <c r="AC14" s="231"/>
      <c r="AD14" s="231"/>
      <c r="AE14" s="231"/>
    </row>
    <row r="15" spans="3:31" ht="30" customHeight="1" x14ac:dyDescent="0.2">
      <c r="C15" s="667"/>
      <c r="D15" s="686" t="s">
        <v>139</v>
      </c>
      <c r="E15" s="667"/>
      <c r="F15" s="693">
        <v>19</v>
      </c>
      <c r="G15" s="438"/>
      <c r="H15" s="438">
        <v>4</v>
      </c>
      <c r="I15" s="438"/>
      <c r="J15" s="438">
        <v>1</v>
      </c>
      <c r="K15" s="655"/>
      <c r="L15" s="438">
        <v>0</v>
      </c>
      <c r="M15" s="655"/>
      <c r="N15" s="438">
        <v>0</v>
      </c>
      <c r="O15" s="438"/>
      <c r="P15" s="438">
        <v>1</v>
      </c>
      <c r="Q15" s="655"/>
      <c r="R15" s="655">
        <v>0</v>
      </c>
      <c r="S15" s="655"/>
      <c r="T15" s="1543">
        <f>SUM(F15:S15)</f>
        <v>25</v>
      </c>
      <c r="U15" s="1544"/>
      <c r="V15" s="242"/>
      <c r="X15" s="231"/>
      <c r="Y15" s="231"/>
      <c r="Z15" s="231"/>
      <c r="AA15" s="231"/>
      <c r="AB15" s="231"/>
      <c r="AC15" s="231"/>
      <c r="AD15" s="231"/>
      <c r="AE15" s="231"/>
    </row>
    <row r="16" spans="3:31" ht="30" customHeight="1" x14ac:dyDescent="0.2">
      <c r="C16" s="667"/>
      <c r="D16" s="686" t="s">
        <v>32</v>
      </c>
      <c r="E16" s="667"/>
      <c r="F16" s="693">
        <v>17</v>
      </c>
      <c r="G16" s="438"/>
      <c r="H16" s="438">
        <v>0</v>
      </c>
      <c r="I16" s="438"/>
      <c r="J16" s="438">
        <v>0</v>
      </c>
      <c r="K16" s="655"/>
      <c r="L16" s="438">
        <v>0</v>
      </c>
      <c r="M16" s="655"/>
      <c r="N16" s="438">
        <v>0</v>
      </c>
      <c r="O16" s="438"/>
      <c r="P16" s="438">
        <v>0</v>
      </c>
      <c r="Q16" s="655"/>
      <c r="R16" s="655">
        <v>0</v>
      </c>
      <c r="S16" s="655"/>
      <c r="T16" s="1543">
        <f t="shared" si="0"/>
        <v>17</v>
      </c>
      <c r="U16" s="1544"/>
      <c r="V16" s="242"/>
      <c r="X16" s="231"/>
      <c r="Y16" s="231"/>
      <c r="Z16" s="231"/>
      <c r="AA16" s="231"/>
      <c r="AB16" s="231"/>
      <c r="AC16" s="231"/>
      <c r="AD16" s="231"/>
      <c r="AE16" s="231"/>
    </row>
    <row r="17" spans="3:31" ht="30" customHeight="1" x14ac:dyDescent="0.2">
      <c r="C17" s="667"/>
      <c r="D17" s="686" t="s">
        <v>33</v>
      </c>
      <c r="E17" s="667"/>
      <c r="F17" s="693">
        <v>9</v>
      </c>
      <c r="G17" s="438"/>
      <c r="H17" s="438">
        <v>0</v>
      </c>
      <c r="I17" s="438"/>
      <c r="J17" s="438">
        <v>0</v>
      </c>
      <c r="K17" s="655"/>
      <c r="L17" s="438">
        <v>0</v>
      </c>
      <c r="M17" s="655"/>
      <c r="N17" s="438">
        <v>0</v>
      </c>
      <c r="O17" s="438"/>
      <c r="P17" s="438">
        <v>0</v>
      </c>
      <c r="Q17" s="655"/>
      <c r="R17" s="655" t="s">
        <v>80</v>
      </c>
      <c r="S17" s="438"/>
      <c r="T17" s="1543">
        <f t="shared" si="0"/>
        <v>9</v>
      </c>
      <c r="U17" s="1544"/>
      <c r="V17" s="242"/>
      <c r="X17" s="231"/>
      <c r="Y17" s="231"/>
      <c r="Z17" s="231"/>
      <c r="AA17" s="231"/>
      <c r="AB17" s="231"/>
      <c r="AC17" s="231"/>
      <c r="AD17" s="231"/>
      <c r="AE17" s="231"/>
    </row>
    <row r="18" spans="3:31" ht="30" customHeight="1" x14ac:dyDescent="0.2">
      <c r="C18" s="667"/>
      <c r="D18" s="686" t="s">
        <v>173</v>
      </c>
      <c r="E18" s="667"/>
      <c r="F18" s="693">
        <v>1</v>
      </c>
      <c r="G18" s="438"/>
      <c r="H18" s="438">
        <v>0</v>
      </c>
      <c r="I18" s="438"/>
      <c r="J18" s="438">
        <v>0</v>
      </c>
      <c r="K18" s="655"/>
      <c r="L18" s="438">
        <v>0</v>
      </c>
      <c r="M18" s="655"/>
      <c r="N18" s="438">
        <v>0</v>
      </c>
      <c r="O18" s="438"/>
      <c r="P18" s="438">
        <v>0</v>
      </c>
      <c r="Q18" s="655"/>
      <c r="R18" s="655" t="s">
        <v>80</v>
      </c>
      <c r="S18" s="438"/>
      <c r="T18" s="1543">
        <f>SUM(F18:S18)</f>
        <v>1</v>
      </c>
      <c r="U18" s="1544"/>
      <c r="V18" s="242"/>
      <c r="X18" s="231"/>
      <c r="Y18" s="231"/>
      <c r="Z18" s="231"/>
      <c r="AA18" s="231"/>
      <c r="AB18" s="231"/>
      <c r="AC18" s="231"/>
      <c r="AD18" s="231"/>
      <c r="AE18" s="231"/>
    </row>
    <row r="19" spans="3:31" ht="15" customHeight="1" x14ac:dyDescent="0.2">
      <c r="C19" s="667"/>
      <c r="D19" s="686"/>
      <c r="E19" s="667"/>
      <c r="F19" s="693"/>
      <c r="G19" s="438"/>
      <c r="H19" s="438"/>
      <c r="I19" s="438"/>
      <c r="J19" s="438"/>
      <c r="K19" s="438"/>
      <c r="L19" s="438"/>
      <c r="M19" s="655"/>
      <c r="N19" s="438"/>
      <c r="O19" s="655"/>
      <c r="P19" s="438"/>
      <c r="Q19" s="438"/>
      <c r="R19" s="655" t="s">
        <v>80</v>
      </c>
      <c r="S19" s="438"/>
      <c r="T19" s="1543"/>
      <c r="U19" s="1544"/>
      <c r="V19" s="242"/>
      <c r="X19" s="231"/>
      <c r="Y19" s="231"/>
      <c r="Z19" s="231"/>
      <c r="AA19" s="231"/>
      <c r="AB19" s="231"/>
      <c r="AC19" s="231"/>
      <c r="AD19" s="231"/>
      <c r="AE19" s="231"/>
    </row>
    <row r="20" spans="3:31" s="35" customFormat="1" ht="41.25" customHeight="1" x14ac:dyDescent="0.2">
      <c r="C20" s="1492" t="s">
        <v>23</v>
      </c>
      <c r="D20" s="1492"/>
      <c r="E20" s="1492"/>
      <c r="F20" s="1560">
        <f>SUM(F12:F19)</f>
        <v>147</v>
      </c>
      <c r="G20" s="1545"/>
      <c r="H20" s="1545">
        <f>SUM(H12:H19)</f>
        <v>26</v>
      </c>
      <c r="I20" s="1545"/>
      <c r="J20" s="1545">
        <f>SUM(J12:J19)</f>
        <v>6</v>
      </c>
      <c r="K20" s="1545"/>
      <c r="L20" s="1545">
        <f>SUM(L12:L18)</f>
        <v>0</v>
      </c>
      <c r="M20" s="1545"/>
      <c r="N20" s="1545">
        <f>SUM(N12:N18)</f>
        <v>0</v>
      </c>
      <c r="O20" s="1545"/>
      <c r="P20" s="1545">
        <f>SUM(P12:P19)</f>
        <v>4</v>
      </c>
      <c r="Q20" s="1561"/>
      <c r="R20" s="1545">
        <f>SUM(R12:R16)</f>
        <v>0</v>
      </c>
      <c r="S20" s="1545"/>
      <c r="T20" s="1545">
        <f>SUM(T12:T19)</f>
        <v>183</v>
      </c>
      <c r="U20" s="1545"/>
      <c r="V20" s="178"/>
      <c r="X20" s="236"/>
      <c r="AD20" s="236"/>
      <c r="AE20" s="236"/>
    </row>
    <row r="21" spans="3:31" ht="9.75" customHeight="1" x14ac:dyDescent="0.2">
      <c r="C21" s="476"/>
      <c r="D21" s="476"/>
      <c r="E21" s="476"/>
      <c r="F21" s="476"/>
      <c r="G21" s="476"/>
      <c r="H21" s="476"/>
      <c r="I21" s="476"/>
      <c r="J21" s="476"/>
      <c r="L21" s="476"/>
      <c r="M21" s="476"/>
      <c r="N21" s="476"/>
      <c r="O21" s="476"/>
      <c r="P21" s="477"/>
      <c r="Q21" s="476"/>
      <c r="R21" s="476"/>
      <c r="S21" s="476"/>
      <c r="T21" s="476"/>
      <c r="U21" s="476"/>
      <c r="V21" s="4"/>
      <c r="W21" s="4"/>
      <c r="X21" s="247"/>
      <c r="Y21" s="4"/>
      <c r="Z21" s="4"/>
      <c r="AA21" s="99"/>
      <c r="AB21" s="99"/>
      <c r="AC21" s="99"/>
      <c r="AD21" s="231"/>
      <c r="AE21" s="231"/>
    </row>
    <row r="22" spans="3:31" ht="15.75" customHeight="1" x14ac:dyDescent="0.2">
      <c r="C22" s="8"/>
      <c r="H22" s="24"/>
      <c r="I22" s="24"/>
      <c r="J22" s="54"/>
      <c r="K22" s="54"/>
      <c r="L22" s="24"/>
      <c r="M22" s="24"/>
      <c r="N22" s="24"/>
      <c r="O22" s="24"/>
      <c r="P22" s="24"/>
      <c r="Q22" s="24"/>
      <c r="W22" s="20"/>
      <c r="X22" s="231"/>
      <c r="Y22" s="470" t="s">
        <v>140</v>
      </c>
      <c r="Z22" s="470" t="s">
        <v>141</v>
      </c>
      <c r="AA22" s="471" t="s">
        <v>34</v>
      </c>
      <c r="AB22" s="470" t="s">
        <v>24</v>
      </c>
      <c r="AC22" s="111"/>
      <c r="AD22" s="416"/>
      <c r="AE22" s="231"/>
    </row>
    <row r="23" spans="3:31" ht="20.100000000000001" customHeight="1" x14ac:dyDescent="0.2">
      <c r="X23" s="231"/>
      <c r="Y23" s="469">
        <v>147</v>
      </c>
      <c r="Z23" s="469">
        <v>26</v>
      </c>
      <c r="AA23" s="469">
        <v>6</v>
      </c>
      <c r="AB23" s="468">
        <v>4</v>
      </c>
      <c r="AC23" s="134">
        <f>SUM(Y23:AB23)</f>
        <v>183</v>
      </c>
      <c r="AD23" s="416"/>
      <c r="AE23" s="231"/>
    </row>
    <row r="24" spans="3:31" ht="20.100000000000001" customHeight="1" x14ac:dyDescent="0.2">
      <c r="X24" s="231"/>
      <c r="Y24" s="99"/>
      <c r="Z24" s="99"/>
      <c r="AA24" s="99"/>
      <c r="AB24" s="99"/>
      <c r="AC24" s="99"/>
      <c r="AD24" s="171"/>
      <c r="AE24" s="231"/>
    </row>
    <row r="25" spans="3:31" ht="20.100000000000001" customHeight="1" x14ac:dyDescent="0.2">
      <c r="X25" s="231"/>
      <c r="Y25" s="99"/>
      <c r="Z25" s="99"/>
      <c r="AA25" s="99"/>
      <c r="AB25" s="99"/>
      <c r="AC25" s="99"/>
      <c r="AD25" s="231"/>
      <c r="AE25" s="231"/>
    </row>
    <row r="26" spans="3:31" ht="20.100000000000001" customHeight="1" x14ac:dyDescent="0.2">
      <c r="X26" s="231" t="s">
        <v>79</v>
      </c>
      <c r="Y26" s="99"/>
      <c r="Z26" s="99"/>
      <c r="AA26" s="99"/>
      <c r="AB26" s="99"/>
      <c r="AC26" s="99"/>
      <c r="AD26" s="231"/>
      <c r="AE26" s="231"/>
    </row>
    <row r="27" spans="3:31" ht="20.100000000000001" customHeight="1" x14ac:dyDescent="0.2">
      <c r="X27" s="231"/>
      <c r="Y27" s="99"/>
      <c r="Z27" s="99"/>
      <c r="AA27" s="99"/>
      <c r="AB27" s="99"/>
      <c r="AC27" s="99"/>
      <c r="AD27" s="231"/>
      <c r="AE27" s="231"/>
    </row>
    <row r="28" spans="3:31" ht="20.100000000000001" customHeight="1" x14ac:dyDescent="0.2">
      <c r="X28" s="231"/>
      <c r="Y28" s="231"/>
      <c r="Z28" s="231"/>
      <c r="AA28" s="231"/>
      <c r="AB28" s="231"/>
      <c r="AC28" s="231"/>
      <c r="AD28" s="231"/>
      <c r="AE28" s="231"/>
    </row>
    <row r="29" spans="3:31" ht="20.100000000000001" customHeight="1" x14ac:dyDescent="0.2">
      <c r="X29" s="231"/>
      <c r="Y29" s="231"/>
      <c r="Z29" s="231"/>
      <c r="AA29" s="231"/>
      <c r="AB29" s="231"/>
      <c r="AC29" s="231"/>
      <c r="AD29" s="231"/>
      <c r="AE29" s="231"/>
    </row>
    <row r="30" spans="3:31" ht="20.100000000000001" customHeight="1" x14ac:dyDescent="0.2">
      <c r="X30" s="231"/>
      <c r="Y30" s="231"/>
      <c r="Z30" s="231"/>
      <c r="AA30" s="231"/>
      <c r="AB30" s="231"/>
      <c r="AC30" s="231"/>
      <c r="AD30" s="231"/>
      <c r="AE30" s="231"/>
    </row>
    <row r="31" spans="3:31" ht="20.100000000000001" customHeight="1" x14ac:dyDescent="0.2">
      <c r="D31" s="35"/>
      <c r="E31" s="37"/>
      <c r="F31" s="44"/>
      <c r="G31" s="44"/>
      <c r="H31" s="44"/>
      <c r="I31" s="44"/>
      <c r="J31" s="44"/>
      <c r="K31" s="44"/>
      <c r="L31" s="55"/>
      <c r="M31" s="55"/>
      <c r="N31" s="55"/>
      <c r="O31" s="55"/>
      <c r="P31" s="55"/>
      <c r="Q31" s="55"/>
      <c r="R31" s="44"/>
      <c r="S31" s="44"/>
      <c r="T31" s="44"/>
      <c r="U31" s="44"/>
      <c r="V31" s="44"/>
      <c r="W31" s="44"/>
      <c r="X31" s="293"/>
      <c r="Y31" s="293"/>
      <c r="Z31" s="293"/>
      <c r="AA31" s="231"/>
      <c r="AB31" s="231"/>
      <c r="AC31" s="231"/>
      <c r="AD31" s="231"/>
      <c r="AE31" s="231"/>
    </row>
    <row r="32" spans="3:31" ht="20.100000000000001" customHeight="1" x14ac:dyDescent="0.2">
      <c r="E32" s="45"/>
      <c r="F32" s="45"/>
      <c r="G32" s="45"/>
      <c r="X32" s="231"/>
      <c r="Y32" s="231"/>
      <c r="Z32" s="231"/>
      <c r="AA32" s="231"/>
      <c r="AB32" s="231"/>
      <c r="AC32" s="231"/>
      <c r="AD32" s="231"/>
      <c r="AE32" s="231"/>
    </row>
    <row r="33" spans="3:31" ht="20.100000000000001" customHeight="1" x14ac:dyDescent="0.2">
      <c r="E33" s="45"/>
      <c r="F33" s="45"/>
      <c r="G33" s="45"/>
      <c r="X33" s="231"/>
      <c r="Y33" s="231"/>
      <c r="Z33" s="231"/>
      <c r="AA33" s="231"/>
      <c r="AB33" s="231"/>
      <c r="AC33" s="231"/>
      <c r="AD33" s="231"/>
      <c r="AE33" s="231"/>
    </row>
    <row r="34" spans="3:31" ht="20.100000000000001" customHeight="1" x14ac:dyDescent="0.2">
      <c r="E34" s="46"/>
      <c r="F34" s="46"/>
      <c r="G34" s="46"/>
      <c r="X34" s="231"/>
      <c r="Y34" s="231"/>
      <c r="Z34" s="231"/>
      <c r="AA34" s="231"/>
      <c r="AB34" s="231"/>
      <c r="AC34" s="231"/>
      <c r="AD34" s="231"/>
      <c r="AE34" s="231"/>
    </row>
    <row r="35" spans="3:31" ht="20.100000000000001" customHeight="1" x14ac:dyDescent="0.2">
      <c r="X35" s="231"/>
      <c r="Y35" s="231"/>
      <c r="Z35" s="231"/>
      <c r="AA35" s="231"/>
      <c r="AB35" s="231"/>
      <c r="AC35" s="231"/>
      <c r="AD35" s="231"/>
      <c r="AE35" s="231"/>
    </row>
    <row r="36" spans="3:31" ht="20.100000000000001" customHeight="1" x14ac:dyDescent="0.2">
      <c r="X36" s="231"/>
      <c r="Y36" s="231"/>
      <c r="Z36" s="231"/>
      <c r="AA36" s="231"/>
      <c r="AB36" s="231"/>
      <c r="AC36" s="231"/>
      <c r="AD36" s="231"/>
      <c r="AE36" s="231"/>
    </row>
    <row r="37" spans="3:31" ht="20.100000000000001" customHeight="1" x14ac:dyDescent="0.2">
      <c r="C37" s="1558"/>
      <c r="D37" s="1558"/>
      <c r="E37" s="1558"/>
      <c r="F37" s="1558"/>
      <c r="G37" s="1558"/>
      <c r="H37" s="1558"/>
      <c r="I37" s="1558"/>
      <c r="J37" s="1558"/>
      <c r="K37" s="1558"/>
      <c r="L37" s="1558"/>
      <c r="M37" s="1558"/>
      <c r="N37" s="1558"/>
      <c r="O37" s="1558"/>
      <c r="P37" s="1558"/>
      <c r="Q37" s="1558"/>
      <c r="R37" s="1558"/>
      <c r="S37" s="1558"/>
      <c r="T37" s="1558"/>
      <c r="U37" s="1558"/>
      <c r="V37" s="144"/>
    </row>
    <row r="38" spans="3:31" ht="20.100000000000001" customHeight="1" x14ac:dyDescent="0.2"/>
    <row r="39" spans="3:31" ht="20.100000000000001" customHeight="1" x14ac:dyDescent="0.2">
      <c r="C39" s="1556"/>
      <c r="D39" s="1556"/>
      <c r="E39" s="1556"/>
      <c r="F39" s="1556"/>
      <c r="G39" s="1556"/>
      <c r="H39" s="1556"/>
      <c r="I39" s="1556"/>
      <c r="J39" s="1556"/>
      <c r="K39" s="1556"/>
      <c r="L39" s="1556"/>
      <c r="M39" s="1556"/>
      <c r="N39" s="1556"/>
      <c r="O39" s="1556"/>
      <c r="P39" s="1556"/>
      <c r="Q39" s="1556"/>
      <c r="R39" s="1556"/>
      <c r="S39" s="1556"/>
      <c r="T39" s="1556"/>
      <c r="U39" s="1556"/>
      <c r="V39" s="184"/>
      <c r="W39" s="4"/>
      <c r="X39" s="4"/>
      <c r="Y39" s="4"/>
      <c r="Z39" s="4"/>
    </row>
    <row r="40" spans="3:31" ht="20.100000000000001" customHeight="1" x14ac:dyDescent="0.2">
      <c r="C40" s="1559"/>
      <c r="D40" s="1559"/>
      <c r="E40" s="1559"/>
      <c r="F40" s="1559"/>
      <c r="G40" s="1559"/>
      <c r="H40" s="5"/>
      <c r="I40" s="5"/>
      <c r="J40" s="5"/>
      <c r="K40" s="5"/>
      <c r="L40" s="5"/>
      <c r="M40" s="5"/>
      <c r="N40" s="5"/>
      <c r="O40" s="5"/>
      <c r="P40" s="5"/>
      <c r="Q40" s="5"/>
      <c r="R40" s="5"/>
      <c r="S40" s="5"/>
      <c r="T40" s="5"/>
      <c r="U40" s="5"/>
      <c r="V40" s="5"/>
      <c r="W40" s="3"/>
      <c r="X40" s="3"/>
      <c r="Y40" s="3"/>
      <c r="Z40" s="3"/>
    </row>
    <row r="41" spans="3:31" ht="20.100000000000001" customHeight="1" x14ac:dyDescent="0.2">
      <c r="C41" s="1556"/>
      <c r="D41" s="1556"/>
      <c r="E41" s="1556"/>
      <c r="F41" s="1556"/>
      <c r="G41" s="1556"/>
      <c r="H41" s="1556"/>
      <c r="I41" s="1556"/>
      <c r="J41" s="1556"/>
      <c r="K41" s="1556"/>
      <c r="L41" s="1556"/>
      <c r="M41" s="1556"/>
      <c r="N41" s="1556"/>
      <c r="O41" s="1556"/>
      <c r="P41" s="1556"/>
      <c r="Q41" s="1556"/>
      <c r="R41" s="1556"/>
      <c r="S41" s="1556"/>
      <c r="T41" s="1556"/>
      <c r="U41" s="1556"/>
      <c r="V41" s="184"/>
      <c r="W41" s="4"/>
      <c r="X41" s="4"/>
      <c r="Y41" s="4"/>
      <c r="Z41" s="4"/>
    </row>
    <row r="42" spans="3:31" ht="12" customHeight="1" x14ac:dyDescent="0.2">
      <c r="C42" s="1556"/>
      <c r="D42" s="1556"/>
      <c r="E42" s="1556"/>
      <c r="F42" s="1556"/>
      <c r="G42" s="1556"/>
      <c r="H42" s="1556"/>
      <c r="I42" s="1556"/>
      <c r="J42" s="1556"/>
      <c r="K42" s="1556"/>
      <c r="L42" s="1556"/>
      <c r="M42" s="1556"/>
      <c r="N42" s="1556"/>
      <c r="O42" s="1556"/>
      <c r="P42" s="1556"/>
      <c r="Q42" s="1556"/>
      <c r="R42" s="1556"/>
      <c r="S42" s="1556"/>
      <c r="T42" s="1556"/>
      <c r="U42" s="1556"/>
      <c r="V42" s="184"/>
      <c r="W42" s="4"/>
      <c r="X42" s="4"/>
      <c r="Y42" s="4"/>
      <c r="Z42" s="4"/>
    </row>
    <row r="43" spans="3:31" ht="18" customHeight="1" x14ac:dyDescent="0.2">
      <c r="D43" s="432" t="s">
        <v>1422</v>
      </c>
      <c r="E43" s="29"/>
      <c r="F43" s="29"/>
      <c r="G43" s="29"/>
      <c r="M43" s="29"/>
      <c r="N43" s="29"/>
      <c r="O43" s="29"/>
      <c r="P43" s="29"/>
    </row>
    <row r="44" spans="3:31" ht="18" customHeight="1" x14ac:dyDescent="0.2">
      <c r="D44" s="29" t="s">
        <v>1423</v>
      </c>
      <c r="E44" s="29"/>
      <c r="F44" s="29"/>
      <c r="G44" s="29"/>
      <c r="L44" s="29" t="s">
        <v>1429</v>
      </c>
      <c r="M44" s="29"/>
      <c r="N44" s="29"/>
      <c r="O44" s="29"/>
      <c r="P44" s="29"/>
    </row>
    <row r="45" spans="3:31" ht="18" customHeight="1" x14ac:dyDescent="0.2">
      <c r="D45" s="29" t="s">
        <v>1425</v>
      </c>
      <c r="E45" s="29"/>
      <c r="F45" s="29"/>
      <c r="G45" s="29"/>
    </row>
    <row r="46" spans="3:31" ht="18" customHeight="1" x14ac:dyDescent="0.2">
      <c r="D46" s="67" t="s">
        <v>1428</v>
      </c>
      <c r="E46" s="29"/>
      <c r="F46" s="29"/>
      <c r="G46" s="29"/>
    </row>
    <row r="47" spans="3:31" ht="18" customHeight="1" x14ac:dyDescent="0.2">
      <c r="D47" s="99" t="s">
        <v>1430</v>
      </c>
    </row>
    <row r="48" spans="3:31" ht="20.100000000000001" customHeight="1" x14ac:dyDescent="0.2"/>
    <row r="49" spans="4:22" ht="20.100000000000001" customHeight="1" x14ac:dyDescent="0.2"/>
    <row r="50" spans="4:22" ht="20.100000000000001" customHeight="1" x14ac:dyDescent="0.2"/>
    <row r="51" spans="4:22" ht="20.100000000000001" customHeight="1" x14ac:dyDescent="0.2"/>
    <row r="52" spans="4:22" ht="20.100000000000001" customHeight="1" x14ac:dyDescent="0.2"/>
    <row r="53" spans="4:22" ht="20.100000000000001" customHeight="1" x14ac:dyDescent="0.2"/>
    <row r="54" spans="4:22" ht="20.100000000000001" customHeight="1" x14ac:dyDescent="0.2"/>
    <row r="55" spans="4:22" ht="20.100000000000001" customHeight="1" x14ac:dyDescent="0.2"/>
    <row r="56" spans="4:22" ht="20.100000000000001" customHeight="1" x14ac:dyDescent="0.2"/>
    <row r="57" spans="4:22" ht="20.100000000000001" customHeight="1" x14ac:dyDescent="0.2"/>
    <row r="58" spans="4:22" ht="20.100000000000001" customHeight="1" x14ac:dyDescent="0.2"/>
    <row r="59" spans="4:22" ht="20.100000000000001" customHeight="1" x14ac:dyDescent="0.2"/>
    <row r="60" spans="4:22" ht="20.100000000000001" customHeight="1" x14ac:dyDescent="0.2"/>
    <row r="61" spans="4:22" ht="20.100000000000001" customHeight="1" x14ac:dyDescent="0.2"/>
    <row r="62" spans="4:22" ht="20.100000000000001" customHeight="1" x14ac:dyDescent="0.2"/>
    <row r="63" spans="4:22" x14ac:dyDescent="0.2">
      <c r="D63" s="122"/>
      <c r="E63" s="122"/>
      <c r="F63" s="122"/>
      <c r="G63" s="122"/>
      <c r="H63" s="122"/>
      <c r="I63" s="122"/>
      <c r="J63" s="122"/>
      <c r="K63" s="122"/>
      <c r="L63" s="122"/>
      <c r="M63" s="122"/>
      <c r="N63" s="122"/>
      <c r="O63" s="122"/>
      <c r="P63" s="122"/>
      <c r="Q63" s="122"/>
      <c r="R63" s="122"/>
      <c r="S63" s="122"/>
      <c r="T63" s="122"/>
      <c r="U63" s="122"/>
      <c r="V63" s="122"/>
    </row>
    <row r="64" spans="4:22" ht="17.25" customHeight="1" x14ac:dyDescent="0.2">
      <c r="T64" s="1557"/>
      <c r="U64" s="1557"/>
      <c r="V64" s="228"/>
    </row>
  </sheetData>
  <mergeCells count="35">
    <mergeCell ref="T17:U17"/>
    <mergeCell ref="T18:U18"/>
    <mergeCell ref="T19:U19"/>
    <mergeCell ref="T12:U12"/>
    <mergeCell ref="T13:U13"/>
    <mergeCell ref="T14:U14"/>
    <mergeCell ref="T15:U15"/>
    <mergeCell ref="T16:U16"/>
    <mergeCell ref="C41:U41"/>
    <mergeCell ref="C42:U42"/>
    <mergeCell ref="C39:U39"/>
    <mergeCell ref="C6:U6"/>
    <mergeCell ref="T64:U64"/>
    <mergeCell ref="C37:U37"/>
    <mergeCell ref="C40:G40"/>
    <mergeCell ref="C20:E20"/>
    <mergeCell ref="F20:G20"/>
    <mergeCell ref="H20:I20"/>
    <mergeCell ref="J20:K20"/>
    <mergeCell ref="L20:M20"/>
    <mergeCell ref="N20:O20"/>
    <mergeCell ref="P20:Q20"/>
    <mergeCell ref="R20:S20"/>
    <mergeCell ref="T20:U20"/>
    <mergeCell ref="C3:U3"/>
    <mergeCell ref="T7:U11"/>
    <mergeCell ref="H8:I11"/>
    <mergeCell ref="R9:S11"/>
    <mergeCell ref="C7:E11"/>
    <mergeCell ref="F8:G11"/>
    <mergeCell ref="L9:M11"/>
    <mergeCell ref="P9:Q11"/>
    <mergeCell ref="J8:K11"/>
    <mergeCell ref="L8:S8"/>
    <mergeCell ref="N9:O11"/>
  </mergeCells>
  <phoneticPr fontId="16" type="noConversion"/>
  <printOptions horizontalCentered="1" verticalCentered="1"/>
  <pageMargins left="0" right="0" top="0" bottom="0" header="0" footer="0"/>
  <pageSetup paperSize="9" scale="55" orientation="landscape" r:id="rId1"/>
  <headerFooter alignWithMargins="0"/>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tabColor rgb="FF0070C0"/>
  </sheetPr>
  <dimension ref="B2:BO93"/>
  <sheetViews>
    <sheetView showGridLines="0" view="pageBreakPreview" zoomScale="50" zoomScaleNormal="50" zoomScaleSheetLayoutView="34" zoomScalePageLayoutView="50" workbookViewId="0">
      <selection activeCell="AD10" sqref="AD10"/>
    </sheetView>
  </sheetViews>
  <sheetFormatPr baseColWidth="10" defaultColWidth="11.42578125" defaultRowHeight="12.75" x14ac:dyDescent="0.2"/>
  <cols>
    <col min="1" max="1" width="11.42578125" style="179"/>
    <col min="2" max="2" width="2.28515625" style="179" customWidth="1"/>
    <col min="3" max="3" width="51.42578125" style="179" customWidth="1"/>
    <col min="4" max="4" width="2.7109375" style="179" customWidth="1"/>
    <col min="5" max="5" width="13.7109375" style="179" hidden="1" customWidth="1"/>
    <col min="6" max="6" width="4.42578125" style="179" hidden="1" customWidth="1"/>
    <col min="7" max="7" width="7.28515625" style="179" hidden="1" customWidth="1"/>
    <col min="8" max="8" width="4.42578125" style="179" hidden="1" customWidth="1"/>
    <col min="9" max="9" width="11.7109375" style="179" customWidth="1"/>
    <col min="10" max="10" width="4.42578125" style="179" customWidth="1"/>
    <col min="11" max="11" width="17.42578125" style="179" customWidth="1"/>
    <col min="12" max="12" width="4.7109375" style="179" customWidth="1"/>
    <col min="13" max="13" width="12.7109375" style="179" customWidth="1"/>
    <col min="14" max="14" width="4.42578125" style="179" customWidth="1"/>
    <col min="15" max="15" width="13" style="179" customWidth="1"/>
    <col min="16" max="16" width="4.7109375" style="179" customWidth="1"/>
    <col min="17" max="17" width="14.42578125" style="179" customWidth="1"/>
    <col min="18" max="18" width="4.7109375" style="179" customWidth="1"/>
    <col min="19" max="19" width="12.85546875" style="179" customWidth="1"/>
    <col min="20" max="20" width="4.7109375" style="179" customWidth="1"/>
    <col min="21" max="21" width="16.85546875" style="179" customWidth="1"/>
    <col min="22" max="22" width="4.7109375" style="179" customWidth="1"/>
    <col min="23" max="23" width="15" style="179" customWidth="1"/>
    <col min="24" max="24" width="4.42578125" style="179" customWidth="1"/>
    <col min="25" max="25" width="15.7109375" style="179" customWidth="1"/>
    <col min="26" max="26" width="4.7109375" style="179" customWidth="1"/>
    <col min="27" max="27" width="15.42578125" style="179" customWidth="1"/>
    <col min="28" max="28" width="4.7109375" style="179" customWidth="1"/>
    <col min="29" max="29" width="12.85546875" style="179" customWidth="1"/>
    <col min="30" max="30" width="4.7109375" style="179" customWidth="1"/>
    <col min="31" max="31" width="14" style="179" customWidth="1"/>
    <col min="32" max="32" width="5.7109375" style="179" customWidth="1"/>
    <col min="33" max="33" width="15.85546875" style="179" customWidth="1"/>
    <col min="34" max="34" width="4.7109375" style="179" customWidth="1"/>
    <col min="35" max="35" width="14.7109375" style="179" customWidth="1"/>
    <col min="36" max="37" width="5.7109375" style="179" customWidth="1"/>
    <col min="38" max="16384" width="11.42578125" style="179"/>
  </cols>
  <sheetData>
    <row r="2" spans="2:39" ht="40.5" customHeight="1" x14ac:dyDescent="0.2">
      <c r="B2" s="1573" t="s">
        <v>1159</v>
      </c>
      <c r="C2" s="1573"/>
      <c r="D2" s="1573"/>
      <c r="E2" s="1573"/>
      <c r="F2" s="1573"/>
      <c r="G2" s="1573"/>
      <c r="H2" s="1573"/>
      <c r="I2" s="1573"/>
      <c r="J2" s="1573"/>
      <c r="K2" s="1573"/>
      <c r="L2" s="1573"/>
      <c r="M2" s="1573"/>
      <c r="N2" s="1573"/>
      <c r="O2" s="1573"/>
      <c r="P2" s="1573"/>
      <c r="Q2" s="1573"/>
      <c r="R2" s="1573"/>
      <c r="S2" s="1573"/>
      <c r="T2" s="1573"/>
      <c r="U2" s="1573"/>
      <c r="V2" s="1573"/>
      <c r="W2" s="1573"/>
      <c r="X2" s="1573"/>
      <c r="Y2" s="1573"/>
      <c r="Z2" s="1573"/>
      <c r="AA2" s="1573"/>
      <c r="AB2" s="1573"/>
      <c r="AC2" s="1573"/>
      <c r="AD2" s="1573"/>
      <c r="AE2" s="1573"/>
      <c r="AF2" s="1573"/>
      <c r="AG2" s="1573"/>
      <c r="AH2" s="1573"/>
      <c r="AI2" s="1573"/>
      <c r="AJ2" s="1573"/>
      <c r="AK2" s="189"/>
    </row>
    <row r="3" spans="2:39" s="99" customFormat="1" ht="35.1" customHeight="1" x14ac:dyDescent="0.2">
      <c r="B3" s="1574" t="s">
        <v>88</v>
      </c>
      <c r="C3" s="1574"/>
      <c r="D3" s="1574"/>
      <c r="E3" s="1574"/>
      <c r="F3" s="1574"/>
      <c r="G3" s="1574"/>
      <c r="H3" s="1574"/>
      <c r="I3" s="1574"/>
      <c r="J3" s="1574"/>
      <c r="K3" s="1574"/>
      <c r="L3" s="1574"/>
      <c r="M3" s="1574"/>
      <c r="N3" s="1574"/>
      <c r="O3" s="1574"/>
      <c r="P3" s="1574"/>
      <c r="Q3" s="1574"/>
      <c r="R3" s="1574"/>
      <c r="S3" s="1574"/>
      <c r="T3" s="1574"/>
      <c r="U3" s="1574"/>
      <c r="V3" s="1574"/>
      <c r="W3" s="1574"/>
      <c r="X3" s="1574"/>
      <c r="Y3" s="1574"/>
      <c r="Z3" s="1574"/>
      <c r="AA3" s="1574"/>
      <c r="AB3" s="1574"/>
      <c r="AC3" s="1574"/>
      <c r="AD3" s="1574"/>
      <c r="AE3" s="1574"/>
      <c r="AF3" s="1574"/>
      <c r="AG3" s="1574"/>
      <c r="AH3" s="1574"/>
      <c r="AI3" s="1574"/>
      <c r="AJ3" s="1574"/>
      <c r="AK3" s="190"/>
    </row>
    <row r="4" spans="2:39" s="99" customFormat="1" ht="35.1" customHeight="1" x14ac:dyDescent="0.2">
      <c r="B4" s="1573" t="s">
        <v>422</v>
      </c>
      <c r="C4" s="1573"/>
      <c r="D4" s="1573"/>
      <c r="E4" s="1573"/>
      <c r="F4" s="1573"/>
      <c r="G4" s="1573"/>
      <c r="H4" s="1573"/>
      <c r="I4" s="1573"/>
      <c r="J4" s="1573"/>
      <c r="K4" s="1573"/>
      <c r="L4" s="1573"/>
      <c r="M4" s="1573"/>
      <c r="N4" s="1573"/>
      <c r="O4" s="1573"/>
      <c r="P4" s="1573"/>
      <c r="Q4" s="1573"/>
      <c r="R4" s="1573"/>
      <c r="S4" s="1573"/>
      <c r="T4" s="1573"/>
      <c r="U4" s="1573"/>
      <c r="V4" s="1573"/>
      <c r="W4" s="1573"/>
      <c r="X4" s="1573"/>
      <c r="Y4" s="1573"/>
      <c r="Z4" s="1573"/>
      <c r="AA4" s="1573"/>
      <c r="AB4" s="1573"/>
      <c r="AC4" s="1573"/>
      <c r="AD4" s="1573"/>
      <c r="AE4" s="1573"/>
      <c r="AF4" s="1573"/>
      <c r="AG4" s="1573"/>
      <c r="AH4" s="1573"/>
      <c r="AI4" s="1573"/>
      <c r="AJ4" s="1573"/>
      <c r="AK4" s="189"/>
    </row>
    <row r="5" spans="2:39" s="99" customFormat="1" ht="35.1" customHeight="1" thickBot="1" x14ac:dyDescent="0.25">
      <c r="B5" s="1573">
        <v>2019</v>
      </c>
      <c r="C5" s="1573"/>
      <c r="D5" s="1573"/>
      <c r="E5" s="1573"/>
      <c r="F5" s="1573"/>
      <c r="G5" s="1573"/>
      <c r="H5" s="1573"/>
      <c r="I5" s="1573"/>
      <c r="J5" s="1573"/>
      <c r="K5" s="1573"/>
      <c r="L5" s="1573"/>
      <c r="M5" s="1573"/>
      <c r="N5" s="1573"/>
      <c r="O5" s="1573"/>
      <c r="P5" s="1573"/>
      <c r="Q5" s="1573"/>
      <c r="R5" s="1573"/>
      <c r="S5" s="1573"/>
      <c r="T5" s="1573"/>
      <c r="U5" s="1573"/>
      <c r="V5" s="1573"/>
      <c r="W5" s="1573"/>
      <c r="X5" s="1573"/>
      <c r="Y5" s="1573"/>
      <c r="Z5" s="1573"/>
      <c r="AA5" s="1573"/>
      <c r="AB5" s="1573"/>
      <c r="AC5" s="1573"/>
      <c r="AD5" s="1573"/>
      <c r="AE5" s="1573"/>
      <c r="AF5" s="1573"/>
      <c r="AG5" s="1573"/>
      <c r="AH5" s="1573"/>
      <c r="AI5" s="1573"/>
      <c r="AJ5" s="1573"/>
      <c r="AK5" s="189"/>
    </row>
    <row r="6" spans="2:39" s="99" customFormat="1" ht="34.5" customHeight="1" thickBot="1" x14ac:dyDescent="0.25">
      <c r="B6" s="1575" t="s">
        <v>417</v>
      </c>
      <c r="C6" s="1575"/>
      <c r="D6" s="1575"/>
      <c r="E6" s="1566" t="s">
        <v>302</v>
      </c>
      <c r="F6" s="1566"/>
      <c r="G6" s="1566"/>
      <c r="H6" s="1566"/>
      <c r="I6" s="1566"/>
      <c r="J6" s="1566"/>
      <c r="K6" s="1566"/>
      <c r="L6" s="1566"/>
      <c r="M6" s="1566"/>
      <c r="N6" s="1566"/>
      <c r="O6" s="1566"/>
      <c r="P6" s="1566"/>
      <c r="Q6" s="1566"/>
      <c r="R6" s="1566"/>
      <c r="S6" s="1566"/>
      <c r="T6" s="1566"/>
      <c r="U6" s="1566"/>
      <c r="V6" s="1566"/>
      <c r="W6" s="1566"/>
      <c r="X6" s="1566"/>
      <c r="Y6" s="1566"/>
      <c r="Z6" s="1566"/>
      <c r="AA6" s="1566"/>
      <c r="AB6" s="1566"/>
      <c r="AC6" s="1566"/>
      <c r="AD6" s="1566"/>
      <c r="AE6" s="1566"/>
      <c r="AF6" s="1566"/>
      <c r="AG6" s="1566"/>
      <c r="AH6" s="1566"/>
      <c r="AI6" s="1576" t="s">
        <v>409</v>
      </c>
      <c r="AJ6" s="1576"/>
      <c r="AK6" s="192"/>
    </row>
    <row r="7" spans="2:39" s="12" customFormat="1" ht="78" customHeight="1" thickBot="1" x14ac:dyDescent="0.25">
      <c r="B7" s="1575"/>
      <c r="C7" s="1575"/>
      <c r="D7" s="1575"/>
      <c r="E7" s="1567" t="s">
        <v>245</v>
      </c>
      <c r="F7" s="1567"/>
      <c r="G7" s="1567" t="s">
        <v>294</v>
      </c>
      <c r="H7" s="1567"/>
      <c r="I7" s="1565" t="s">
        <v>402</v>
      </c>
      <c r="J7" s="1565"/>
      <c r="K7" s="1565" t="s">
        <v>403</v>
      </c>
      <c r="L7" s="1565"/>
      <c r="M7" s="1565" t="s">
        <v>404</v>
      </c>
      <c r="N7" s="1565"/>
      <c r="O7" s="1565" t="s">
        <v>109</v>
      </c>
      <c r="P7" s="1565"/>
      <c r="Q7" s="1565" t="s">
        <v>405</v>
      </c>
      <c r="R7" s="1565"/>
      <c r="S7" s="1565" t="s">
        <v>406</v>
      </c>
      <c r="T7" s="1565"/>
      <c r="U7" s="1565" t="s">
        <v>110</v>
      </c>
      <c r="V7" s="1565"/>
      <c r="W7" s="1565" t="s">
        <v>407</v>
      </c>
      <c r="X7" s="1565"/>
      <c r="Y7" s="1565" t="s">
        <v>343</v>
      </c>
      <c r="Z7" s="1565"/>
      <c r="AA7" s="1565" t="s">
        <v>418</v>
      </c>
      <c r="AB7" s="1565"/>
      <c r="AC7" s="1565" t="s">
        <v>72</v>
      </c>
      <c r="AD7" s="1565"/>
      <c r="AE7" s="1565" t="s">
        <v>421</v>
      </c>
      <c r="AF7" s="1565"/>
      <c r="AG7" s="1565" t="s">
        <v>408</v>
      </c>
      <c r="AH7" s="1565"/>
      <c r="AI7" s="1577"/>
      <c r="AJ7" s="1577"/>
      <c r="AK7" s="192"/>
    </row>
    <row r="8" spans="2:39" s="7" customFormat="1" ht="30" customHeight="1" x14ac:dyDescent="0.2">
      <c r="B8" s="734"/>
      <c r="C8" s="744" t="s">
        <v>40</v>
      </c>
      <c r="D8" s="1025"/>
      <c r="E8" s="695"/>
      <c r="F8" s="695"/>
      <c r="G8" s="695"/>
      <c r="H8" s="695"/>
      <c r="I8" s="1030"/>
      <c r="J8" s="1031"/>
      <c r="K8" s="1031"/>
      <c r="L8" s="1031"/>
      <c r="M8" s="1031"/>
      <c r="N8" s="1031"/>
      <c r="O8" s="1031"/>
      <c r="P8" s="1031"/>
      <c r="Q8" s="1031"/>
      <c r="R8" s="1031"/>
      <c r="S8" s="1031"/>
      <c r="T8" s="1031"/>
      <c r="U8" s="1031"/>
      <c r="V8" s="1031"/>
      <c r="W8" s="1031"/>
      <c r="X8" s="1031"/>
      <c r="Y8" s="1031"/>
      <c r="Z8" s="1031"/>
      <c r="AA8" s="1031"/>
      <c r="AB8" s="1031"/>
      <c r="AC8" s="1031"/>
      <c r="AD8" s="1031"/>
      <c r="AE8" s="1031"/>
      <c r="AF8" s="1031"/>
      <c r="AG8" s="1031"/>
      <c r="AH8" s="1031"/>
      <c r="AI8" s="1580"/>
      <c r="AJ8" s="1581"/>
      <c r="AK8" s="81"/>
    </row>
    <row r="9" spans="2:39" s="182" customFormat="1" ht="30" customHeight="1" x14ac:dyDescent="0.2">
      <c r="B9" s="1563" t="s">
        <v>410</v>
      </c>
      <c r="C9" s="1563"/>
      <c r="D9" s="1563"/>
      <c r="E9" s="696">
        <f>SUM(E10:E13)</f>
        <v>0</v>
      </c>
      <c r="F9" s="696"/>
      <c r="G9" s="696">
        <f>SUM(G10:G13)</f>
        <v>0</v>
      </c>
      <c r="H9" s="696"/>
      <c r="I9" s="1032">
        <f>SUM(I10:I13)</f>
        <v>0</v>
      </c>
      <c r="J9" s="697"/>
      <c r="K9" s="697">
        <f>SUM(K10:K13)</f>
        <v>3</v>
      </c>
      <c r="L9" s="697"/>
      <c r="M9" s="697">
        <f>SUM(M10:M13)</f>
        <v>1</v>
      </c>
      <c r="N9" s="697"/>
      <c r="O9" s="697">
        <f>SUM(O10:O13)</f>
        <v>0</v>
      </c>
      <c r="P9" s="697"/>
      <c r="Q9" s="697">
        <f>SUM(Q10:Q13)</f>
        <v>0</v>
      </c>
      <c r="R9" s="697"/>
      <c r="S9" s="697">
        <f>SUM(S10:S13)</f>
        <v>0</v>
      </c>
      <c r="T9" s="697"/>
      <c r="U9" s="697">
        <f>SUM(U10:U13)</f>
        <v>2</v>
      </c>
      <c r="V9" s="697"/>
      <c r="W9" s="697">
        <f>SUM(W10:W13)</f>
        <v>0</v>
      </c>
      <c r="X9" s="697"/>
      <c r="Y9" s="697">
        <f>SUM(Y10:Y13)</f>
        <v>0</v>
      </c>
      <c r="Z9" s="697"/>
      <c r="AA9" s="697">
        <f>SUM(AA10:AA13)</f>
        <v>0</v>
      </c>
      <c r="AB9" s="697"/>
      <c r="AC9" s="697">
        <f>SUM(AC10:AC13)</f>
        <v>0</v>
      </c>
      <c r="AD9" s="697"/>
      <c r="AE9" s="697">
        <f>SUM(AE10:AE13)</f>
        <v>0</v>
      </c>
      <c r="AF9" s="697"/>
      <c r="AG9" s="697">
        <f>SUM(AG10:AG13)</f>
        <v>1</v>
      </c>
      <c r="AH9" s="697"/>
      <c r="AI9" s="1578">
        <f>SUM(AI10:AI13)</f>
        <v>7</v>
      </c>
      <c r="AJ9" s="1579"/>
    </row>
    <row r="10" spans="2:39" s="7" customFormat="1" ht="30" customHeight="1" x14ac:dyDescent="0.2">
      <c r="B10" s="734"/>
      <c r="C10" s="1026" t="s">
        <v>413</v>
      </c>
      <c r="D10" s="1027"/>
      <c r="E10" s="698">
        <v>0</v>
      </c>
      <c r="F10" s="698"/>
      <c r="G10" s="698">
        <v>0</v>
      </c>
      <c r="H10" s="698"/>
      <c r="I10" s="1033">
        <v>0</v>
      </c>
      <c r="J10" s="699"/>
      <c r="K10" s="699">
        <v>3</v>
      </c>
      <c r="L10" s="699"/>
      <c r="M10" s="699">
        <v>1</v>
      </c>
      <c r="N10" s="699"/>
      <c r="O10" s="699">
        <v>0</v>
      </c>
      <c r="P10" s="699"/>
      <c r="Q10" s="699">
        <v>0</v>
      </c>
      <c r="R10" s="699"/>
      <c r="S10" s="699">
        <v>0</v>
      </c>
      <c r="T10" s="699"/>
      <c r="U10" s="699">
        <v>1</v>
      </c>
      <c r="V10" s="699"/>
      <c r="W10" s="699">
        <v>0</v>
      </c>
      <c r="X10" s="699"/>
      <c r="Y10" s="699">
        <v>0</v>
      </c>
      <c r="Z10" s="699"/>
      <c r="AA10" s="699">
        <v>0</v>
      </c>
      <c r="AB10" s="699"/>
      <c r="AC10" s="699">
        <v>0</v>
      </c>
      <c r="AD10" s="699"/>
      <c r="AE10" s="699">
        <v>0</v>
      </c>
      <c r="AF10" s="699"/>
      <c r="AG10" s="699">
        <v>1</v>
      </c>
      <c r="AH10" s="699"/>
      <c r="AI10" s="1578">
        <f>SUM(D10:AH10)</f>
        <v>6</v>
      </c>
      <c r="AJ10" s="1579"/>
      <c r="AK10" s="81"/>
      <c r="AM10" s="185"/>
    </row>
    <row r="11" spans="2:39" s="7" customFormat="1" ht="30" customHeight="1" x14ac:dyDescent="0.2">
      <c r="B11" s="734"/>
      <c r="C11" s="1026" t="s">
        <v>414</v>
      </c>
      <c r="D11" s="1027"/>
      <c r="E11" s="698">
        <v>0</v>
      </c>
      <c r="F11" s="698"/>
      <c r="G11" s="698">
        <v>0</v>
      </c>
      <c r="H11" s="698"/>
      <c r="I11" s="1033">
        <v>0</v>
      </c>
      <c r="J11" s="699"/>
      <c r="K11" s="699">
        <v>0</v>
      </c>
      <c r="L11" s="699"/>
      <c r="M11" s="699">
        <v>0</v>
      </c>
      <c r="N11" s="699"/>
      <c r="O11" s="699">
        <v>0</v>
      </c>
      <c r="P11" s="699"/>
      <c r="Q11" s="699">
        <v>0</v>
      </c>
      <c r="R11" s="699"/>
      <c r="S11" s="699">
        <v>0</v>
      </c>
      <c r="T11" s="699"/>
      <c r="U11" s="699">
        <v>1</v>
      </c>
      <c r="V11" s="699"/>
      <c r="W11" s="699">
        <v>0</v>
      </c>
      <c r="X11" s="699"/>
      <c r="Y11" s="699">
        <v>0</v>
      </c>
      <c r="Z11" s="699"/>
      <c r="AA11" s="699">
        <v>0</v>
      </c>
      <c r="AB11" s="699"/>
      <c r="AC11" s="699">
        <v>0</v>
      </c>
      <c r="AD11" s="699"/>
      <c r="AE11" s="699">
        <v>0</v>
      </c>
      <c r="AF11" s="699"/>
      <c r="AG11" s="699">
        <v>0</v>
      </c>
      <c r="AH11" s="699"/>
      <c r="AI11" s="1578">
        <f>SUM(D11:AH11)</f>
        <v>1</v>
      </c>
      <c r="AJ11" s="1579"/>
      <c r="AK11" s="81"/>
      <c r="AM11" s="185"/>
    </row>
    <row r="12" spans="2:39" s="7" customFormat="1" ht="30" customHeight="1" x14ac:dyDescent="0.2">
      <c r="B12" s="734"/>
      <c r="C12" s="1026" t="s">
        <v>415</v>
      </c>
      <c r="D12" s="1027"/>
      <c r="E12" s="698">
        <v>0</v>
      </c>
      <c r="F12" s="698"/>
      <c r="G12" s="698">
        <v>0</v>
      </c>
      <c r="H12" s="698"/>
      <c r="I12" s="1033">
        <v>0</v>
      </c>
      <c r="J12" s="699"/>
      <c r="K12" s="699">
        <v>0</v>
      </c>
      <c r="L12" s="699"/>
      <c r="M12" s="699">
        <v>0</v>
      </c>
      <c r="N12" s="699"/>
      <c r="O12" s="699">
        <v>0</v>
      </c>
      <c r="P12" s="699"/>
      <c r="Q12" s="699">
        <v>0</v>
      </c>
      <c r="R12" s="699"/>
      <c r="S12" s="699">
        <v>0</v>
      </c>
      <c r="T12" s="699"/>
      <c r="U12" s="699">
        <v>0</v>
      </c>
      <c r="V12" s="699"/>
      <c r="W12" s="699">
        <v>0</v>
      </c>
      <c r="X12" s="699"/>
      <c r="Y12" s="699">
        <v>0</v>
      </c>
      <c r="Z12" s="699"/>
      <c r="AA12" s="699">
        <v>0</v>
      </c>
      <c r="AB12" s="699"/>
      <c r="AC12" s="699">
        <v>0</v>
      </c>
      <c r="AD12" s="699"/>
      <c r="AE12" s="699">
        <v>0</v>
      </c>
      <c r="AF12" s="699"/>
      <c r="AG12" s="699">
        <v>0</v>
      </c>
      <c r="AH12" s="699"/>
      <c r="AI12" s="1578">
        <f>SUM(D12:AH12)</f>
        <v>0</v>
      </c>
      <c r="AJ12" s="1579"/>
      <c r="AK12" s="81"/>
      <c r="AM12" s="185"/>
    </row>
    <row r="13" spans="2:39" s="7" customFormat="1" ht="30" customHeight="1" x14ac:dyDescent="0.2">
      <c r="B13" s="734"/>
      <c r="C13" s="1026" t="s">
        <v>416</v>
      </c>
      <c r="D13" s="1027"/>
      <c r="E13" s="698">
        <v>0</v>
      </c>
      <c r="F13" s="698"/>
      <c r="G13" s="698">
        <v>0</v>
      </c>
      <c r="H13" s="698"/>
      <c r="I13" s="1033">
        <v>0</v>
      </c>
      <c r="J13" s="699"/>
      <c r="K13" s="699">
        <v>0</v>
      </c>
      <c r="L13" s="699"/>
      <c r="M13" s="699">
        <v>0</v>
      </c>
      <c r="N13" s="699"/>
      <c r="O13" s="699">
        <v>0</v>
      </c>
      <c r="P13" s="699"/>
      <c r="Q13" s="699">
        <v>0</v>
      </c>
      <c r="R13" s="699"/>
      <c r="S13" s="699">
        <v>0</v>
      </c>
      <c r="T13" s="699"/>
      <c r="U13" s="699">
        <v>0</v>
      </c>
      <c r="V13" s="699"/>
      <c r="W13" s="699">
        <v>0</v>
      </c>
      <c r="X13" s="699"/>
      <c r="Y13" s="699">
        <v>0</v>
      </c>
      <c r="Z13" s="699"/>
      <c r="AA13" s="699">
        <v>0</v>
      </c>
      <c r="AB13" s="699"/>
      <c r="AC13" s="699">
        <v>0</v>
      </c>
      <c r="AD13" s="699"/>
      <c r="AE13" s="699">
        <v>0</v>
      </c>
      <c r="AF13" s="699"/>
      <c r="AG13" s="699">
        <v>0</v>
      </c>
      <c r="AH13" s="699"/>
      <c r="AI13" s="1578">
        <f>SUM(D13:AH13)</f>
        <v>0</v>
      </c>
      <c r="AJ13" s="1579"/>
      <c r="AK13" s="81"/>
      <c r="AM13" s="185"/>
    </row>
    <row r="14" spans="2:39" s="7" customFormat="1" ht="30" customHeight="1" x14ac:dyDescent="0.2">
      <c r="B14" s="734"/>
      <c r="C14" s="744" t="s">
        <v>93</v>
      </c>
      <c r="D14" s="1025"/>
      <c r="E14" s="700"/>
      <c r="F14" s="700"/>
      <c r="G14" s="700"/>
      <c r="H14" s="700"/>
      <c r="I14" s="773"/>
      <c r="J14" s="518"/>
      <c r="K14" s="518"/>
      <c r="L14" s="518"/>
      <c r="M14" s="518"/>
      <c r="N14" s="518"/>
      <c r="O14" s="518"/>
      <c r="P14" s="518"/>
      <c r="Q14" s="518"/>
      <c r="R14" s="518"/>
      <c r="S14" s="518"/>
      <c r="T14" s="518"/>
      <c r="U14" s="518"/>
      <c r="V14" s="518"/>
      <c r="W14" s="518"/>
      <c r="X14" s="518"/>
      <c r="Y14" s="518"/>
      <c r="Z14" s="518"/>
      <c r="AA14" s="518"/>
      <c r="AB14" s="518"/>
      <c r="AC14" s="518"/>
      <c r="AD14" s="518"/>
      <c r="AE14" s="518"/>
      <c r="AF14" s="518"/>
      <c r="AG14" s="518"/>
      <c r="AH14" s="518"/>
      <c r="AI14" s="1578"/>
      <c r="AJ14" s="1579"/>
      <c r="AK14" s="81"/>
    </row>
    <row r="15" spans="2:39" s="182" customFormat="1" ht="30" customHeight="1" x14ac:dyDescent="0.2">
      <c r="B15" s="1563" t="s">
        <v>410</v>
      </c>
      <c r="C15" s="1563"/>
      <c r="D15" s="1563"/>
      <c r="E15" s="696">
        <f>SUM(E16:E19)</f>
        <v>0</v>
      </c>
      <c r="F15" s="696"/>
      <c r="G15" s="696">
        <f>SUM(G16:G19)</f>
        <v>0</v>
      </c>
      <c r="H15" s="696"/>
      <c r="I15" s="1032">
        <f>SUM(I16:I19)</f>
        <v>0</v>
      </c>
      <c r="J15" s="697"/>
      <c r="K15" s="697">
        <f>SUM(K16:K19)</f>
        <v>4</v>
      </c>
      <c r="L15" s="697"/>
      <c r="M15" s="697">
        <f>SUM(M16:M19)</f>
        <v>0</v>
      </c>
      <c r="N15" s="697"/>
      <c r="O15" s="697">
        <f>SUM(O16:O19)</f>
        <v>1</v>
      </c>
      <c r="P15" s="697"/>
      <c r="Q15" s="697">
        <f>SUM(Q16:Q19)</f>
        <v>0</v>
      </c>
      <c r="R15" s="697"/>
      <c r="S15" s="697">
        <f>SUM(S16:S19)</f>
        <v>1</v>
      </c>
      <c r="T15" s="697"/>
      <c r="U15" s="697">
        <f>SUM(U16:U19)</f>
        <v>0</v>
      </c>
      <c r="V15" s="697"/>
      <c r="W15" s="697">
        <f>SUM(W16:W19)</f>
        <v>2</v>
      </c>
      <c r="X15" s="697"/>
      <c r="Y15" s="697">
        <f>SUM(Y16:Y19)</f>
        <v>0</v>
      </c>
      <c r="Z15" s="697"/>
      <c r="AA15" s="697">
        <f>SUM(AA16:AA19)</f>
        <v>1</v>
      </c>
      <c r="AB15" s="697"/>
      <c r="AC15" s="697">
        <f>SUM(AC16:AC19)</f>
        <v>0</v>
      </c>
      <c r="AD15" s="697"/>
      <c r="AE15" s="697">
        <f>SUM(AE16:AE19)</f>
        <v>0</v>
      </c>
      <c r="AF15" s="697"/>
      <c r="AG15" s="697">
        <f>SUM(AG16:AG19)</f>
        <v>1</v>
      </c>
      <c r="AH15" s="697"/>
      <c r="AI15" s="1578">
        <f>SUM(AI16:AI19)</f>
        <v>10</v>
      </c>
      <c r="AJ15" s="1579"/>
    </row>
    <row r="16" spans="2:39" s="7" customFormat="1" ht="30" customHeight="1" x14ac:dyDescent="0.2">
      <c r="B16" s="734"/>
      <c r="C16" s="1026" t="s">
        <v>413</v>
      </c>
      <c r="D16" s="1027"/>
      <c r="E16" s="698">
        <v>0</v>
      </c>
      <c r="F16" s="698"/>
      <c r="G16" s="698">
        <v>0</v>
      </c>
      <c r="H16" s="698"/>
      <c r="I16" s="1033">
        <v>0</v>
      </c>
      <c r="J16" s="699"/>
      <c r="K16" s="699">
        <v>4</v>
      </c>
      <c r="L16" s="699"/>
      <c r="M16" s="699">
        <v>0</v>
      </c>
      <c r="N16" s="699"/>
      <c r="O16" s="699">
        <v>1</v>
      </c>
      <c r="P16" s="699"/>
      <c r="Q16" s="699">
        <v>0</v>
      </c>
      <c r="R16" s="699"/>
      <c r="S16" s="699">
        <v>1</v>
      </c>
      <c r="T16" s="699"/>
      <c r="U16" s="699">
        <v>0</v>
      </c>
      <c r="V16" s="699"/>
      <c r="W16" s="699">
        <v>2</v>
      </c>
      <c r="X16" s="699"/>
      <c r="Y16" s="699">
        <v>0</v>
      </c>
      <c r="Z16" s="699"/>
      <c r="AA16" s="699">
        <v>1</v>
      </c>
      <c r="AB16" s="699"/>
      <c r="AC16" s="699">
        <v>0</v>
      </c>
      <c r="AD16" s="699"/>
      <c r="AE16" s="699">
        <v>0</v>
      </c>
      <c r="AF16" s="699"/>
      <c r="AG16" s="699">
        <v>1</v>
      </c>
      <c r="AH16" s="699"/>
      <c r="AI16" s="1578">
        <f>SUM(D16:AH16)</f>
        <v>10</v>
      </c>
      <c r="AJ16" s="1579"/>
      <c r="AK16" s="81"/>
      <c r="AM16" s="185"/>
    </row>
    <row r="17" spans="2:39" s="7" customFormat="1" ht="30" customHeight="1" x14ac:dyDescent="0.2">
      <c r="B17" s="734"/>
      <c r="C17" s="1026" t="s">
        <v>414</v>
      </c>
      <c r="D17" s="1027"/>
      <c r="E17" s="698">
        <v>0</v>
      </c>
      <c r="F17" s="698"/>
      <c r="G17" s="698">
        <v>0</v>
      </c>
      <c r="H17" s="698"/>
      <c r="I17" s="1033">
        <v>0</v>
      </c>
      <c r="J17" s="699"/>
      <c r="K17" s="699">
        <v>0</v>
      </c>
      <c r="L17" s="699"/>
      <c r="M17" s="699">
        <v>0</v>
      </c>
      <c r="N17" s="699"/>
      <c r="O17" s="699">
        <v>0</v>
      </c>
      <c r="P17" s="699"/>
      <c r="Q17" s="699">
        <v>0</v>
      </c>
      <c r="R17" s="699"/>
      <c r="S17" s="699">
        <v>0</v>
      </c>
      <c r="T17" s="699"/>
      <c r="U17" s="699">
        <v>0</v>
      </c>
      <c r="V17" s="699"/>
      <c r="W17" s="699">
        <v>0</v>
      </c>
      <c r="X17" s="699"/>
      <c r="Y17" s="699">
        <v>0</v>
      </c>
      <c r="Z17" s="699"/>
      <c r="AA17" s="699">
        <v>0</v>
      </c>
      <c r="AB17" s="699"/>
      <c r="AC17" s="699">
        <v>0</v>
      </c>
      <c r="AD17" s="699"/>
      <c r="AE17" s="699">
        <v>0</v>
      </c>
      <c r="AF17" s="699"/>
      <c r="AG17" s="699">
        <v>0</v>
      </c>
      <c r="AH17" s="699"/>
      <c r="AI17" s="1578">
        <f>SUM(D17:AH17)</f>
        <v>0</v>
      </c>
      <c r="AJ17" s="1579"/>
      <c r="AK17" s="81"/>
      <c r="AM17" s="185"/>
    </row>
    <row r="18" spans="2:39" s="7" customFormat="1" ht="30" customHeight="1" x14ac:dyDescent="0.2">
      <c r="B18" s="734"/>
      <c r="C18" s="1026" t="s">
        <v>415</v>
      </c>
      <c r="D18" s="1027"/>
      <c r="E18" s="698">
        <v>0</v>
      </c>
      <c r="F18" s="698"/>
      <c r="G18" s="698">
        <v>0</v>
      </c>
      <c r="H18" s="698"/>
      <c r="I18" s="1033">
        <v>0</v>
      </c>
      <c r="J18" s="699"/>
      <c r="K18" s="699">
        <v>0</v>
      </c>
      <c r="L18" s="699"/>
      <c r="M18" s="699">
        <v>0</v>
      </c>
      <c r="N18" s="699"/>
      <c r="O18" s="699">
        <v>0</v>
      </c>
      <c r="P18" s="699"/>
      <c r="Q18" s="699">
        <v>0</v>
      </c>
      <c r="R18" s="699"/>
      <c r="S18" s="699">
        <v>0</v>
      </c>
      <c r="T18" s="699"/>
      <c r="U18" s="699">
        <v>0</v>
      </c>
      <c r="V18" s="699"/>
      <c r="W18" s="699">
        <v>0</v>
      </c>
      <c r="X18" s="699"/>
      <c r="Y18" s="699">
        <v>0</v>
      </c>
      <c r="Z18" s="699"/>
      <c r="AA18" s="699">
        <v>0</v>
      </c>
      <c r="AB18" s="699"/>
      <c r="AC18" s="699">
        <v>0</v>
      </c>
      <c r="AD18" s="699"/>
      <c r="AE18" s="699">
        <v>0</v>
      </c>
      <c r="AF18" s="699"/>
      <c r="AG18" s="699">
        <v>0</v>
      </c>
      <c r="AH18" s="699"/>
      <c r="AI18" s="1578">
        <f>SUM(D18:AH18)</f>
        <v>0</v>
      </c>
      <c r="AJ18" s="1579"/>
      <c r="AK18" s="81"/>
      <c r="AM18" s="185"/>
    </row>
    <row r="19" spans="2:39" s="7" customFormat="1" ht="30" customHeight="1" x14ac:dyDescent="0.2">
      <c r="B19" s="734"/>
      <c r="C19" s="1026" t="s">
        <v>416</v>
      </c>
      <c r="D19" s="1027"/>
      <c r="E19" s="698">
        <v>0</v>
      </c>
      <c r="F19" s="698"/>
      <c r="G19" s="698">
        <v>0</v>
      </c>
      <c r="H19" s="698"/>
      <c r="I19" s="1033">
        <v>0</v>
      </c>
      <c r="J19" s="699"/>
      <c r="K19" s="699">
        <v>0</v>
      </c>
      <c r="L19" s="699"/>
      <c r="M19" s="699">
        <v>0</v>
      </c>
      <c r="N19" s="699"/>
      <c r="O19" s="699">
        <v>0</v>
      </c>
      <c r="P19" s="699"/>
      <c r="Q19" s="699">
        <v>0</v>
      </c>
      <c r="R19" s="699"/>
      <c r="S19" s="699">
        <v>0</v>
      </c>
      <c r="T19" s="699"/>
      <c r="U19" s="699">
        <v>0</v>
      </c>
      <c r="V19" s="699"/>
      <c r="W19" s="699">
        <v>0</v>
      </c>
      <c r="X19" s="699"/>
      <c r="Y19" s="699">
        <v>0</v>
      </c>
      <c r="Z19" s="699"/>
      <c r="AA19" s="699">
        <v>0</v>
      </c>
      <c r="AB19" s="699"/>
      <c r="AC19" s="699">
        <v>0</v>
      </c>
      <c r="AD19" s="699"/>
      <c r="AE19" s="699">
        <v>0</v>
      </c>
      <c r="AF19" s="699"/>
      <c r="AG19" s="699">
        <v>0</v>
      </c>
      <c r="AH19" s="699"/>
      <c r="AI19" s="1578">
        <f>SUM(D19:AH19)</f>
        <v>0</v>
      </c>
      <c r="AJ19" s="1579"/>
      <c r="AK19" s="81"/>
      <c r="AM19" s="185"/>
    </row>
    <row r="20" spans="2:39" s="7" customFormat="1" ht="30" customHeight="1" x14ac:dyDescent="0.2">
      <c r="B20" s="734"/>
      <c r="C20" s="744" t="s">
        <v>94</v>
      </c>
      <c r="D20" s="1028"/>
      <c r="E20" s="700"/>
      <c r="F20" s="700"/>
      <c r="G20" s="700"/>
      <c r="H20" s="700"/>
      <c r="I20" s="773"/>
      <c r="J20" s="518"/>
      <c r="K20" s="518"/>
      <c r="L20" s="518"/>
      <c r="M20" s="518"/>
      <c r="N20" s="518"/>
      <c r="O20" s="518"/>
      <c r="P20" s="518"/>
      <c r="Q20" s="518"/>
      <c r="R20" s="518"/>
      <c r="S20" s="518"/>
      <c r="T20" s="518"/>
      <c r="U20" s="518"/>
      <c r="V20" s="518"/>
      <c r="W20" s="518"/>
      <c r="X20" s="518"/>
      <c r="Y20" s="518"/>
      <c r="Z20" s="518"/>
      <c r="AA20" s="518"/>
      <c r="AB20" s="518"/>
      <c r="AC20" s="518"/>
      <c r="AD20" s="518"/>
      <c r="AE20" s="518"/>
      <c r="AF20" s="518"/>
      <c r="AG20" s="518"/>
      <c r="AH20" s="518"/>
      <c r="AI20" s="1578"/>
      <c r="AJ20" s="1579"/>
      <c r="AK20" s="81"/>
    </row>
    <row r="21" spans="2:39" s="182" customFormat="1" ht="30" customHeight="1" x14ac:dyDescent="0.2">
      <c r="B21" s="1563" t="s">
        <v>410</v>
      </c>
      <c r="C21" s="1563"/>
      <c r="D21" s="1563"/>
      <c r="E21" s="696">
        <f>SUM(E22:E25)</f>
        <v>0</v>
      </c>
      <c r="F21" s="696"/>
      <c r="G21" s="696">
        <f>SUM(G22:G25)</f>
        <v>0</v>
      </c>
      <c r="H21" s="696"/>
      <c r="I21" s="1032">
        <f>SUM(I22:I25)</f>
        <v>0</v>
      </c>
      <c r="J21" s="697"/>
      <c r="K21" s="697">
        <f>SUM(K22:K25)</f>
        <v>7</v>
      </c>
      <c r="L21" s="697"/>
      <c r="M21" s="697">
        <f>SUM(M22:M25)</f>
        <v>0</v>
      </c>
      <c r="N21" s="697"/>
      <c r="O21" s="697">
        <f>SUM(O22:O25)</f>
        <v>0</v>
      </c>
      <c r="P21" s="697"/>
      <c r="Q21" s="697">
        <f>SUM(Q22:Q25)</f>
        <v>0</v>
      </c>
      <c r="R21" s="697"/>
      <c r="S21" s="697">
        <f>SUM(S22:S25)</f>
        <v>0</v>
      </c>
      <c r="T21" s="697"/>
      <c r="U21" s="697">
        <f>SUM(U22:U25)</f>
        <v>1</v>
      </c>
      <c r="V21" s="697"/>
      <c r="W21" s="697">
        <f>SUM(W22:W25)</f>
        <v>0</v>
      </c>
      <c r="X21" s="697"/>
      <c r="Y21" s="697">
        <f>SUM(Y22:Y25)</f>
        <v>0</v>
      </c>
      <c r="Z21" s="697"/>
      <c r="AA21" s="697">
        <f>SUM(AA22:AA25)</f>
        <v>1</v>
      </c>
      <c r="AB21" s="697"/>
      <c r="AC21" s="697">
        <f>SUM(AC22:AC25)</f>
        <v>7</v>
      </c>
      <c r="AD21" s="697"/>
      <c r="AE21" s="697">
        <f>SUM(AE22:AE25)</f>
        <v>1</v>
      </c>
      <c r="AF21" s="697"/>
      <c r="AG21" s="697">
        <f>SUM(AG22:AG25)</f>
        <v>1</v>
      </c>
      <c r="AH21" s="697"/>
      <c r="AI21" s="1578">
        <f>SUM(AI22:AI25)</f>
        <v>18</v>
      </c>
      <c r="AJ21" s="1579"/>
    </row>
    <row r="22" spans="2:39" s="7" customFormat="1" ht="30" customHeight="1" x14ac:dyDescent="0.2">
      <c r="B22" s="734"/>
      <c r="C22" s="1026" t="s">
        <v>413</v>
      </c>
      <c r="D22" s="1027"/>
      <c r="E22" s="698">
        <v>0</v>
      </c>
      <c r="F22" s="698"/>
      <c r="G22" s="698">
        <v>0</v>
      </c>
      <c r="H22" s="698"/>
      <c r="I22" s="1033">
        <v>0</v>
      </c>
      <c r="J22" s="699"/>
      <c r="K22" s="699">
        <v>3</v>
      </c>
      <c r="L22" s="699"/>
      <c r="M22" s="699">
        <v>0</v>
      </c>
      <c r="N22" s="699"/>
      <c r="O22" s="699">
        <v>0</v>
      </c>
      <c r="P22" s="699"/>
      <c r="Q22" s="699">
        <v>0</v>
      </c>
      <c r="R22" s="699"/>
      <c r="S22" s="699">
        <v>0</v>
      </c>
      <c r="T22" s="699"/>
      <c r="U22" s="699">
        <v>1</v>
      </c>
      <c r="V22" s="699"/>
      <c r="W22" s="699">
        <v>0</v>
      </c>
      <c r="X22" s="699"/>
      <c r="Y22" s="699">
        <v>0</v>
      </c>
      <c r="Z22" s="699"/>
      <c r="AA22" s="699">
        <v>0</v>
      </c>
      <c r="AB22" s="699"/>
      <c r="AC22" s="699">
        <v>7</v>
      </c>
      <c r="AD22" s="699"/>
      <c r="AE22" s="699">
        <v>1</v>
      </c>
      <c r="AF22" s="699"/>
      <c r="AG22" s="699">
        <v>1</v>
      </c>
      <c r="AH22" s="699"/>
      <c r="AI22" s="1578">
        <f>SUM(D22:AH22)</f>
        <v>13</v>
      </c>
      <c r="AJ22" s="1579"/>
      <c r="AK22" s="81"/>
      <c r="AM22" s="185"/>
    </row>
    <row r="23" spans="2:39" s="7" customFormat="1" ht="30" customHeight="1" x14ac:dyDescent="0.2">
      <c r="B23" s="734"/>
      <c r="C23" s="1026" t="s">
        <v>414</v>
      </c>
      <c r="D23" s="1027"/>
      <c r="E23" s="698">
        <v>0</v>
      </c>
      <c r="F23" s="698"/>
      <c r="G23" s="698">
        <v>0</v>
      </c>
      <c r="H23" s="698"/>
      <c r="I23" s="1033">
        <v>0</v>
      </c>
      <c r="J23" s="699"/>
      <c r="K23" s="699">
        <v>1</v>
      </c>
      <c r="L23" s="699"/>
      <c r="M23" s="699">
        <v>0</v>
      </c>
      <c r="N23" s="699"/>
      <c r="O23" s="699">
        <v>0</v>
      </c>
      <c r="P23" s="699"/>
      <c r="Q23" s="699">
        <v>0</v>
      </c>
      <c r="R23" s="699"/>
      <c r="S23" s="699">
        <v>0</v>
      </c>
      <c r="T23" s="699"/>
      <c r="U23" s="699">
        <v>0</v>
      </c>
      <c r="V23" s="699"/>
      <c r="W23" s="699">
        <v>0</v>
      </c>
      <c r="X23" s="699"/>
      <c r="Y23" s="699">
        <v>0</v>
      </c>
      <c r="Z23" s="699"/>
      <c r="AA23" s="699">
        <v>1</v>
      </c>
      <c r="AB23" s="699"/>
      <c r="AC23" s="699">
        <v>0</v>
      </c>
      <c r="AD23" s="699"/>
      <c r="AE23" s="699">
        <v>0</v>
      </c>
      <c r="AF23" s="699"/>
      <c r="AG23" s="699">
        <v>0</v>
      </c>
      <c r="AH23" s="699"/>
      <c r="AI23" s="1578">
        <f>SUM(D23:AH23)</f>
        <v>2</v>
      </c>
      <c r="AJ23" s="1579"/>
      <c r="AK23" s="81"/>
      <c r="AM23" s="185"/>
    </row>
    <row r="24" spans="2:39" s="7" customFormat="1" ht="30" customHeight="1" x14ac:dyDescent="0.2">
      <c r="B24" s="734"/>
      <c r="C24" s="1026" t="s">
        <v>415</v>
      </c>
      <c r="D24" s="1027"/>
      <c r="E24" s="698">
        <v>0</v>
      </c>
      <c r="F24" s="698"/>
      <c r="G24" s="698">
        <v>0</v>
      </c>
      <c r="H24" s="698"/>
      <c r="I24" s="1033">
        <v>0</v>
      </c>
      <c r="J24" s="699"/>
      <c r="K24" s="699">
        <v>1</v>
      </c>
      <c r="L24" s="699"/>
      <c r="M24" s="699">
        <v>0</v>
      </c>
      <c r="N24" s="699"/>
      <c r="O24" s="699">
        <v>0</v>
      </c>
      <c r="P24" s="699"/>
      <c r="Q24" s="699">
        <v>0</v>
      </c>
      <c r="R24" s="699"/>
      <c r="S24" s="699">
        <v>0</v>
      </c>
      <c r="T24" s="699"/>
      <c r="U24" s="699">
        <v>0</v>
      </c>
      <c r="V24" s="699"/>
      <c r="W24" s="699">
        <v>0</v>
      </c>
      <c r="X24" s="699"/>
      <c r="Y24" s="699">
        <v>0</v>
      </c>
      <c r="Z24" s="699"/>
      <c r="AA24" s="699">
        <v>0</v>
      </c>
      <c r="AB24" s="699"/>
      <c r="AC24" s="699">
        <v>0</v>
      </c>
      <c r="AD24" s="699"/>
      <c r="AE24" s="699">
        <v>0</v>
      </c>
      <c r="AF24" s="699"/>
      <c r="AG24" s="699">
        <v>0</v>
      </c>
      <c r="AH24" s="699"/>
      <c r="AI24" s="1578">
        <f>SUM(D24:AH24)</f>
        <v>1</v>
      </c>
      <c r="AJ24" s="1579"/>
      <c r="AK24" s="81"/>
      <c r="AM24" s="185"/>
    </row>
    <row r="25" spans="2:39" s="7" customFormat="1" ht="30" customHeight="1" x14ac:dyDescent="0.2">
      <c r="B25" s="734"/>
      <c r="C25" s="1026" t="s">
        <v>416</v>
      </c>
      <c r="D25" s="1027"/>
      <c r="E25" s="698">
        <v>0</v>
      </c>
      <c r="F25" s="698"/>
      <c r="G25" s="698">
        <v>0</v>
      </c>
      <c r="H25" s="698"/>
      <c r="I25" s="1033">
        <v>0</v>
      </c>
      <c r="J25" s="699"/>
      <c r="K25" s="699">
        <v>2</v>
      </c>
      <c r="L25" s="699"/>
      <c r="M25" s="699">
        <v>0</v>
      </c>
      <c r="N25" s="699"/>
      <c r="O25" s="699">
        <v>0</v>
      </c>
      <c r="P25" s="699"/>
      <c r="Q25" s="699">
        <v>0</v>
      </c>
      <c r="R25" s="699"/>
      <c r="S25" s="699">
        <v>0</v>
      </c>
      <c r="T25" s="699"/>
      <c r="U25" s="699">
        <v>0</v>
      </c>
      <c r="V25" s="699"/>
      <c r="W25" s="699">
        <v>0</v>
      </c>
      <c r="X25" s="699"/>
      <c r="Y25" s="699">
        <v>0</v>
      </c>
      <c r="Z25" s="699"/>
      <c r="AA25" s="699">
        <v>0</v>
      </c>
      <c r="AB25" s="699"/>
      <c r="AC25" s="699">
        <v>0</v>
      </c>
      <c r="AD25" s="699"/>
      <c r="AE25" s="699">
        <v>0</v>
      </c>
      <c r="AF25" s="699"/>
      <c r="AG25" s="699">
        <v>0</v>
      </c>
      <c r="AH25" s="699"/>
      <c r="AI25" s="1578">
        <f>SUM(D25:AH25)</f>
        <v>2</v>
      </c>
      <c r="AJ25" s="1579"/>
      <c r="AK25" s="81"/>
      <c r="AM25" s="185"/>
    </row>
    <row r="26" spans="2:39" s="7" customFormat="1" ht="30" customHeight="1" x14ac:dyDescent="0.2">
      <c r="B26" s="734"/>
      <c r="C26" s="744" t="s">
        <v>95</v>
      </c>
      <c r="D26" s="1028"/>
      <c r="E26" s="700"/>
      <c r="F26" s="700"/>
      <c r="G26" s="700"/>
      <c r="H26" s="700"/>
      <c r="I26" s="773"/>
      <c r="J26" s="518"/>
      <c r="K26" s="518"/>
      <c r="L26" s="518"/>
      <c r="M26" s="518"/>
      <c r="N26" s="518"/>
      <c r="O26" s="518"/>
      <c r="P26" s="518"/>
      <c r="Q26" s="518"/>
      <c r="R26" s="518"/>
      <c r="S26" s="518"/>
      <c r="T26" s="518"/>
      <c r="U26" s="518"/>
      <c r="V26" s="518"/>
      <c r="W26" s="518"/>
      <c r="X26" s="518"/>
      <c r="Y26" s="518"/>
      <c r="Z26" s="518"/>
      <c r="AA26" s="518"/>
      <c r="AB26" s="518"/>
      <c r="AC26" s="518"/>
      <c r="AD26" s="518"/>
      <c r="AE26" s="518"/>
      <c r="AF26" s="518"/>
      <c r="AG26" s="518"/>
      <c r="AH26" s="518"/>
      <c r="AI26" s="1578"/>
      <c r="AJ26" s="1579"/>
      <c r="AK26" s="81"/>
    </row>
    <row r="27" spans="2:39" s="182" customFormat="1" ht="30" customHeight="1" x14ac:dyDescent="0.2">
      <c r="B27" s="1563" t="s">
        <v>410</v>
      </c>
      <c r="C27" s="1563"/>
      <c r="D27" s="1563"/>
      <c r="E27" s="696">
        <f>SUM(E28:E31)</f>
        <v>0</v>
      </c>
      <c r="F27" s="696"/>
      <c r="G27" s="696">
        <f>SUM(G28:G31)</f>
        <v>0</v>
      </c>
      <c r="H27" s="696"/>
      <c r="I27" s="1032">
        <f>SUM(I28:I31)</f>
        <v>0</v>
      </c>
      <c r="J27" s="697"/>
      <c r="K27" s="697">
        <f>SUM(K28:K31)</f>
        <v>8</v>
      </c>
      <c r="L27" s="697"/>
      <c r="M27" s="697">
        <f>SUM(M28:M31)</f>
        <v>0</v>
      </c>
      <c r="N27" s="697"/>
      <c r="O27" s="697">
        <f>SUM(O28:O31)</f>
        <v>0</v>
      </c>
      <c r="P27" s="697"/>
      <c r="Q27" s="697">
        <f>SUM(Q28:Q31)</f>
        <v>0</v>
      </c>
      <c r="R27" s="697"/>
      <c r="S27" s="697">
        <f>SUM(S28:S31)</f>
        <v>0</v>
      </c>
      <c r="T27" s="697"/>
      <c r="U27" s="697">
        <f>SUM(U28:U31)</f>
        <v>1</v>
      </c>
      <c r="V27" s="697"/>
      <c r="W27" s="697">
        <f>SUM(W28:W31)</f>
        <v>0</v>
      </c>
      <c r="X27" s="697"/>
      <c r="Y27" s="697">
        <f>SUM(Y28:Y31)</f>
        <v>0</v>
      </c>
      <c r="Z27" s="697"/>
      <c r="AA27" s="697">
        <f>SUM(AA28:AA31)</f>
        <v>0</v>
      </c>
      <c r="AB27" s="697"/>
      <c r="AC27" s="697">
        <f>SUM(AC28:AC31)</f>
        <v>1</v>
      </c>
      <c r="AD27" s="697"/>
      <c r="AE27" s="697">
        <f>SUM(AE28:AE31)</f>
        <v>2</v>
      </c>
      <c r="AF27" s="697"/>
      <c r="AG27" s="697">
        <f>SUM(AG28:AG31)</f>
        <v>4</v>
      </c>
      <c r="AH27" s="697"/>
      <c r="AI27" s="1578">
        <f>SUM(AI28:AI31)</f>
        <v>16</v>
      </c>
      <c r="AJ27" s="1579"/>
    </row>
    <row r="28" spans="2:39" s="7" customFormat="1" ht="30" customHeight="1" x14ac:dyDescent="0.2">
      <c r="B28" s="734"/>
      <c r="C28" s="1026" t="s">
        <v>413</v>
      </c>
      <c r="D28" s="1027"/>
      <c r="E28" s="698">
        <v>0</v>
      </c>
      <c r="F28" s="698"/>
      <c r="G28" s="698">
        <v>0</v>
      </c>
      <c r="H28" s="698"/>
      <c r="I28" s="1033">
        <v>0</v>
      </c>
      <c r="J28" s="699"/>
      <c r="K28" s="699">
        <v>6</v>
      </c>
      <c r="L28" s="699"/>
      <c r="M28" s="699">
        <v>0</v>
      </c>
      <c r="N28" s="699"/>
      <c r="O28" s="699">
        <v>0</v>
      </c>
      <c r="P28" s="699"/>
      <c r="Q28" s="699">
        <v>0</v>
      </c>
      <c r="R28" s="699"/>
      <c r="S28" s="699">
        <v>0</v>
      </c>
      <c r="T28" s="699"/>
      <c r="U28" s="699">
        <v>1</v>
      </c>
      <c r="V28" s="699"/>
      <c r="W28" s="699">
        <v>0</v>
      </c>
      <c r="X28" s="699"/>
      <c r="Y28" s="699">
        <v>0</v>
      </c>
      <c r="Z28" s="699"/>
      <c r="AA28" s="699">
        <v>0</v>
      </c>
      <c r="AB28" s="699"/>
      <c r="AC28" s="699">
        <v>1</v>
      </c>
      <c r="AD28" s="699"/>
      <c r="AE28" s="699">
        <v>1</v>
      </c>
      <c r="AF28" s="699"/>
      <c r="AG28" s="699">
        <v>3</v>
      </c>
      <c r="AH28" s="699"/>
      <c r="AI28" s="1578">
        <f>SUM(D28:AH28)</f>
        <v>12</v>
      </c>
      <c r="AJ28" s="1579"/>
      <c r="AK28" s="81"/>
      <c r="AM28" s="185"/>
    </row>
    <row r="29" spans="2:39" s="7" customFormat="1" ht="30" customHeight="1" x14ac:dyDescent="0.2">
      <c r="B29" s="734"/>
      <c r="C29" s="1026" t="s">
        <v>414</v>
      </c>
      <c r="D29" s="1027"/>
      <c r="E29" s="698">
        <v>0</v>
      </c>
      <c r="F29" s="698"/>
      <c r="G29" s="698">
        <v>0</v>
      </c>
      <c r="H29" s="698"/>
      <c r="I29" s="1033">
        <v>0</v>
      </c>
      <c r="J29" s="699"/>
      <c r="K29" s="699">
        <v>1</v>
      </c>
      <c r="L29" s="699"/>
      <c r="M29" s="699">
        <v>0</v>
      </c>
      <c r="N29" s="699"/>
      <c r="O29" s="699">
        <v>0</v>
      </c>
      <c r="P29" s="699"/>
      <c r="Q29" s="699">
        <v>0</v>
      </c>
      <c r="R29" s="699"/>
      <c r="S29" s="699">
        <v>0</v>
      </c>
      <c r="T29" s="699"/>
      <c r="U29" s="699">
        <v>0</v>
      </c>
      <c r="V29" s="699"/>
      <c r="W29" s="699">
        <v>0</v>
      </c>
      <c r="X29" s="699"/>
      <c r="Y29" s="699">
        <v>0</v>
      </c>
      <c r="Z29" s="699"/>
      <c r="AA29" s="699">
        <v>0</v>
      </c>
      <c r="AB29" s="699"/>
      <c r="AC29" s="699">
        <v>0</v>
      </c>
      <c r="AD29" s="699"/>
      <c r="AE29" s="699">
        <v>1</v>
      </c>
      <c r="AF29" s="699"/>
      <c r="AG29" s="699">
        <v>1</v>
      </c>
      <c r="AH29" s="699"/>
      <c r="AI29" s="1578">
        <f>SUM(D29:AH29)</f>
        <v>3</v>
      </c>
      <c r="AJ29" s="1579"/>
      <c r="AK29" s="81"/>
      <c r="AM29" s="185"/>
    </row>
    <row r="30" spans="2:39" s="7" customFormat="1" ht="30" customHeight="1" x14ac:dyDescent="0.2">
      <c r="B30" s="734"/>
      <c r="C30" s="1026" t="s">
        <v>415</v>
      </c>
      <c r="D30" s="1027"/>
      <c r="E30" s="698">
        <v>0</v>
      </c>
      <c r="F30" s="698"/>
      <c r="G30" s="698">
        <v>0</v>
      </c>
      <c r="H30" s="698"/>
      <c r="I30" s="1033">
        <v>0</v>
      </c>
      <c r="J30" s="699"/>
      <c r="K30" s="699">
        <v>0</v>
      </c>
      <c r="L30" s="699"/>
      <c r="M30" s="699">
        <v>0</v>
      </c>
      <c r="N30" s="699"/>
      <c r="O30" s="699">
        <v>0</v>
      </c>
      <c r="P30" s="699"/>
      <c r="Q30" s="699">
        <v>0</v>
      </c>
      <c r="R30" s="699"/>
      <c r="S30" s="699">
        <v>0</v>
      </c>
      <c r="T30" s="699"/>
      <c r="U30" s="699">
        <v>0</v>
      </c>
      <c r="V30" s="699"/>
      <c r="W30" s="699">
        <v>0</v>
      </c>
      <c r="X30" s="699"/>
      <c r="Y30" s="699">
        <v>0</v>
      </c>
      <c r="Z30" s="699"/>
      <c r="AA30" s="699">
        <v>0</v>
      </c>
      <c r="AB30" s="699"/>
      <c r="AC30" s="699">
        <v>0</v>
      </c>
      <c r="AD30" s="699"/>
      <c r="AE30" s="699">
        <v>0</v>
      </c>
      <c r="AF30" s="699"/>
      <c r="AG30" s="699">
        <v>0</v>
      </c>
      <c r="AH30" s="699"/>
      <c r="AI30" s="1578">
        <f>SUM(D30:AH30)</f>
        <v>0</v>
      </c>
      <c r="AJ30" s="1579"/>
      <c r="AK30" s="81"/>
      <c r="AM30" s="185"/>
    </row>
    <row r="31" spans="2:39" s="7" customFormat="1" ht="30" customHeight="1" x14ac:dyDescent="0.2">
      <c r="B31" s="734"/>
      <c r="C31" s="1026" t="s">
        <v>416</v>
      </c>
      <c r="D31" s="1027"/>
      <c r="E31" s="698">
        <v>0</v>
      </c>
      <c r="F31" s="698"/>
      <c r="G31" s="698">
        <v>0</v>
      </c>
      <c r="H31" s="698"/>
      <c r="I31" s="1033">
        <v>0</v>
      </c>
      <c r="J31" s="699"/>
      <c r="K31" s="699">
        <v>1</v>
      </c>
      <c r="L31" s="699"/>
      <c r="M31" s="699">
        <v>0</v>
      </c>
      <c r="N31" s="699"/>
      <c r="O31" s="699">
        <v>0</v>
      </c>
      <c r="P31" s="699"/>
      <c r="Q31" s="699">
        <v>0</v>
      </c>
      <c r="R31" s="699"/>
      <c r="S31" s="699">
        <v>0</v>
      </c>
      <c r="T31" s="699"/>
      <c r="U31" s="699">
        <v>0</v>
      </c>
      <c r="V31" s="699"/>
      <c r="W31" s="699">
        <v>0</v>
      </c>
      <c r="X31" s="699"/>
      <c r="Y31" s="699">
        <v>0</v>
      </c>
      <c r="Z31" s="699"/>
      <c r="AA31" s="699">
        <v>0</v>
      </c>
      <c r="AB31" s="699"/>
      <c r="AC31" s="699">
        <v>0</v>
      </c>
      <c r="AD31" s="699"/>
      <c r="AE31" s="699">
        <v>0</v>
      </c>
      <c r="AF31" s="699"/>
      <c r="AG31" s="699">
        <v>0</v>
      </c>
      <c r="AH31" s="699"/>
      <c r="AI31" s="1578">
        <f>SUM(D31:AH31)</f>
        <v>1</v>
      </c>
      <c r="AJ31" s="1579"/>
      <c r="AK31" s="81"/>
      <c r="AM31" s="185"/>
    </row>
    <row r="32" spans="2:39" s="7" customFormat="1" ht="30" customHeight="1" x14ac:dyDescent="0.2">
      <c r="B32" s="734"/>
      <c r="C32" s="744" t="s">
        <v>96</v>
      </c>
      <c r="D32" s="1028"/>
      <c r="E32" s="700"/>
      <c r="F32" s="700"/>
      <c r="G32" s="700"/>
      <c r="H32" s="700"/>
      <c r="I32" s="773"/>
      <c r="J32" s="518"/>
      <c r="K32" s="518"/>
      <c r="L32" s="518"/>
      <c r="M32" s="518"/>
      <c r="N32" s="518"/>
      <c r="O32" s="518"/>
      <c r="P32" s="518"/>
      <c r="Q32" s="518"/>
      <c r="R32" s="518"/>
      <c r="S32" s="518"/>
      <c r="T32" s="518"/>
      <c r="U32" s="518"/>
      <c r="V32" s="518"/>
      <c r="W32" s="518"/>
      <c r="X32" s="518"/>
      <c r="Y32" s="518"/>
      <c r="Z32" s="518"/>
      <c r="AA32" s="518"/>
      <c r="AB32" s="518"/>
      <c r="AC32" s="518"/>
      <c r="AD32" s="518"/>
      <c r="AE32" s="518"/>
      <c r="AF32" s="518"/>
      <c r="AG32" s="518"/>
      <c r="AH32" s="518"/>
      <c r="AI32" s="1578"/>
      <c r="AJ32" s="1579"/>
      <c r="AK32" s="81"/>
    </row>
    <row r="33" spans="2:39" s="182" customFormat="1" ht="30" customHeight="1" x14ac:dyDescent="0.2">
      <c r="B33" s="1563" t="s">
        <v>410</v>
      </c>
      <c r="C33" s="1563"/>
      <c r="D33" s="1563"/>
      <c r="E33" s="696">
        <f>SUM(E34:E37)</f>
        <v>0</v>
      </c>
      <c r="F33" s="696"/>
      <c r="G33" s="696">
        <f>SUM(G34:G37)</f>
        <v>0</v>
      </c>
      <c r="H33" s="696"/>
      <c r="I33" s="1032">
        <f>SUM(I34:I37)</f>
        <v>0</v>
      </c>
      <c r="J33" s="697"/>
      <c r="K33" s="697">
        <f>SUM(K34:K37)</f>
        <v>6</v>
      </c>
      <c r="L33" s="697"/>
      <c r="M33" s="697">
        <f>SUM(M34:M37)</f>
        <v>0</v>
      </c>
      <c r="N33" s="697"/>
      <c r="O33" s="697">
        <f>SUM(O34:O37)</f>
        <v>1</v>
      </c>
      <c r="P33" s="697"/>
      <c r="Q33" s="697">
        <f>SUM(Q34:Q37)</f>
        <v>1</v>
      </c>
      <c r="R33" s="697"/>
      <c r="S33" s="697">
        <f>SUM(S34:S37)</f>
        <v>0</v>
      </c>
      <c r="T33" s="697"/>
      <c r="U33" s="697">
        <f>SUM(U34:U37)</f>
        <v>0</v>
      </c>
      <c r="V33" s="697"/>
      <c r="W33" s="697">
        <f>SUM(W34:W37)</f>
        <v>0</v>
      </c>
      <c r="X33" s="697"/>
      <c r="Y33" s="697">
        <f>SUM(Y34:Y37)</f>
        <v>1</v>
      </c>
      <c r="Z33" s="697"/>
      <c r="AA33" s="697">
        <f>SUM(AA34:AA37)</f>
        <v>1</v>
      </c>
      <c r="AB33" s="697"/>
      <c r="AC33" s="697">
        <f>SUM(AC34:AC37)</f>
        <v>0</v>
      </c>
      <c r="AD33" s="697"/>
      <c r="AE33" s="697">
        <f>SUM(AE34:AE37)</f>
        <v>0</v>
      </c>
      <c r="AF33" s="697"/>
      <c r="AG33" s="697">
        <f>SUM(AG34:AG37)</f>
        <v>0</v>
      </c>
      <c r="AH33" s="697"/>
      <c r="AI33" s="1578">
        <f>SUM(AI34:AI37)</f>
        <v>10</v>
      </c>
      <c r="AJ33" s="1579"/>
    </row>
    <row r="34" spans="2:39" s="7" customFormat="1" ht="30" customHeight="1" x14ac:dyDescent="0.2">
      <c r="B34" s="734"/>
      <c r="C34" s="1026" t="s">
        <v>413</v>
      </c>
      <c r="D34" s="1027"/>
      <c r="E34" s="698">
        <v>0</v>
      </c>
      <c r="F34" s="698"/>
      <c r="G34" s="698">
        <v>0</v>
      </c>
      <c r="H34" s="698"/>
      <c r="I34" s="1033">
        <v>0</v>
      </c>
      <c r="J34" s="699"/>
      <c r="K34" s="699">
        <v>3</v>
      </c>
      <c r="L34" s="699"/>
      <c r="M34" s="699">
        <v>0</v>
      </c>
      <c r="N34" s="699"/>
      <c r="O34" s="699">
        <v>1</v>
      </c>
      <c r="P34" s="699"/>
      <c r="Q34" s="699">
        <v>1</v>
      </c>
      <c r="R34" s="699"/>
      <c r="S34" s="699">
        <v>0</v>
      </c>
      <c r="T34" s="699"/>
      <c r="U34" s="699">
        <v>0</v>
      </c>
      <c r="V34" s="699"/>
      <c r="W34" s="699">
        <v>0</v>
      </c>
      <c r="X34" s="699"/>
      <c r="Y34" s="699">
        <v>0</v>
      </c>
      <c r="Z34" s="699"/>
      <c r="AA34" s="699">
        <v>0</v>
      </c>
      <c r="AB34" s="699"/>
      <c r="AC34" s="699">
        <v>0</v>
      </c>
      <c r="AD34" s="699"/>
      <c r="AE34" s="699">
        <v>0</v>
      </c>
      <c r="AF34" s="699"/>
      <c r="AG34" s="699">
        <v>0</v>
      </c>
      <c r="AH34" s="699"/>
      <c r="AI34" s="1578">
        <f>SUM(D34:AH34)</f>
        <v>5</v>
      </c>
      <c r="AJ34" s="1579"/>
      <c r="AK34" s="81"/>
      <c r="AM34" s="185"/>
    </row>
    <row r="35" spans="2:39" s="7" customFormat="1" ht="30" customHeight="1" x14ac:dyDescent="0.2">
      <c r="B35" s="734"/>
      <c r="C35" s="1026" t="s">
        <v>414</v>
      </c>
      <c r="D35" s="1027"/>
      <c r="E35" s="698">
        <v>0</v>
      </c>
      <c r="F35" s="698"/>
      <c r="G35" s="698">
        <v>0</v>
      </c>
      <c r="H35" s="698"/>
      <c r="I35" s="1033">
        <v>0</v>
      </c>
      <c r="J35" s="699"/>
      <c r="K35" s="699">
        <v>3</v>
      </c>
      <c r="L35" s="699"/>
      <c r="M35" s="699">
        <v>0</v>
      </c>
      <c r="N35" s="699"/>
      <c r="O35" s="699">
        <v>0</v>
      </c>
      <c r="P35" s="699"/>
      <c r="Q35" s="699">
        <v>0</v>
      </c>
      <c r="R35" s="699"/>
      <c r="S35" s="699">
        <v>0</v>
      </c>
      <c r="T35" s="699"/>
      <c r="U35" s="699">
        <v>0</v>
      </c>
      <c r="V35" s="699"/>
      <c r="W35" s="699">
        <v>0</v>
      </c>
      <c r="X35" s="699"/>
      <c r="Y35" s="699">
        <v>1</v>
      </c>
      <c r="Z35" s="699"/>
      <c r="AA35" s="699">
        <v>1</v>
      </c>
      <c r="AB35" s="699"/>
      <c r="AC35" s="699">
        <v>0</v>
      </c>
      <c r="AD35" s="699"/>
      <c r="AE35" s="699">
        <v>0</v>
      </c>
      <c r="AF35" s="699"/>
      <c r="AG35" s="699">
        <v>0</v>
      </c>
      <c r="AH35" s="699"/>
      <c r="AI35" s="1578">
        <f>SUM(D35:AH35)</f>
        <v>5</v>
      </c>
      <c r="AJ35" s="1579"/>
      <c r="AK35" s="81"/>
      <c r="AM35" s="185"/>
    </row>
    <row r="36" spans="2:39" s="7" customFormat="1" ht="30" customHeight="1" x14ac:dyDescent="0.2">
      <c r="B36" s="734"/>
      <c r="C36" s="1026" t="s">
        <v>415</v>
      </c>
      <c r="D36" s="1027"/>
      <c r="E36" s="698">
        <v>0</v>
      </c>
      <c r="F36" s="698"/>
      <c r="G36" s="698">
        <v>0</v>
      </c>
      <c r="H36" s="698"/>
      <c r="I36" s="1033">
        <v>0</v>
      </c>
      <c r="J36" s="699"/>
      <c r="K36" s="699">
        <v>0</v>
      </c>
      <c r="L36" s="699"/>
      <c r="M36" s="699">
        <v>0</v>
      </c>
      <c r="N36" s="699"/>
      <c r="O36" s="699">
        <v>0</v>
      </c>
      <c r="P36" s="699"/>
      <c r="Q36" s="699">
        <v>0</v>
      </c>
      <c r="R36" s="699"/>
      <c r="S36" s="699">
        <v>0</v>
      </c>
      <c r="T36" s="699"/>
      <c r="U36" s="699">
        <v>0</v>
      </c>
      <c r="V36" s="699"/>
      <c r="W36" s="699">
        <v>0</v>
      </c>
      <c r="X36" s="699"/>
      <c r="Y36" s="699">
        <v>0</v>
      </c>
      <c r="Z36" s="699"/>
      <c r="AA36" s="699">
        <v>0</v>
      </c>
      <c r="AB36" s="699"/>
      <c r="AC36" s="699">
        <v>0</v>
      </c>
      <c r="AD36" s="699"/>
      <c r="AE36" s="699">
        <v>0</v>
      </c>
      <c r="AF36" s="699"/>
      <c r="AG36" s="699">
        <v>0</v>
      </c>
      <c r="AH36" s="699"/>
      <c r="AI36" s="1578">
        <f>SUM(D36:AH36)</f>
        <v>0</v>
      </c>
      <c r="AJ36" s="1579"/>
      <c r="AK36" s="81"/>
      <c r="AM36" s="185"/>
    </row>
    <row r="37" spans="2:39" s="7" customFormat="1" ht="30" customHeight="1" x14ac:dyDescent="0.2">
      <c r="B37" s="734"/>
      <c r="C37" s="1026" t="s">
        <v>416</v>
      </c>
      <c r="D37" s="1027"/>
      <c r="E37" s="698">
        <v>0</v>
      </c>
      <c r="F37" s="698"/>
      <c r="G37" s="698">
        <v>0</v>
      </c>
      <c r="H37" s="698"/>
      <c r="I37" s="1033">
        <v>0</v>
      </c>
      <c r="J37" s="699"/>
      <c r="K37" s="699">
        <v>0</v>
      </c>
      <c r="L37" s="699"/>
      <c r="M37" s="699">
        <v>0</v>
      </c>
      <c r="N37" s="699"/>
      <c r="O37" s="699">
        <v>0</v>
      </c>
      <c r="P37" s="699"/>
      <c r="Q37" s="699">
        <v>0</v>
      </c>
      <c r="R37" s="699"/>
      <c r="S37" s="699">
        <v>0</v>
      </c>
      <c r="T37" s="699"/>
      <c r="U37" s="699">
        <v>0</v>
      </c>
      <c r="V37" s="699"/>
      <c r="W37" s="699">
        <v>0</v>
      </c>
      <c r="X37" s="699"/>
      <c r="Y37" s="699">
        <v>0</v>
      </c>
      <c r="Z37" s="699"/>
      <c r="AA37" s="699">
        <v>0</v>
      </c>
      <c r="AB37" s="699"/>
      <c r="AC37" s="699">
        <v>0</v>
      </c>
      <c r="AD37" s="699"/>
      <c r="AE37" s="699">
        <v>0</v>
      </c>
      <c r="AF37" s="699"/>
      <c r="AG37" s="699">
        <v>0</v>
      </c>
      <c r="AH37" s="699"/>
      <c r="AI37" s="1578">
        <f>SUM(D37:AH37)</f>
        <v>0</v>
      </c>
      <c r="AJ37" s="1579"/>
      <c r="AK37" s="81"/>
      <c r="AM37" s="185"/>
    </row>
    <row r="38" spans="2:39" s="7" customFormat="1" ht="30" customHeight="1" x14ac:dyDescent="0.2">
      <c r="B38" s="734"/>
      <c r="C38" s="744" t="s">
        <v>97</v>
      </c>
      <c r="D38" s="1028"/>
      <c r="E38" s="700"/>
      <c r="F38" s="700"/>
      <c r="G38" s="700"/>
      <c r="H38" s="700"/>
      <c r="I38" s="773"/>
      <c r="J38" s="518"/>
      <c r="K38" s="518"/>
      <c r="L38" s="518"/>
      <c r="M38" s="518"/>
      <c r="N38" s="518"/>
      <c r="O38" s="518"/>
      <c r="P38" s="518"/>
      <c r="Q38" s="518"/>
      <c r="R38" s="518"/>
      <c r="S38" s="518"/>
      <c r="T38" s="518"/>
      <c r="U38" s="518"/>
      <c r="V38" s="518"/>
      <c r="W38" s="518"/>
      <c r="X38" s="518"/>
      <c r="Y38" s="518"/>
      <c r="Z38" s="518"/>
      <c r="AA38" s="518"/>
      <c r="AB38" s="518"/>
      <c r="AC38" s="518"/>
      <c r="AD38" s="518"/>
      <c r="AE38" s="518"/>
      <c r="AF38" s="518"/>
      <c r="AG38" s="518"/>
      <c r="AH38" s="518"/>
      <c r="AI38" s="1578"/>
      <c r="AJ38" s="1579"/>
      <c r="AK38" s="81"/>
    </row>
    <row r="39" spans="2:39" s="182" customFormat="1" ht="30" customHeight="1" x14ac:dyDescent="0.2">
      <c r="B39" s="1563" t="s">
        <v>410</v>
      </c>
      <c r="C39" s="1563"/>
      <c r="D39" s="1563"/>
      <c r="E39" s="696">
        <f>SUM(E40:E43)</f>
        <v>0</v>
      </c>
      <c r="F39" s="696"/>
      <c r="G39" s="696">
        <f>SUM(G40:G43)</f>
        <v>0</v>
      </c>
      <c r="H39" s="696"/>
      <c r="I39" s="1032">
        <f>SUM(I40:I43)</f>
        <v>0</v>
      </c>
      <c r="J39" s="697"/>
      <c r="K39" s="697">
        <f>SUM(K40:K43)</f>
        <v>10</v>
      </c>
      <c r="L39" s="697"/>
      <c r="M39" s="697">
        <f>SUM(M40:M43)</f>
        <v>0</v>
      </c>
      <c r="N39" s="697"/>
      <c r="O39" s="697">
        <f>SUM(O40:O43)</f>
        <v>0</v>
      </c>
      <c r="P39" s="697"/>
      <c r="Q39" s="697">
        <f>SUM(Q40:Q43)</f>
        <v>2</v>
      </c>
      <c r="R39" s="697"/>
      <c r="S39" s="697">
        <f>SUM(S40:S43)</f>
        <v>0</v>
      </c>
      <c r="T39" s="697"/>
      <c r="U39" s="697">
        <f>SUM(U40:U43)</f>
        <v>1</v>
      </c>
      <c r="V39" s="697"/>
      <c r="W39" s="697">
        <f>SUM(W40:W43)</f>
        <v>0</v>
      </c>
      <c r="X39" s="697"/>
      <c r="Y39" s="697">
        <f>SUM(Y40:Y43)</f>
        <v>2</v>
      </c>
      <c r="Z39" s="697"/>
      <c r="AA39" s="697">
        <f>SUM(AA40:AA43)</f>
        <v>0</v>
      </c>
      <c r="AB39" s="697"/>
      <c r="AC39" s="697">
        <f>SUM(AC40:AC43)</f>
        <v>1</v>
      </c>
      <c r="AD39" s="697"/>
      <c r="AE39" s="697">
        <f>SUM(AE40:AE43)</f>
        <v>0</v>
      </c>
      <c r="AF39" s="697"/>
      <c r="AG39" s="697">
        <f>SUM(AG40:AG43)</f>
        <v>3</v>
      </c>
      <c r="AH39" s="697"/>
      <c r="AI39" s="1578">
        <f>SUM(AI40:AI43)</f>
        <v>19</v>
      </c>
      <c r="AJ39" s="1579"/>
    </row>
    <row r="40" spans="2:39" s="7" customFormat="1" ht="30" customHeight="1" x14ac:dyDescent="0.2">
      <c r="B40" s="734"/>
      <c r="C40" s="1026" t="s">
        <v>413</v>
      </c>
      <c r="D40" s="1027"/>
      <c r="E40" s="698">
        <v>0</v>
      </c>
      <c r="F40" s="698"/>
      <c r="G40" s="698">
        <v>0</v>
      </c>
      <c r="H40" s="698"/>
      <c r="I40" s="1033">
        <v>0</v>
      </c>
      <c r="J40" s="699"/>
      <c r="K40" s="699">
        <v>10</v>
      </c>
      <c r="L40" s="699"/>
      <c r="M40" s="699">
        <v>0</v>
      </c>
      <c r="N40" s="699"/>
      <c r="O40" s="699">
        <v>0</v>
      </c>
      <c r="P40" s="699"/>
      <c r="Q40" s="699">
        <v>2</v>
      </c>
      <c r="R40" s="699"/>
      <c r="S40" s="699">
        <v>0</v>
      </c>
      <c r="T40" s="699"/>
      <c r="U40" s="699">
        <v>0</v>
      </c>
      <c r="V40" s="699"/>
      <c r="W40" s="699">
        <v>0</v>
      </c>
      <c r="X40" s="699"/>
      <c r="Y40" s="699">
        <v>2</v>
      </c>
      <c r="Z40" s="699"/>
      <c r="AA40" s="699">
        <v>0</v>
      </c>
      <c r="AB40" s="699"/>
      <c r="AC40" s="699">
        <v>1</v>
      </c>
      <c r="AD40" s="699"/>
      <c r="AE40" s="699">
        <v>0</v>
      </c>
      <c r="AF40" s="699"/>
      <c r="AG40" s="699">
        <v>3</v>
      </c>
      <c r="AH40" s="699"/>
      <c r="AI40" s="1578">
        <f>SUM(D40:AH40)</f>
        <v>18</v>
      </c>
      <c r="AJ40" s="1579"/>
      <c r="AK40" s="81"/>
      <c r="AM40" s="185"/>
    </row>
    <row r="41" spans="2:39" s="7" customFormat="1" ht="30" customHeight="1" x14ac:dyDescent="0.2">
      <c r="B41" s="734"/>
      <c r="C41" s="1026" t="s">
        <v>414</v>
      </c>
      <c r="D41" s="1027"/>
      <c r="E41" s="698">
        <v>0</v>
      </c>
      <c r="F41" s="698"/>
      <c r="G41" s="698">
        <v>0</v>
      </c>
      <c r="H41" s="698"/>
      <c r="I41" s="1033">
        <v>0</v>
      </c>
      <c r="J41" s="699"/>
      <c r="K41" s="699">
        <v>0</v>
      </c>
      <c r="L41" s="699"/>
      <c r="M41" s="699">
        <v>0</v>
      </c>
      <c r="N41" s="699"/>
      <c r="O41" s="699">
        <v>0</v>
      </c>
      <c r="P41" s="699"/>
      <c r="Q41" s="699">
        <v>0</v>
      </c>
      <c r="R41" s="699"/>
      <c r="S41" s="699">
        <v>0</v>
      </c>
      <c r="T41" s="699"/>
      <c r="U41" s="699">
        <v>1</v>
      </c>
      <c r="V41" s="699"/>
      <c r="W41" s="699">
        <v>0</v>
      </c>
      <c r="X41" s="699"/>
      <c r="Y41" s="699">
        <v>0</v>
      </c>
      <c r="Z41" s="699"/>
      <c r="AA41" s="699">
        <v>0</v>
      </c>
      <c r="AB41" s="699"/>
      <c r="AC41" s="699">
        <v>0</v>
      </c>
      <c r="AD41" s="699"/>
      <c r="AE41" s="699">
        <v>0</v>
      </c>
      <c r="AF41" s="699"/>
      <c r="AG41" s="699">
        <v>0</v>
      </c>
      <c r="AH41" s="699"/>
      <c r="AI41" s="1578">
        <f>SUM(D41:AH41)</f>
        <v>1</v>
      </c>
      <c r="AJ41" s="1579"/>
      <c r="AK41" s="81"/>
      <c r="AM41" s="185"/>
    </row>
    <row r="42" spans="2:39" s="7" customFormat="1" ht="30" customHeight="1" x14ac:dyDescent="0.2">
      <c r="B42" s="734"/>
      <c r="C42" s="1026" t="s">
        <v>415</v>
      </c>
      <c r="D42" s="1027"/>
      <c r="E42" s="698">
        <v>0</v>
      </c>
      <c r="F42" s="698"/>
      <c r="G42" s="698">
        <v>0</v>
      </c>
      <c r="H42" s="698"/>
      <c r="I42" s="1033">
        <v>0</v>
      </c>
      <c r="J42" s="699"/>
      <c r="K42" s="699">
        <v>0</v>
      </c>
      <c r="L42" s="699"/>
      <c r="M42" s="699">
        <v>0</v>
      </c>
      <c r="N42" s="699"/>
      <c r="O42" s="699">
        <v>0</v>
      </c>
      <c r="P42" s="699"/>
      <c r="Q42" s="699">
        <v>0</v>
      </c>
      <c r="R42" s="699"/>
      <c r="S42" s="699">
        <v>0</v>
      </c>
      <c r="T42" s="699"/>
      <c r="U42" s="699">
        <v>0</v>
      </c>
      <c r="V42" s="699"/>
      <c r="W42" s="699">
        <v>0</v>
      </c>
      <c r="X42" s="699"/>
      <c r="Y42" s="699">
        <v>0</v>
      </c>
      <c r="Z42" s="699"/>
      <c r="AA42" s="699">
        <v>0</v>
      </c>
      <c r="AB42" s="699"/>
      <c r="AC42" s="699">
        <v>0</v>
      </c>
      <c r="AD42" s="699"/>
      <c r="AE42" s="699">
        <v>0</v>
      </c>
      <c r="AF42" s="699"/>
      <c r="AG42" s="699">
        <v>0</v>
      </c>
      <c r="AH42" s="699"/>
      <c r="AI42" s="1578">
        <f>SUM(D42:AH42)</f>
        <v>0</v>
      </c>
      <c r="AJ42" s="1579"/>
      <c r="AK42" s="81"/>
      <c r="AM42" s="185"/>
    </row>
    <row r="43" spans="2:39" s="7" customFormat="1" ht="30" customHeight="1" x14ac:dyDescent="0.2">
      <c r="B43" s="734"/>
      <c r="C43" s="1026" t="s">
        <v>416</v>
      </c>
      <c r="D43" s="1027"/>
      <c r="E43" s="698">
        <v>0</v>
      </c>
      <c r="F43" s="698"/>
      <c r="G43" s="698">
        <v>0</v>
      </c>
      <c r="H43" s="698"/>
      <c r="I43" s="1033">
        <v>0</v>
      </c>
      <c r="J43" s="699"/>
      <c r="K43" s="699">
        <v>0</v>
      </c>
      <c r="L43" s="699"/>
      <c r="M43" s="699">
        <v>0</v>
      </c>
      <c r="N43" s="699"/>
      <c r="O43" s="699">
        <v>0</v>
      </c>
      <c r="P43" s="699"/>
      <c r="Q43" s="699">
        <v>0</v>
      </c>
      <c r="R43" s="699"/>
      <c r="S43" s="699">
        <v>0</v>
      </c>
      <c r="T43" s="699"/>
      <c r="U43" s="699">
        <v>0</v>
      </c>
      <c r="V43" s="699"/>
      <c r="W43" s="699">
        <v>0</v>
      </c>
      <c r="X43" s="699"/>
      <c r="Y43" s="699">
        <v>0</v>
      </c>
      <c r="Z43" s="699"/>
      <c r="AA43" s="699">
        <v>0</v>
      </c>
      <c r="AB43" s="699"/>
      <c r="AC43" s="699">
        <v>0</v>
      </c>
      <c r="AD43" s="699"/>
      <c r="AE43" s="699">
        <v>0</v>
      </c>
      <c r="AF43" s="699"/>
      <c r="AG43" s="699">
        <v>0</v>
      </c>
      <c r="AH43" s="699"/>
      <c r="AI43" s="1578">
        <f>SUM(D43:AH43)</f>
        <v>0</v>
      </c>
      <c r="AJ43" s="1579"/>
      <c r="AK43" s="81"/>
      <c r="AM43" s="185"/>
    </row>
    <row r="44" spans="2:39" s="7" customFormat="1" ht="30" customHeight="1" x14ac:dyDescent="0.2">
      <c r="B44" s="734"/>
      <c r="C44" s="744" t="s">
        <v>65</v>
      </c>
      <c r="D44" s="1028"/>
      <c r="E44" s="700"/>
      <c r="F44" s="700"/>
      <c r="G44" s="700"/>
      <c r="H44" s="700"/>
      <c r="I44" s="773"/>
      <c r="J44" s="518"/>
      <c r="K44" s="518"/>
      <c r="L44" s="518"/>
      <c r="M44" s="518"/>
      <c r="N44" s="518"/>
      <c r="O44" s="518"/>
      <c r="P44" s="518"/>
      <c r="Q44" s="518"/>
      <c r="R44" s="518"/>
      <c r="S44" s="518"/>
      <c r="T44" s="518"/>
      <c r="U44" s="518"/>
      <c r="V44" s="518"/>
      <c r="W44" s="518"/>
      <c r="X44" s="518"/>
      <c r="Y44" s="518"/>
      <c r="Z44" s="518"/>
      <c r="AA44" s="518"/>
      <c r="AB44" s="518"/>
      <c r="AC44" s="518"/>
      <c r="AD44" s="518"/>
      <c r="AE44" s="518"/>
      <c r="AF44" s="518"/>
      <c r="AG44" s="518"/>
      <c r="AH44" s="518"/>
      <c r="AI44" s="1578"/>
      <c r="AJ44" s="1579"/>
      <c r="AK44" s="81"/>
    </row>
    <row r="45" spans="2:39" s="182" customFormat="1" ht="30" customHeight="1" x14ac:dyDescent="0.2">
      <c r="B45" s="1563" t="s">
        <v>410</v>
      </c>
      <c r="C45" s="1563"/>
      <c r="D45" s="1563"/>
      <c r="E45" s="696">
        <f>SUM(E46:E49)</f>
        <v>0</v>
      </c>
      <c r="F45" s="696"/>
      <c r="G45" s="696">
        <f>SUM(G46:G49)</f>
        <v>0</v>
      </c>
      <c r="H45" s="696"/>
      <c r="I45" s="1032">
        <f>SUM(I46:I49)</f>
        <v>0</v>
      </c>
      <c r="J45" s="697"/>
      <c r="K45" s="697">
        <f>SUM(K46:K49)</f>
        <v>6</v>
      </c>
      <c r="L45" s="697"/>
      <c r="M45" s="697">
        <f>SUM(M46:M49)</f>
        <v>1</v>
      </c>
      <c r="N45" s="697"/>
      <c r="O45" s="697">
        <f>SUM(O46:O49)</f>
        <v>0</v>
      </c>
      <c r="P45" s="697"/>
      <c r="Q45" s="697">
        <f>SUM(Q46:Q49)</f>
        <v>1</v>
      </c>
      <c r="R45" s="697"/>
      <c r="S45" s="697">
        <f>SUM(S46:S49)</f>
        <v>0</v>
      </c>
      <c r="T45" s="697"/>
      <c r="U45" s="697">
        <f>SUM(U46:U49)</f>
        <v>0</v>
      </c>
      <c r="V45" s="697"/>
      <c r="W45" s="697">
        <f>SUM(W46:W49)</f>
        <v>0</v>
      </c>
      <c r="X45" s="697"/>
      <c r="Y45" s="697">
        <f>SUM(Y46:Y49)</f>
        <v>0</v>
      </c>
      <c r="Z45" s="697"/>
      <c r="AA45" s="697">
        <f>SUM(AA46:AA49)</f>
        <v>0</v>
      </c>
      <c r="AB45" s="697"/>
      <c r="AC45" s="697">
        <f>SUM(AC46:AC49)</f>
        <v>1</v>
      </c>
      <c r="AD45" s="697"/>
      <c r="AE45" s="697">
        <f>SUM(AE46:AE49)</f>
        <v>0</v>
      </c>
      <c r="AF45" s="697"/>
      <c r="AG45" s="697">
        <f>SUM(AG46:AG49)</f>
        <v>5</v>
      </c>
      <c r="AH45" s="697"/>
      <c r="AI45" s="1578">
        <f>SUM(AI46:AI49)</f>
        <v>14</v>
      </c>
      <c r="AJ45" s="1579"/>
    </row>
    <row r="46" spans="2:39" s="7" customFormat="1" ht="30" customHeight="1" x14ac:dyDescent="0.2">
      <c r="B46" s="734"/>
      <c r="C46" s="1026" t="s">
        <v>413</v>
      </c>
      <c r="D46" s="1027"/>
      <c r="E46" s="698">
        <v>0</v>
      </c>
      <c r="F46" s="698"/>
      <c r="G46" s="698">
        <v>0</v>
      </c>
      <c r="H46" s="698"/>
      <c r="I46" s="1033">
        <v>0</v>
      </c>
      <c r="J46" s="699"/>
      <c r="K46" s="699">
        <v>5</v>
      </c>
      <c r="L46" s="699"/>
      <c r="M46" s="699">
        <v>1</v>
      </c>
      <c r="N46" s="699"/>
      <c r="O46" s="699">
        <v>0</v>
      </c>
      <c r="P46" s="699"/>
      <c r="Q46" s="699">
        <v>1</v>
      </c>
      <c r="R46" s="699"/>
      <c r="S46" s="699">
        <v>0</v>
      </c>
      <c r="T46" s="699"/>
      <c r="U46" s="699">
        <v>0</v>
      </c>
      <c r="V46" s="699"/>
      <c r="W46" s="699">
        <v>0</v>
      </c>
      <c r="X46" s="699"/>
      <c r="Y46" s="699">
        <v>0</v>
      </c>
      <c r="Z46" s="699"/>
      <c r="AA46" s="699">
        <v>0</v>
      </c>
      <c r="AB46" s="699"/>
      <c r="AC46" s="699">
        <v>1</v>
      </c>
      <c r="AD46" s="699"/>
      <c r="AE46" s="699">
        <v>0</v>
      </c>
      <c r="AF46" s="699"/>
      <c r="AG46" s="699">
        <v>5</v>
      </c>
      <c r="AH46" s="699"/>
      <c r="AI46" s="1578">
        <f>SUM(D46:AH46)</f>
        <v>13</v>
      </c>
      <c r="AJ46" s="1579"/>
      <c r="AK46" s="81"/>
      <c r="AM46" s="185"/>
    </row>
    <row r="47" spans="2:39" s="7" customFormat="1" ht="30" customHeight="1" x14ac:dyDescent="0.2">
      <c r="B47" s="734"/>
      <c r="C47" s="1026" t="s">
        <v>414</v>
      </c>
      <c r="D47" s="1027"/>
      <c r="E47" s="698">
        <v>0</v>
      </c>
      <c r="F47" s="698"/>
      <c r="G47" s="698">
        <v>0</v>
      </c>
      <c r="H47" s="698"/>
      <c r="I47" s="1033">
        <v>0</v>
      </c>
      <c r="J47" s="699"/>
      <c r="K47" s="699">
        <v>0</v>
      </c>
      <c r="L47" s="699"/>
      <c r="M47" s="699">
        <v>0</v>
      </c>
      <c r="N47" s="699"/>
      <c r="O47" s="699">
        <v>0</v>
      </c>
      <c r="P47" s="699"/>
      <c r="Q47" s="699">
        <v>0</v>
      </c>
      <c r="R47" s="699"/>
      <c r="S47" s="699">
        <v>0</v>
      </c>
      <c r="T47" s="699"/>
      <c r="U47" s="699">
        <v>0</v>
      </c>
      <c r="V47" s="699"/>
      <c r="W47" s="699">
        <v>0</v>
      </c>
      <c r="X47" s="699"/>
      <c r="Y47" s="699">
        <v>0</v>
      </c>
      <c r="Z47" s="699"/>
      <c r="AA47" s="699">
        <v>0</v>
      </c>
      <c r="AB47" s="699"/>
      <c r="AC47" s="699">
        <v>0</v>
      </c>
      <c r="AD47" s="699"/>
      <c r="AE47" s="699">
        <v>0</v>
      </c>
      <c r="AF47" s="699"/>
      <c r="AG47" s="699">
        <v>0</v>
      </c>
      <c r="AH47" s="699"/>
      <c r="AI47" s="1578">
        <f>SUM(D47:AH47)</f>
        <v>0</v>
      </c>
      <c r="AJ47" s="1579"/>
      <c r="AK47" s="81"/>
      <c r="AM47" s="185"/>
    </row>
    <row r="48" spans="2:39" s="7" customFormat="1" ht="30" customHeight="1" x14ac:dyDescent="0.2">
      <c r="B48" s="734"/>
      <c r="C48" s="1026" t="s">
        <v>415</v>
      </c>
      <c r="D48" s="1027"/>
      <c r="E48" s="698">
        <v>0</v>
      </c>
      <c r="F48" s="698"/>
      <c r="G48" s="698">
        <v>0</v>
      </c>
      <c r="H48" s="698"/>
      <c r="I48" s="1033">
        <v>0</v>
      </c>
      <c r="J48" s="699"/>
      <c r="K48" s="699">
        <v>0</v>
      </c>
      <c r="L48" s="699"/>
      <c r="M48" s="699">
        <v>0</v>
      </c>
      <c r="N48" s="699"/>
      <c r="O48" s="699">
        <v>0</v>
      </c>
      <c r="P48" s="699"/>
      <c r="Q48" s="699">
        <v>0</v>
      </c>
      <c r="R48" s="699"/>
      <c r="S48" s="699">
        <v>0</v>
      </c>
      <c r="T48" s="699"/>
      <c r="U48" s="699">
        <v>0</v>
      </c>
      <c r="V48" s="699"/>
      <c r="W48" s="699">
        <v>0</v>
      </c>
      <c r="X48" s="699"/>
      <c r="Y48" s="699">
        <v>0</v>
      </c>
      <c r="Z48" s="699"/>
      <c r="AA48" s="699">
        <v>0</v>
      </c>
      <c r="AB48" s="699"/>
      <c r="AC48" s="699">
        <v>0</v>
      </c>
      <c r="AD48" s="699"/>
      <c r="AE48" s="699">
        <v>0</v>
      </c>
      <c r="AF48" s="699"/>
      <c r="AG48" s="699">
        <v>0</v>
      </c>
      <c r="AH48" s="699"/>
      <c r="AI48" s="1578">
        <f>SUM(D48:AH48)</f>
        <v>0</v>
      </c>
      <c r="AJ48" s="1579"/>
      <c r="AK48" s="81"/>
      <c r="AM48" s="185"/>
    </row>
    <row r="49" spans="2:67" s="7" customFormat="1" ht="30" customHeight="1" x14ac:dyDescent="0.2">
      <c r="B49" s="734"/>
      <c r="C49" s="1026" t="s">
        <v>416</v>
      </c>
      <c r="D49" s="1027"/>
      <c r="E49" s="698">
        <v>0</v>
      </c>
      <c r="F49" s="698"/>
      <c r="G49" s="698">
        <v>0</v>
      </c>
      <c r="H49" s="698"/>
      <c r="I49" s="1033">
        <v>0</v>
      </c>
      <c r="J49" s="699"/>
      <c r="K49" s="699">
        <v>1</v>
      </c>
      <c r="L49" s="699"/>
      <c r="M49" s="699">
        <v>0</v>
      </c>
      <c r="N49" s="699"/>
      <c r="O49" s="699">
        <v>0</v>
      </c>
      <c r="P49" s="699"/>
      <c r="Q49" s="699">
        <v>0</v>
      </c>
      <c r="R49" s="699"/>
      <c r="S49" s="699">
        <v>0</v>
      </c>
      <c r="T49" s="699"/>
      <c r="U49" s="699">
        <v>0</v>
      </c>
      <c r="V49" s="699"/>
      <c r="W49" s="699">
        <v>0</v>
      </c>
      <c r="X49" s="699"/>
      <c r="Y49" s="699">
        <v>0</v>
      </c>
      <c r="Z49" s="699"/>
      <c r="AA49" s="699">
        <v>0</v>
      </c>
      <c r="AB49" s="699"/>
      <c r="AC49" s="699">
        <v>0</v>
      </c>
      <c r="AD49" s="699"/>
      <c r="AE49" s="699">
        <v>0</v>
      </c>
      <c r="AF49" s="699"/>
      <c r="AG49" s="699">
        <v>0</v>
      </c>
      <c r="AH49" s="699"/>
      <c r="AI49" s="1578">
        <f>SUM(D49:AH49)</f>
        <v>1</v>
      </c>
      <c r="AJ49" s="1579"/>
      <c r="AK49" s="81"/>
      <c r="AM49" s="185"/>
    </row>
    <row r="50" spans="2:67" s="7" customFormat="1" ht="30" customHeight="1" x14ac:dyDescent="0.2">
      <c r="B50" s="734"/>
      <c r="C50" s="744" t="s">
        <v>99</v>
      </c>
      <c r="D50" s="1027"/>
      <c r="E50" s="701"/>
      <c r="F50" s="701"/>
      <c r="G50" s="701"/>
      <c r="H50" s="701"/>
      <c r="I50" s="1034"/>
      <c r="J50" s="702"/>
      <c r="K50" s="702"/>
      <c r="L50" s="702"/>
      <c r="M50" s="702"/>
      <c r="N50" s="702"/>
      <c r="O50" s="702"/>
      <c r="P50" s="702"/>
      <c r="Q50" s="702"/>
      <c r="R50" s="702"/>
      <c r="S50" s="702"/>
      <c r="T50" s="702"/>
      <c r="U50" s="702"/>
      <c r="V50" s="702"/>
      <c r="W50" s="702"/>
      <c r="X50" s="702"/>
      <c r="Y50" s="702"/>
      <c r="Z50" s="702"/>
      <c r="AA50" s="702"/>
      <c r="AB50" s="702"/>
      <c r="AC50" s="702"/>
      <c r="AD50" s="702"/>
      <c r="AE50" s="702"/>
      <c r="AF50" s="702"/>
      <c r="AG50" s="702"/>
      <c r="AH50" s="702"/>
      <c r="AI50" s="1578"/>
      <c r="AJ50" s="1579"/>
      <c r="AK50" s="81"/>
      <c r="AM50" s="193" t="s">
        <v>144</v>
      </c>
      <c r="AN50" s="194">
        <v>1</v>
      </c>
      <c r="AO50" s="195">
        <v>2</v>
      </c>
      <c r="AP50" s="195">
        <v>6</v>
      </c>
      <c r="AQ50" s="195">
        <v>81</v>
      </c>
      <c r="AR50" s="195">
        <v>7</v>
      </c>
      <c r="AS50" s="195">
        <v>8</v>
      </c>
      <c r="AT50" s="195">
        <v>12</v>
      </c>
      <c r="AU50" s="195">
        <v>1</v>
      </c>
      <c r="AV50" s="195">
        <v>18</v>
      </c>
      <c r="AW50" s="195">
        <v>7</v>
      </c>
      <c r="AX50" s="195">
        <v>6</v>
      </c>
      <c r="AY50" s="195">
        <v>19</v>
      </c>
      <c r="AZ50" s="195">
        <v>20</v>
      </c>
      <c r="BA50" s="195">
        <v>4</v>
      </c>
      <c r="BB50" s="195">
        <v>40</v>
      </c>
      <c r="BC50" s="195">
        <f>SUM(AN50:BB50)</f>
        <v>232</v>
      </c>
      <c r="BD50" s="193"/>
      <c r="BE50" s="193"/>
      <c r="BF50" s="193"/>
      <c r="BG50" s="193"/>
      <c r="BH50" s="193"/>
      <c r="BI50" s="193"/>
      <c r="BJ50" s="193"/>
      <c r="BK50" s="193"/>
      <c r="BL50" s="193"/>
      <c r="BM50" s="193"/>
      <c r="BN50" s="193"/>
      <c r="BO50" s="193"/>
    </row>
    <row r="51" spans="2:67" s="182" customFormat="1" ht="30" customHeight="1" x14ac:dyDescent="0.2">
      <c r="B51" s="1563" t="s">
        <v>410</v>
      </c>
      <c r="C51" s="1563"/>
      <c r="D51" s="1563"/>
      <c r="E51" s="696">
        <f>SUM(E52:E55)</f>
        <v>0</v>
      </c>
      <c r="F51" s="696"/>
      <c r="G51" s="696">
        <f>SUM(G52:G55)</f>
        <v>0</v>
      </c>
      <c r="H51" s="696"/>
      <c r="I51" s="1032">
        <f>SUM(I52:I55)</f>
        <v>0</v>
      </c>
      <c r="J51" s="697"/>
      <c r="K51" s="697">
        <f>SUM(K52:K55)</f>
        <v>9</v>
      </c>
      <c r="L51" s="697"/>
      <c r="M51" s="697">
        <f>SUM(M52:M55)</f>
        <v>0</v>
      </c>
      <c r="N51" s="697"/>
      <c r="O51" s="697">
        <f>SUM(O52:O55)</f>
        <v>1</v>
      </c>
      <c r="P51" s="697"/>
      <c r="Q51" s="697">
        <f>SUM(Q52:Q55)</f>
        <v>0</v>
      </c>
      <c r="R51" s="697"/>
      <c r="S51" s="697">
        <f>SUM(S52:S55)</f>
        <v>0</v>
      </c>
      <c r="T51" s="697"/>
      <c r="U51" s="697">
        <f>SUM(U52:U55)</f>
        <v>0</v>
      </c>
      <c r="V51" s="697"/>
      <c r="W51" s="697">
        <f>SUM(W52:W55)</f>
        <v>0</v>
      </c>
      <c r="X51" s="697"/>
      <c r="Y51" s="697">
        <f>SUM(Y52:Y55)</f>
        <v>0</v>
      </c>
      <c r="Z51" s="697"/>
      <c r="AA51" s="697">
        <f>SUM(AA52:AA55)</f>
        <v>0</v>
      </c>
      <c r="AB51" s="697"/>
      <c r="AC51" s="697">
        <f>SUM(AC52:AC55)</f>
        <v>2</v>
      </c>
      <c r="AD51" s="697"/>
      <c r="AE51" s="697">
        <f>SUM(AE52:AE55)</f>
        <v>0</v>
      </c>
      <c r="AF51" s="697"/>
      <c r="AG51" s="697">
        <f>SUM(AG52:AG55)</f>
        <v>1</v>
      </c>
      <c r="AH51" s="697"/>
      <c r="AI51" s="1578">
        <f>SUM(AI52:AI55)</f>
        <v>13</v>
      </c>
      <c r="AJ51" s="1579"/>
      <c r="AM51" s="195" t="s">
        <v>412</v>
      </c>
      <c r="AN51" s="196" t="s">
        <v>80</v>
      </c>
      <c r="AO51" s="196" t="s">
        <v>80</v>
      </c>
      <c r="AP51" s="196" t="s">
        <v>80</v>
      </c>
      <c r="AQ51" s="195">
        <v>9</v>
      </c>
      <c r="AR51" s="195">
        <v>1</v>
      </c>
      <c r="AS51" s="196" t="s">
        <v>80</v>
      </c>
      <c r="AT51" s="196" t="s">
        <v>80</v>
      </c>
      <c r="AU51" s="196" t="s">
        <v>80</v>
      </c>
      <c r="AV51" s="195">
        <v>1</v>
      </c>
      <c r="AW51" s="196" t="s">
        <v>80</v>
      </c>
      <c r="AX51" s="196" t="s">
        <v>80</v>
      </c>
      <c r="AY51" s="195">
        <v>1</v>
      </c>
      <c r="AZ51" s="195">
        <v>3</v>
      </c>
      <c r="BA51" s="196" t="s">
        <v>80</v>
      </c>
      <c r="BB51" s="195">
        <v>2</v>
      </c>
      <c r="BC51" s="195">
        <f>SUM(AN51:BB51)</f>
        <v>17</v>
      </c>
      <c r="BD51" s="194"/>
      <c r="BE51" s="194"/>
      <c r="BF51" s="194"/>
      <c r="BG51" s="194"/>
      <c r="BH51" s="194"/>
      <c r="BI51" s="194"/>
      <c r="BJ51" s="194"/>
      <c r="BK51" s="194"/>
      <c r="BL51" s="194"/>
      <c r="BM51" s="194"/>
      <c r="BN51" s="194"/>
      <c r="BO51" s="194"/>
    </row>
    <row r="52" spans="2:67" s="7" customFormat="1" ht="30" customHeight="1" x14ac:dyDescent="0.2">
      <c r="B52" s="734"/>
      <c r="C52" s="1026" t="s">
        <v>413</v>
      </c>
      <c r="D52" s="1027"/>
      <c r="E52" s="698">
        <v>0</v>
      </c>
      <c r="F52" s="698"/>
      <c r="G52" s="698">
        <v>0</v>
      </c>
      <c r="H52" s="698"/>
      <c r="I52" s="1033">
        <v>0</v>
      </c>
      <c r="J52" s="699"/>
      <c r="K52" s="699">
        <v>9</v>
      </c>
      <c r="L52" s="699"/>
      <c r="M52" s="699">
        <v>0</v>
      </c>
      <c r="N52" s="699"/>
      <c r="O52" s="699">
        <v>1</v>
      </c>
      <c r="P52" s="699"/>
      <c r="Q52" s="699">
        <v>0</v>
      </c>
      <c r="R52" s="699"/>
      <c r="S52" s="699">
        <v>0</v>
      </c>
      <c r="T52" s="699"/>
      <c r="U52" s="699">
        <v>0</v>
      </c>
      <c r="V52" s="699"/>
      <c r="W52" s="699">
        <v>0</v>
      </c>
      <c r="X52" s="699"/>
      <c r="Y52" s="699">
        <v>0</v>
      </c>
      <c r="Z52" s="699"/>
      <c r="AA52" s="699">
        <v>0</v>
      </c>
      <c r="AB52" s="699"/>
      <c r="AC52" s="699">
        <v>2</v>
      </c>
      <c r="AD52" s="699"/>
      <c r="AE52" s="699">
        <v>0</v>
      </c>
      <c r="AF52" s="699"/>
      <c r="AG52" s="699">
        <v>1</v>
      </c>
      <c r="AH52" s="699"/>
      <c r="AI52" s="1578">
        <f>SUM(D52:AH52)</f>
        <v>13</v>
      </c>
      <c r="AJ52" s="1579"/>
      <c r="AK52" s="81"/>
      <c r="AM52" s="185"/>
    </row>
    <row r="53" spans="2:67" s="7" customFormat="1" ht="30" customHeight="1" x14ac:dyDescent="0.2">
      <c r="B53" s="734"/>
      <c r="C53" s="1026" t="s">
        <v>414</v>
      </c>
      <c r="D53" s="1027"/>
      <c r="E53" s="698">
        <v>0</v>
      </c>
      <c r="F53" s="698"/>
      <c r="G53" s="698">
        <v>0</v>
      </c>
      <c r="H53" s="698"/>
      <c r="I53" s="1033">
        <v>0</v>
      </c>
      <c r="J53" s="699"/>
      <c r="K53" s="699">
        <v>0</v>
      </c>
      <c r="L53" s="699"/>
      <c r="M53" s="699">
        <v>0</v>
      </c>
      <c r="N53" s="699"/>
      <c r="O53" s="699">
        <v>0</v>
      </c>
      <c r="P53" s="699"/>
      <c r="Q53" s="699">
        <v>0</v>
      </c>
      <c r="R53" s="699"/>
      <c r="S53" s="699">
        <v>0</v>
      </c>
      <c r="T53" s="699"/>
      <c r="U53" s="699">
        <v>0</v>
      </c>
      <c r="V53" s="699"/>
      <c r="W53" s="699">
        <v>0</v>
      </c>
      <c r="X53" s="699"/>
      <c r="Y53" s="699">
        <v>0</v>
      </c>
      <c r="Z53" s="699"/>
      <c r="AA53" s="699">
        <v>0</v>
      </c>
      <c r="AB53" s="699"/>
      <c r="AC53" s="699">
        <v>0</v>
      </c>
      <c r="AD53" s="699"/>
      <c r="AE53" s="699">
        <v>0</v>
      </c>
      <c r="AF53" s="699"/>
      <c r="AG53" s="699">
        <v>0</v>
      </c>
      <c r="AH53" s="699"/>
      <c r="AI53" s="1578">
        <f>SUM(D53:AH53)</f>
        <v>0</v>
      </c>
      <c r="AJ53" s="1579"/>
      <c r="AK53" s="81"/>
      <c r="AM53" s="185"/>
    </row>
    <row r="54" spans="2:67" s="7" customFormat="1" ht="30" customHeight="1" x14ac:dyDescent="0.2">
      <c r="B54" s="734"/>
      <c r="C54" s="1026" t="s">
        <v>415</v>
      </c>
      <c r="D54" s="1027"/>
      <c r="E54" s="698">
        <v>0</v>
      </c>
      <c r="F54" s="698"/>
      <c r="G54" s="698">
        <v>0</v>
      </c>
      <c r="H54" s="698"/>
      <c r="I54" s="1033">
        <v>0</v>
      </c>
      <c r="J54" s="699"/>
      <c r="K54" s="699">
        <v>0</v>
      </c>
      <c r="L54" s="699"/>
      <c r="M54" s="699">
        <v>0</v>
      </c>
      <c r="N54" s="699"/>
      <c r="O54" s="699">
        <v>0</v>
      </c>
      <c r="P54" s="699"/>
      <c r="Q54" s="699">
        <v>0</v>
      </c>
      <c r="R54" s="699"/>
      <c r="S54" s="699">
        <v>0</v>
      </c>
      <c r="T54" s="699"/>
      <c r="U54" s="699">
        <v>0</v>
      </c>
      <c r="V54" s="699"/>
      <c r="W54" s="699">
        <v>0</v>
      </c>
      <c r="X54" s="699"/>
      <c r="Y54" s="699">
        <v>0</v>
      </c>
      <c r="Z54" s="699"/>
      <c r="AA54" s="699">
        <v>0</v>
      </c>
      <c r="AB54" s="699"/>
      <c r="AC54" s="699">
        <v>0</v>
      </c>
      <c r="AD54" s="699"/>
      <c r="AE54" s="699">
        <v>0</v>
      </c>
      <c r="AF54" s="699"/>
      <c r="AG54" s="699">
        <v>0</v>
      </c>
      <c r="AH54" s="699"/>
      <c r="AI54" s="1578">
        <f>SUM(D54:AH54)</f>
        <v>0</v>
      </c>
      <c r="AJ54" s="1579"/>
      <c r="AK54" s="81"/>
      <c r="AM54" s="185"/>
    </row>
    <row r="55" spans="2:67" s="7" customFormat="1" ht="30" customHeight="1" x14ac:dyDescent="0.2">
      <c r="B55" s="734"/>
      <c r="C55" s="1026" t="s">
        <v>416</v>
      </c>
      <c r="D55" s="1027"/>
      <c r="E55" s="698">
        <v>0</v>
      </c>
      <c r="F55" s="698"/>
      <c r="G55" s="698">
        <v>0</v>
      </c>
      <c r="H55" s="698"/>
      <c r="I55" s="1033">
        <v>0</v>
      </c>
      <c r="J55" s="699"/>
      <c r="K55" s="699">
        <v>0</v>
      </c>
      <c r="L55" s="699"/>
      <c r="M55" s="699">
        <v>0</v>
      </c>
      <c r="N55" s="699"/>
      <c r="O55" s="699">
        <v>0</v>
      </c>
      <c r="P55" s="699"/>
      <c r="Q55" s="699">
        <v>0</v>
      </c>
      <c r="R55" s="699"/>
      <c r="S55" s="699">
        <v>0</v>
      </c>
      <c r="T55" s="699"/>
      <c r="U55" s="699">
        <v>0</v>
      </c>
      <c r="V55" s="699"/>
      <c r="W55" s="699">
        <v>0</v>
      </c>
      <c r="X55" s="699"/>
      <c r="Y55" s="699">
        <v>0</v>
      </c>
      <c r="Z55" s="699"/>
      <c r="AA55" s="699">
        <v>0</v>
      </c>
      <c r="AB55" s="699"/>
      <c r="AC55" s="699">
        <v>0</v>
      </c>
      <c r="AD55" s="699"/>
      <c r="AE55" s="699">
        <v>0</v>
      </c>
      <c r="AF55" s="699"/>
      <c r="AG55" s="699">
        <v>0</v>
      </c>
      <c r="AH55" s="699"/>
      <c r="AI55" s="1578">
        <f>SUM(D55:AH55)</f>
        <v>0</v>
      </c>
      <c r="AJ55" s="1579"/>
      <c r="AK55" s="81"/>
      <c r="AM55" s="185"/>
    </row>
    <row r="56" spans="2:67" s="7" customFormat="1" ht="30" customHeight="1" x14ac:dyDescent="0.2">
      <c r="B56" s="734"/>
      <c r="C56" s="744" t="s">
        <v>100</v>
      </c>
      <c r="D56" s="1027"/>
      <c r="E56" s="701"/>
      <c r="F56" s="701"/>
      <c r="G56" s="701"/>
      <c r="H56" s="701"/>
      <c r="I56" s="1034"/>
      <c r="J56" s="702"/>
      <c r="K56" s="702"/>
      <c r="L56" s="702"/>
      <c r="M56" s="702"/>
      <c r="N56" s="702"/>
      <c r="O56" s="702"/>
      <c r="P56" s="702"/>
      <c r="Q56" s="702"/>
      <c r="R56" s="702"/>
      <c r="S56" s="702"/>
      <c r="T56" s="702"/>
      <c r="U56" s="702"/>
      <c r="V56" s="702"/>
      <c r="W56" s="702"/>
      <c r="X56" s="702"/>
      <c r="Y56" s="702"/>
      <c r="Z56" s="702"/>
      <c r="AA56" s="702"/>
      <c r="AB56" s="702"/>
      <c r="AC56" s="702"/>
      <c r="AD56" s="702"/>
      <c r="AE56" s="702"/>
      <c r="AF56" s="702"/>
      <c r="AG56" s="702"/>
      <c r="AH56" s="702"/>
      <c r="AI56" s="1578"/>
      <c r="AJ56" s="1579"/>
      <c r="AK56" s="81"/>
      <c r="AN56" s="81"/>
    </row>
    <row r="57" spans="2:67" s="182" customFormat="1" ht="30" customHeight="1" x14ac:dyDescent="0.2">
      <c r="B57" s="1563" t="s">
        <v>410</v>
      </c>
      <c r="C57" s="1563"/>
      <c r="D57" s="1563"/>
      <c r="E57" s="696">
        <f>SUM(E58:E61)</f>
        <v>0</v>
      </c>
      <c r="F57" s="696"/>
      <c r="G57" s="696">
        <f>SUM(G58:G61)</f>
        <v>0</v>
      </c>
      <c r="H57" s="696"/>
      <c r="I57" s="1032">
        <f>SUM(I58:I61)</f>
        <v>0</v>
      </c>
      <c r="J57" s="697"/>
      <c r="K57" s="697">
        <f>SUM(K58:K61)</f>
        <v>12</v>
      </c>
      <c r="L57" s="697"/>
      <c r="M57" s="697">
        <f>SUM(M58:M61)</f>
        <v>0</v>
      </c>
      <c r="N57" s="697"/>
      <c r="O57" s="697">
        <f>SUM(O58:O61)</f>
        <v>0</v>
      </c>
      <c r="P57" s="697"/>
      <c r="Q57" s="697">
        <f>SUM(Q58:Q61)</f>
        <v>1</v>
      </c>
      <c r="R57" s="697"/>
      <c r="S57" s="697">
        <f>SUM(S58:S61)</f>
        <v>0</v>
      </c>
      <c r="T57" s="697"/>
      <c r="U57" s="697">
        <f>SUM(U58:U61)</f>
        <v>1</v>
      </c>
      <c r="V57" s="697"/>
      <c r="W57" s="697">
        <f>SUM(W58:W61)</f>
        <v>0</v>
      </c>
      <c r="X57" s="697"/>
      <c r="Y57" s="697">
        <f>SUM(Y58:Y61)</f>
        <v>0</v>
      </c>
      <c r="Z57" s="697"/>
      <c r="AA57" s="697">
        <f>SUM(AA58:AA61)</f>
        <v>0</v>
      </c>
      <c r="AB57" s="697"/>
      <c r="AC57" s="697">
        <f>SUM(AC58:AC61)</f>
        <v>0</v>
      </c>
      <c r="AD57" s="697"/>
      <c r="AE57" s="697">
        <f>SUM(AE58:AE61)</f>
        <v>1</v>
      </c>
      <c r="AF57" s="697"/>
      <c r="AG57" s="697">
        <f>SUM(AG58:AG61)</f>
        <v>1</v>
      </c>
      <c r="AH57" s="697"/>
      <c r="AI57" s="1578">
        <f>SUM(AI58:AI61)</f>
        <v>16</v>
      </c>
      <c r="AJ57" s="1579"/>
      <c r="AN57" s="81"/>
    </row>
    <row r="58" spans="2:67" s="7" customFormat="1" ht="30" customHeight="1" x14ac:dyDescent="0.2">
      <c r="B58" s="734"/>
      <c r="C58" s="1026" t="s">
        <v>413</v>
      </c>
      <c r="D58" s="1027"/>
      <c r="E58" s="698">
        <v>0</v>
      </c>
      <c r="F58" s="698"/>
      <c r="G58" s="698">
        <v>0</v>
      </c>
      <c r="H58" s="698"/>
      <c r="I58" s="1033">
        <v>0</v>
      </c>
      <c r="J58" s="699"/>
      <c r="K58" s="699">
        <v>11</v>
      </c>
      <c r="L58" s="699"/>
      <c r="M58" s="699">
        <v>0</v>
      </c>
      <c r="N58" s="699"/>
      <c r="O58" s="699">
        <v>0</v>
      </c>
      <c r="P58" s="699"/>
      <c r="Q58" s="699">
        <v>0</v>
      </c>
      <c r="R58" s="699"/>
      <c r="S58" s="699">
        <v>0</v>
      </c>
      <c r="T58" s="699"/>
      <c r="U58" s="699">
        <v>0</v>
      </c>
      <c r="V58" s="699"/>
      <c r="W58" s="699">
        <v>0</v>
      </c>
      <c r="X58" s="699"/>
      <c r="Y58" s="699">
        <v>0</v>
      </c>
      <c r="Z58" s="699"/>
      <c r="AA58" s="699">
        <v>0</v>
      </c>
      <c r="AB58" s="699"/>
      <c r="AC58" s="699">
        <v>0</v>
      </c>
      <c r="AD58" s="699"/>
      <c r="AE58" s="699">
        <v>1</v>
      </c>
      <c r="AF58" s="699"/>
      <c r="AG58" s="699">
        <v>1</v>
      </c>
      <c r="AH58" s="699"/>
      <c r="AI58" s="1578">
        <f>SUM(D58:AH58)</f>
        <v>13</v>
      </c>
      <c r="AJ58" s="1579"/>
      <c r="AK58" s="81"/>
      <c r="AM58" s="185"/>
    </row>
    <row r="59" spans="2:67" s="7" customFormat="1" ht="30" customHeight="1" x14ac:dyDescent="0.2">
      <c r="B59" s="734"/>
      <c r="C59" s="1026" t="s">
        <v>414</v>
      </c>
      <c r="D59" s="1027"/>
      <c r="E59" s="698">
        <v>0</v>
      </c>
      <c r="F59" s="698"/>
      <c r="G59" s="698">
        <v>0</v>
      </c>
      <c r="H59" s="698"/>
      <c r="I59" s="1033">
        <v>0</v>
      </c>
      <c r="J59" s="699"/>
      <c r="K59" s="699">
        <v>0</v>
      </c>
      <c r="L59" s="699"/>
      <c r="M59" s="699">
        <v>0</v>
      </c>
      <c r="N59" s="699"/>
      <c r="O59" s="699">
        <v>0</v>
      </c>
      <c r="P59" s="699"/>
      <c r="Q59" s="699">
        <v>1</v>
      </c>
      <c r="R59" s="699"/>
      <c r="S59" s="699">
        <v>0</v>
      </c>
      <c r="T59" s="699"/>
      <c r="U59" s="699">
        <v>1</v>
      </c>
      <c r="V59" s="699"/>
      <c r="W59" s="699">
        <v>0</v>
      </c>
      <c r="X59" s="699"/>
      <c r="Y59" s="699">
        <v>0</v>
      </c>
      <c r="Z59" s="699"/>
      <c r="AA59" s="699">
        <v>0</v>
      </c>
      <c r="AB59" s="699"/>
      <c r="AC59" s="699">
        <v>0</v>
      </c>
      <c r="AD59" s="699"/>
      <c r="AE59" s="699">
        <v>0</v>
      </c>
      <c r="AF59" s="699"/>
      <c r="AG59" s="699">
        <v>0</v>
      </c>
      <c r="AH59" s="699"/>
      <c r="AI59" s="1578">
        <f>SUM(D59:AH59)</f>
        <v>2</v>
      </c>
      <c r="AJ59" s="1579"/>
      <c r="AK59" s="81"/>
      <c r="AM59" s="185"/>
    </row>
    <row r="60" spans="2:67" s="7" customFormat="1" ht="30" customHeight="1" x14ac:dyDescent="0.2">
      <c r="B60" s="734"/>
      <c r="C60" s="1026" t="s">
        <v>415</v>
      </c>
      <c r="D60" s="1027"/>
      <c r="E60" s="698">
        <v>0</v>
      </c>
      <c r="F60" s="698"/>
      <c r="G60" s="698">
        <v>0</v>
      </c>
      <c r="H60" s="698"/>
      <c r="I60" s="1033">
        <v>0</v>
      </c>
      <c r="J60" s="699"/>
      <c r="K60" s="699">
        <v>1</v>
      </c>
      <c r="L60" s="699"/>
      <c r="M60" s="699">
        <v>0</v>
      </c>
      <c r="N60" s="699"/>
      <c r="O60" s="699">
        <v>0</v>
      </c>
      <c r="P60" s="699"/>
      <c r="Q60" s="699">
        <v>0</v>
      </c>
      <c r="R60" s="699"/>
      <c r="S60" s="699">
        <v>0</v>
      </c>
      <c r="T60" s="699"/>
      <c r="U60" s="699">
        <v>0</v>
      </c>
      <c r="V60" s="699"/>
      <c r="W60" s="699">
        <v>0</v>
      </c>
      <c r="X60" s="699"/>
      <c r="Y60" s="699">
        <v>0</v>
      </c>
      <c r="Z60" s="699"/>
      <c r="AA60" s="699">
        <v>0</v>
      </c>
      <c r="AB60" s="699"/>
      <c r="AC60" s="699">
        <v>0</v>
      </c>
      <c r="AD60" s="699"/>
      <c r="AE60" s="699">
        <v>0</v>
      </c>
      <c r="AF60" s="699"/>
      <c r="AG60" s="699">
        <v>0</v>
      </c>
      <c r="AH60" s="699"/>
      <c r="AI60" s="1578">
        <f>SUM(D60:AH60)</f>
        <v>1</v>
      </c>
      <c r="AJ60" s="1579"/>
      <c r="AK60" s="81"/>
      <c r="AM60" s="185"/>
    </row>
    <row r="61" spans="2:67" s="7" customFormat="1" ht="30" customHeight="1" x14ac:dyDescent="0.2">
      <c r="B61" s="734"/>
      <c r="C61" s="1026" t="s">
        <v>416</v>
      </c>
      <c r="D61" s="1027"/>
      <c r="E61" s="698">
        <v>0</v>
      </c>
      <c r="F61" s="698"/>
      <c r="G61" s="698">
        <v>0</v>
      </c>
      <c r="H61" s="698"/>
      <c r="I61" s="1033">
        <v>0</v>
      </c>
      <c r="J61" s="699"/>
      <c r="K61" s="699">
        <v>0</v>
      </c>
      <c r="L61" s="699"/>
      <c r="M61" s="699">
        <v>0</v>
      </c>
      <c r="N61" s="699"/>
      <c r="O61" s="699">
        <v>0</v>
      </c>
      <c r="P61" s="699"/>
      <c r="Q61" s="699">
        <v>0</v>
      </c>
      <c r="R61" s="699"/>
      <c r="S61" s="699">
        <v>0</v>
      </c>
      <c r="T61" s="699"/>
      <c r="U61" s="699">
        <v>0</v>
      </c>
      <c r="V61" s="699"/>
      <c r="W61" s="699">
        <v>0</v>
      </c>
      <c r="X61" s="699"/>
      <c r="Y61" s="699">
        <v>0</v>
      </c>
      <c r="Z61" s="699"/>
      <c r="AA61" s="699">
        <v>0</v>
      </c>
      <c r="AB61" s="699"/>
      <c r="AC61" s="699">
        <v>0</v>
      </c>
      <c r="AD61" s="699"/>
      <c r="AE61" s="699">
        <v>0</v>
      </c>
      <c r="AF61" s="699"/>
      <c r="AG61" s="699">
        <v>0</v>
      </c>
      <c r="AH61" s="699"/>
      <c r="AI61" s="1578">
        <f>SUM(D61:AH61)</f>
        <v>0</v>
      </c>
      <c r="AJ61" s="1579"/>
      <c r="AK61" s="81"/>
      <c r="AM61" s="185"/>
    </row>
    <row r="62" spans="2:67" s="7" customFormat="1" ht="30" customHeight="1" x14ac:dyDescent="0.2">
      <c r="B62" s="734"/>
      <c r="C62" s="744" t="s">
        <v>101</v>
      </c>
      <c r="D62" s="1027"/>
      <c r="E62" s="701"/>
      <c r="F62" s="701"/>
      <c r="G62" s="701"/>
      <c r="H62" s="701"/>
      <c r="I62" s="1034"/>
      <c r="J62" s="702"/>
      <c r="K62" s="702"/>
      <c r="L62" s="702"/>
      <c r="M62" s="702"/>
      <c r="N62" s="702"/>
      <c r="O62" s="702"/>
      <c r="P62" s="702"/>
      <c r="Q62" s="702"/>
      <c r="R62" s="702"/>
      <c r="S62" s="702"/>
      <c r="T62" s="702"/>
      <c r="U62" s="702"/>
      <c r="V62" s="702"/>
      <c r="W62" s="702"/>
      <c r="X62" s="702"/>
      <c r="Y62" s="702"/>
      <c r="Z62" s="702"/>
      <c r="AA62" s="702"/>
      <c r="AB62" s="702"/>
      <c r="AC62" s="702"/>
      <c r="AD62" s="702"/>
      <c r="AE62" s="702"/>
      <c r="AF62" s="702"/>
      <c r="AG62" s="702"/>
      <c r="AH62" s="702"/>
      <c r="AI62" s="1578"/>
      <c r="AJ62" s="1579"/>
      <c r="AK62" s="81"/>
      <c r="AN62" s="81"/>
    </row>
    <row r="63" spans="2:67" s="182" customFormat="1" ht="30" customHeight="1" x14ac:dyDescent="0.2">
      <c r="B63" s="1563" t="s">
        <v>410</v>
      </c>
      <c r="C63" s="1563"/>
      <c r="D63" s="1563"/>
      <c r="E63" s="696">
        <f>SUM(E64:E67)</f>
        <v>0</v>
      </c>
      <c r="F63" s="696"/>
      <c r="G63" s="696">
        <f>SUM(G64:G67)</f>
        <v>0</v>
      </c>
      <c r="H63" s="696"/>
      <c r="I63" s="1032">
        <f>SUM(I64:I67)</f>
        <v>1</v>
      </c>
      <c r="J63" s="697"/>
      <c r="K63" s="697">
        <f>SUM(K64:K67)</f>
        <v>7</v>
      </c>
      <c r="L63" s="697"/>
      <c r="M63" s="697">
        <f>SUM(M64:M67)</f>
        <v>0</v>
      </c>
      <c r="N63" s="697"/>
      <c r="O63" s="697">
        <f>SUM(O64:O67)</f>
        <v>0</v>
      </c>
      <c r="P63" s="697"/>
      <c r="Q63" s="697">
        <f>SUM(Q64:Q67)</f>
        <v>1</v>
      </c>
      <c r="R63" s="697"/>
      <c r="S63" s="697">
        <f>SUM(S64:S67)</f>
        <v>0</v>
      </c>
      <c r="T63" s="697"/>
      <c r="U63" s="697">
        <f>SUM(U64:U67)</f>
        <v>1</v>
      </c>
      <c r="V63" s="697"/>
      <c r="W63" s="697">
        <f>SUM(W64:W67)</f>
        <v>0</v>
      </c>
      <c r="X63" s="697"/>
      <c r="Y63" s="697">
        <f>SUM(Y64:Y67)</f>
        <v>0</v>
      </c>
      <c r="Z63" s="697"/>
      <c r="AA63" s="697">
        <f>SUM(AA64:AA67)</f>
        <v>4</v>
      </c>
      <c r="AB63" s="697"/>
      <c r="AC63" s="697">
        <f>SUM(AC64:AC67)</f>
        <v>1</v>
      </c>
      <c r="AD63" s="697"/>
      <c r="AE63" s="697">
        <f>SUM(AE64:AE67)</f>
        <v>2</v>
      </c>
      <c r="AF63" s="697"/>
      <c r="AG63" s="697">
        <f>SUM(AG64:AG67)</f>
        <v>2</v>
      </c>
      <c r="AH63" s="697"/>
      <c r="AI63" s="1578">
        <f>SUM(AI64:AI67)</f>
        <v>19</v>
      </c>
      <c r="AJ63" s="1579"/>
      <c r="AN63" s="81"/>
    </row>
    <row r="64" spans="2:67" s="7" customFormat="1" ht="30" customHeight="1" x14ac:dyDescent="0.2">
      <c r="B64" s="734"/>
      <c r="C64" s="1026" t="s">
        <v>413</v>
      </c>
      <c r="D64" s="1027"/>
      <c r="E64" s="698">
        <v>0</v>
      </c>
      <c r="F64" s="698"/>
      <c r="G64" s="698">
        <v>0</v>
      </c>
      <c r="H64" s="698"/>
      <c r="I64" s="1033">
        <v>1</v>
      </c>
      <c r="J64" s="699"/>
      <c r="K64" s="699">
        <v>7</v>
      </c>
      <c r="L64" s="699"/>
      <c r="M64" s="699">
        <v>0</v>
      </c>
      <c r="N64" s="699"/>
      <c r="O64" s="699">
        <v>0</v>
      </c>
      <c r="P64" s="699"/>
      <c r="Q64" s="699">
        <v>1</v>
      </c>
      <c r="R64" s="699"/>
      <c r="S64" s="699">
        <v>0</v>
      </c>
      <c r="T64" s="699"/>
      <c r="U64" s="699">
        <v>0</v>
      </c>
      <c r="V64" s="699"/>
      <c r="W64" s="699">
        <v>0</v>
      </c>
      <c r="X64" s="699"/>
      <c r="Y64" s="699">
        <v>0</v>
      </c>
      <c r="Z64" s="699"/>
      <c r="AA64" s="699">
        <v>1</v>
      </c>
      <c r="AB64" s="699"/>
      <c r="AC64" s="699">
        <v>1</v>
      </c>
      <c r="AD64" s="699"/>
      <c r="AE64" s="699">
        <v>1</v>
      </c>
      <c r="AF64" s="699"/>
      <c r="AG64" s="699">
        <v>1</v>
      </c>
      <c r="AH64" s="699"/>
      <c r="AI64" s="1578">
        <f>SUM(D64:AH64)</f>
        <v>13</v>
      </c>
      <c r="AJ64" s="1579"/>
      <c r="AK64" s="81"/>
      <c r="AM64" s="185"/>
    </row>
    <row r="65" spans="2:39" s="7" customFormat="1" ht="30" customHeight="1" x14ac:dyDescent="0.2">
      <c r="B65" s="734"/>
      <c r="C65" s="1026" t="s">
        <v>414</v>
      </c>
      <c r="D65" s="1027"/>
      <c r="E65" s="698">
        <v>0</v>
      </c>
      <c r="F65" s="698"/>
      <c r="G65" s="698">
        <v>0</v>
      </c>
      <c r="H65" s="698"/>
      <c r="I65" s="1033">
        <v>0</v>
      </c>
      <c r="J65" s="699"/>
      <c r="K65" s="699">
        <v>0</v>
      </c>
      <c r="L65" s="699"/>
      <c r="M65" s="699">
        <v>0</v>
      </c>
      <c r="N65" s="699"/>
      <c r="O65" s="699">
        <v>0</v>
      </c>
      <c r="P65" s="699"/>
      <c r="Q65" s="699">
        <v>0</v>
      </c>
      <c r="R65" s="699"/>
      <c r="S65" s="699">
        <v>0</v>
      </c>
      <c r="T65" s="699"/>
      <c r="U65" s="699">
        <v>1</v>
      </c>
      <c r="V65" s="699"/>
      <c r="W65" s="699">
        <v>0</v>
      </c>
      <c r="X65" s="699"/>
      <c r="Y65" s="699">
        <v>0</v>
      </c>
      <c r="Z65" s="699"/>
      <c r="AA65" s="699">
        <v>3</v>
      </c>
      <c r="AB65" s="699"/>
      <c r="AC65" s="699">
        <v>0</v>
      </c>
      <c r="AD65" s="699"/>
      <c r="AE65" s="699">
        <v>1</v>
      </c>
      <c r="AF65" s="699"/>
      <c r="AG65" s="699">
        <v>1</v>
      </c>
      <c r="AH65" s="699"/>
      <c r="AI65" s="1578">
        <f>SUM(D65:AH65)</f>
        <v>6</v>
      </c>
      <c r="AJ65" s="1579"/>
      <c r="AK65" s="81"/>
      <c r="AM65" s="185"/>
    </row>
    <row r="66" spans="2:39" s="7" customFormat="1" ht="30" customHeight="1" x14ac:dyDescent="0.2">
      <c r="B66" s="734"/>
      <c r="C66" s="1026" t="s">
        <v>415</v>
      </c>
      <c r="D66" s="1027"/>
      <c r="E66" s="698">
        <v>0</v>
      </c>
      <c r="F66" s="698"/>
      <c r="G66" s="698">
        <v>0</v>
      </c>
      <c r="H66" s="698"/>
      <c r="I66" s="1033">
        <v>0</v>
      </c>
      <c r="J66" s="699"/>
      <c r="K66" s="699">
        <v>0</v>
      </c>
      <c r="L66" s="699"/>
      <c r="M66" s="699">
        <v>0</v>
      </c>
      <c r="N66" s="699"/>
      <c r="O66" s="699">
        <v>0</v>
      </c>
      <c r="P66" s="699"/>
      <c r="Q66" s="699">
        <v>0</v>
      </c>
      <c r="R66" s="699"/>
      <c r="S66" s="699">
        <v>0</v>
      </c>
      <c r="T66" s="699"/>
      <c r="U66" s="699">
        <v>0</v>
      </c>
      <c r="V66" s="699"/>
      <c r="W66" s="699">
        <v>0</v>
      </c>
      <c r="X66" s="699"/>
      <c r="Y66" s="699">
        <v>0</v>
      </c>
      <c r="Z66" s="699"/>
      <c r="AA66" s="699">
        <v>0</v>
      </c>
      <c r="AB66" s="699"/>
      <c r="AC66" s="699">
        <v>0</v>
      </c>
      <c r="AD66" s="699"/>
      <c r="AE66" s="699">
        <v>0</v>
      </c>
      <c r="AF66" s="699"/>
      <c r="AG66" s="699">
        <v>0</v>
      </c>
      <c r="AH66" s="699"/>
      <c r="AI66" s="1578">
        <f>SUM(D66:AH66)</f>
        <v>0</v>
      </c>
      <c r="AJ66" s="1579"/>
      <c r="AK66" s="81"/>
      <c r="AM66" s="185"/>
    </row>
    <row r="67" spans="2:39" s="7" customFormat="1" ht="30" customHeight="1" x14ac:dyDescent="0.2">
      <c r="B67" s="734"/>
      <c r="C67" s="1026" t="s">
        <v>416</v>
      </c>
      <c r="D67" s="1027"/>
      <c r="E67" s="698">
        <v>0</v>
      </c>
      <c r="F67" s="698"/>
      <c r="G67" s="698">
        <v>0</v>
      </c>
      <c r="H67" s="698"/>
      <c r="I67" s="1033">
        <v>0</v>
      </c>
      <c r="J67" s="699"/>
      <c r="K67" s="699">
        <v>0</v>
      </c>
      <c r="L67" s="699"/>
      <c r="M67" s="699">
        <v>0</v>
      </c>
      <c r="N67" s="699"/>
      <c r="O67" s="699">
        <v>0</v>
      </c>
      <c r="P67" s="699"/>
      <c r="Q67" s="699">
        <v>0</v>
      </c>
      <c r="R67" s="699"/>
      <c r="S67" s="699">
        <v>0</v>
      </c>
      <c r="T67" s="699"/>
      <c r="U67" s="699">
        <v>0</v>
      </c>
      <c r="V67" s="699"/>
      <c r="W67" s="699">
        <v>0</v>
      </c>
      <c r="X67" s="699"/>
      <c r="Y67" s="699">
        <v>0</v>
      </c>
      <c r="Z67" s="699"/>
      <c r="AA67" s="699">
        <v>0</v>
      </c>
      <c r="AB67" s="699"/>
      <c r="AC67" s="699">
        <v>0</v>
      </c>
      <c r="AD67" s="699"/>
      <c r="AE67" s="699">
        <v>0</v>
      </c>
      <c r="AF67" s="699"/>
      <c r="AG67" s="699">
        <v>0</v>
      </c>
      <c r="AH67" s="699"/>
      <c r="AI67" s="1578">
        <f>SUM(D67:AH67)</f>
        <v>0</v>
      </c>
      <c r="AJ67" s="1579"/>
      <c r="AK67" s="81"/>
      <c r="AM67" s="185"/>
    </row>
    <row r="68" spans="2:39" s="7" customFormat="1" ht="30" customHeight="1" x14ac:dyDescent="0.2">
      <c r="B68" s="734"/>
      <c r="C68" s="744" t="s">
        <v>102</v>
      </c>
      <c r="D68" s="1027"/>
      <c r="E68" s="701"/>
      <c r="F68" s="701"/>
      <c r="G68" s="701"/>
      <c r="H68" s="701"/>
      <c r="I68" s="1034"/>
      <c r="J68" s="702"/>
      <c r="K68" s="702"/>
      <c r="L68" s="702"/>
      <c r="M68" s="702"/>
      <c r="N68" s="702"/>
      <c r="O68" s="702"/>
      <c r="P68" s="702"/>
      <c r="Q68" s="702"/>
      <c r="R68" s="702"/>
      <c r="S68" s="702"/>
      <c r="T68" s="702"/>
      <c r="U68" s="702"/>
      <c r="V68" s="702"/>
      <c r="W68" s="702"/>
      <c r="X68" s="702"/>
      <c r="Y68" s="702"/>
      <c r="Z68" s="702"/>
      <c r="AA68" s="702"/>
      <c r="AB68" s="702"/>
      <c r="AC68" s="702"/>
      <c r="AD68" s="702"/>
      <c r="AE68" s="702"/>
      <c r="AF68" s="702"/>
      <c r="AG68" s="702"/>
      <c r="AH68" s="702"/>
      <c r="AI68" s="1578"/>
      <c r="AJ68" s="1579"/>
      <c r="AK68" s="81"/>
    </row>
    <row r="69" spans="2:39" s="182" customFormat="1" ht="30" customHeight="1" x14ac:dyDescent="0.2">
      <c r="B69" s="1563" t="s">
        <v>410</v>
      </c>
      <c r="C69" s="1563"/>
      <c r="D69" s="1563"/>
      <c r="E69" s="696">
        <f>SUM(E70:E73)</f>
        <v>0</v>
      </c>
      <c r="F69" s="696"/>
      <c r="G69" s="696">
        <f>SUM(G70:G73)</f>
        <v>0</v>
      </c>
      <c r="H69" s="696"/>
      <c r="I69" s="1032">
        <f>SUM(I70:I73)</f>
        <v>0</v>
      </c>
      <c r="J69" s="697"/>
      <c r="K69" s="697">
        <f>SUM(K70:K73)</f>
        <v>5</v>
      </c>
      <c r="L69" s="697"/>
      <c r="M69" s="697">
        <f>SUM(M70:M73)</f>
        <v>1</v>
      </c>
      <c r="N69" s="697"/>
      <c r="O69" s="697">
        <f>SUM(O70:O73)</f>
        <v>0</v>
      </c>
      <c r="P69" s="697"/>
      <c r="Q69" s="697">
        <f>SUM(Q70:Q73)</f>
        <v>1</v>
      </c>
      <c r="R69" s="697"/>
      <c r="S69" s="697">
        <f>SUM(S70:S73)</f>
        <v>0</v>
      </c>
      <c r="T69" s="697"/>
      <c r="U69" s="697">
        <f>SUM(U70:U73)</f>
        <v>0</v>
      </c>
      <c r="V69" s="697"/>
      <c r="W69" s="697">
        <f>SUM(W70:W73)</f>
        <v>0</v>
      </c>
      <c r="X69" s="697"/>
      <c r="Y69" s="697">
        <f>SUM(Y70:Y73)</f>
        <v>0</v>
      </c>
      <c r="Z69" s="697"/>
      <c r="AA69" s="697">
        <f>SUM(AA70:AA73)</f>
        <v>1</v>
      </c>
      <c r="AB69" s="697"/>
      <c r="AC69" s="697">
        <f>SUM(AC70:AC73)</f>
        <v>3</v>
      </c>
      <c r="AD69" s="697"/>
      <c r="AE69" s="697">
        <f>SUM(AE70:AE73)</f>
        <v>0</v>
      </c>
      <c r="AF69" s="697"/>
      <c r="AG69" s="697">
        <f>SUM(AG70:AG73)</f>
        <v>4</v>
      </c>
      <c r="AH69" s="697"/>
      <c r="AI69" s="1578">
        <f>SUM(AI70:AI73)</f>
        <v>15</v>
      </c>
      <c r="AJ69" s="1579"/>
    </row>
    <row r="70" spans="2:39" s="7" customFormat="1" ht="30" customHeight="1" x14ac:dyDescent="0.2">
      <c r="B70" s="734"/>
      <c r="C70" s="1026" t="s">
        <v>413</v>
      </c>
      <c r="D70" s="1027"/>
      <c r="E70" s="698">
        <v>0</v>
      </c>
      <c r="F70" s="698"/>
      <c r="G70" s="698">
        <v>0</v>
      </c>
      <c r="H70" s="698"/>
      <c r="I70" s="1033">
        <v>0</v>
      </c>
      <c r="J70" s="699"/>
      <c r="K70" s="699">
        <v>3</v>
      </c>
      <c r="L70" s="699"/>
      <c r="M70" s="699">
        <v>1</v>
      </c>
      <c r="N70" s="699"/>
      <c r="O70" s="699">
        <v>0</v>
      </c>
      <c r="P70" s="699"/>
      <c r="Q70" s="699">
        <v>0</v>
      </c>
      <c r="R70" s="699"/>
      <c r="S70" s="699">
        <v>0</v>
      </c>
      <c r="T70" s="699"/>
      <c r="U70" s="699">
        <v>0</v>
      </c>
      <c r="V70" s="699"/>
      <c r="W70" s="699">
        <v>0</v>
      </c>
      <c r="X70" s="699"/>
      <c r="Y70" s="699">
        <v>0</v>
      </c>
      <c r="Z70" s="699"/>
      <c r="AA70" s="699">
        <v>0</v>
      </c>
      <c r="AB70" s="699"/>
      <c r="AC70" s="699">
        <v>3</v>
      </c>
      <c r="AD70" s="699"/>
      <c r="AE70" s="699">
        <v>0</v>
      </c>
      <c r="AF70" s="699"/>
      <c r="AG70" s="699">
        <v>4</v>
      </c>
      <c r="AH70" s="699"/>
      <c r="AI70" s="1578">
        <f>SUM(D70:AH70)</f>
        <v>11</v>
      </c>
      <c r="AJ70" s="1579"/>
      <c r="AK70" s="81"/>
      <c r="AM70" s="185"/>
    </row>
    <row r="71" spans="2:39" s="7" customFormat="1" ht="30" customHeight="1" x14ac:dyDescent="0.2">
      <c r="B71" s="734"/>
      <c r="C71" s="1026" t="s">
        <v>414</v>
      </c>
      <c r="D71" s="1027"/>
      <c r="E71" s="698">
        <v>0</v>
      </c>
      <c r="F71" s="698"/>
      <c r="G71" s="698">
        <v>0</v>
      </c>
      <c r="H71" s="698"/>
      <c r="I71" s="1033">
        <v>0</v>
      </c>
      <c r="J71" s="699"/>
      <c r="K71" s="699">
        <v>1</v>
      </c>
      <c r="L71" s="699"/>
      <c r="M71" s="699">
        <v>0</v>
      </c>
      <c r="N71" s="699"/>
      <c r="O71" s="699">
        <v>0</v>
      </c>
      <c r="P71" s="699"/>
      <c r="Q71" s="699">
        <v>1</v>
      </c>
      <c r="R71" s="699"/>
      <c r="S71" s="699">
        <v>0</v>
      </c>
      <c r="T71" s="699"/>
      <c r="U71" s="699">
        <v>0</v>
      </c>
      <c r="V71" s="699"/>
      <c r="W71" s="699">
        <v>0</v>
      </c>
      <c r="X71" s="699"/>
      <c r="Y71" s="699">
        <v>0</v>
      </c>
      <c r="Z71" s="699"/>
      <c r="AA71" s="699">
        <v>1</v>
      </c>
      <c r="AB71" s="699"/>
      <c r="AC71" s="699">
        <v>0</v>
      </c>
      <c r="AD71" s="699"/>
      <c r="AE71" s="699">
        <v>0</v>
      </c>
      <c r="AF71" s="699"/>
      <c r="AG71" s="699">
        <v>0</v>
      </c>
      <c r="AH71" s="699"/>
      <c r="AI71" s="1578">
        <f>SUM(D71:AH71)</f>
        <v>3</v>
      </c>
      <c r="AJ71" s="1579"/>
      <c r="AK71" s="81"/>
      <c r="AM71" s="185"/>
    </row>
    <row r="72" spans="2:39" s="7" customFormat="1" ht="30" customHeight="1" x14ac:dyDescent="0.2">
      <c r="B72" s="734"/>
      <c r="C72" s="1026" t="s">
        <v>415</v>
      </c>
      <c r="D72" s="1027"/>
      <c r="E72" s="698">
        <v>0</v>
      </c>
      <c r="F72" s="698"/>
      <c r="G72" s="698">
        <v>0</v>
      </c>
      <c r="H72" s="698"/>
      <c r="I72" s="1033">
        <v>0</v>
      </c>
      <c r="J72" s="699"/>
      <c r="K72" s="699">
        <v>1</v>
      </c>
      <c r="L72" s="699"/>
      <c r="M72" s="699">
        <v>0</v>
      </c>
      <c r="N72" s="699"/>
      <c r="O72" s="699">
        <v>0</v>
      </c>
      <c r="P72" s="699"/>
      <c r="Q72" s="699">
        <v>0</v>
      </c>
      <c r="R72" s="699"/>
      <c r="S72" s="699">
        <v>0</v>
      </c>
      <c r="T72" s="699"/>
      <c r="U72" s="699">
        <v>0</v>
      </c>
      <c r="V72" s="699"/>
      <c r="W72" s="699">
        <v>0</v>
      </c>
      <c r="X72" s="699"/>
      <c r="Y72" s="699">
        <v>0</v>
      </c>
      <c r="Z72" s="699"/>
      <c r="AA72" s="699">
        <v>0</v>
      </c>
      <c r="AB72" s="699"/>
      <c r="AC72" s="699">
        <v>0</v>
      </c>
      <c r="AD72" s="699"/>
      <c r="AE72" s="699">
        <v>0</v>
      </c>
      <c r="AF72" s="699"/>
      <c r="AG72" s="699">
        <v>0</v>
      </c>
      <c r="AH72" s="699"/>
      <c r="AI72" s="1578">
        <f>SUM(D72:AH72)</f>
        <v>1</v>
      </c>
      <c r="AJ72" s="1579"/>
      <c r="AK72" s="81"/>
      <c r="AM72" s="185"/>
    </row>
    <row r="73" spans="2:39" s="7" customFormat="1" ht="30" customHeight="1" x14ac:dyDescent="0.2">
      <c r="B73" s="734"/>
      <c r="C73" s="1026" t="s">
        <v>416</v>
      </c>
      <c r="D73" s="1027"/>
      <c r="E73" s="698">
        <v>0</v>
      </c>
      <c r="F73" s="698"/>
      <c r="G73" s="698">
        <v>0</v>
      </c>
      <c r="H73" s="698"/>
      <c r="I73" s="1033">
        <v>0</v>
      </c>
      <c r="J73" s="699"/>
      <c r="K73" s="699">
        <v>0</v>
      </c>
      <c r="L73" s="699"/>
      <c r="M73" s="699">
        <v>0</v>
      </c>
      <c r="N73" s="699"/>
      <c r="O73" s="699">
        <v>0</v>
      </c>
      <c r="P73" s="699"/>
      <c r="Q73" s="699">
        <v>0</v>
      </c>
      <c r="R73" s="699"/>
      <c r="S73" s="699">
        <v>0</v>
      </c>
      <c r="T73" s="699"/>
      <c r="U73" s="699">
        <v>0</v>
      </c>
      <c r="V73" s="699"/>
      <c r="W73" s="699">
        <v>0</v>
      </c>
      <c r="X73" s="699"/>
      <c r="Y73" s="699">
        <v>0</v>
      </c>
      <c r="Z73" s="699"/>
      <c r="AA73" s="699">
        <v>0</v>
      </c>
      <c r="AB73" s="699"/>
      <c r="AC73" s="699">
        <v>0</v>
      </c>
      <c r="AD73" s="699"/>
      <c r="AE73" s="699">
        <v>0</v>
      </c>
      <c r="AF73" s="699"/>
      <c r="AG73" s="699">
        <v>0</v>
      </c>
      <c r="AH73" s="699"/>
      <c r="AI73" s="1578">
        <f>SUM(D73:AH73)</f>
        <v>0</v>
      </c>
      <c r="AJ73" s="1579"/>
      <c r="AK73" s="81"/>
      <c r="AM73" s="185"/>
    </row>
    <row r="74" spans="2:39" s="7" customFormat="1" ht="30" customHeight="1" x14ac:dyDescent="0.2">
      <c r="B74" s="734"/>
      <c r="C74" s="744" t="s">
        <v>69</v>
      </c>
      <c r="D74" s="1027"/>
      <c r="E74" s="701"/>
      <c r="F74" s="701"/>
      <c r="G74" s="701"/>
      <c r="H74" s="701"/>
      <c r="I74" s="1034"/>
      <c r="J74" s="702"/>
      <c r="K74" s="702"/>
      <c r="L74" s="702"/>
      <c r="M74" s="702"/>
      <c r="N74" s="702"/>
      <c r="O74" s="702"/>
      <c r="P74" s="702"/>
      <c r="Q74" s="702"/>
      <c r="R74" s="702"/>
      <c r="S74" s="702"/>
      <c r="T74" s="702"/>
      <c r="U74" s="702"/>
      <c r="V74" s="702"/>
      <c r="W74" s="702"/>
      <c r="X74" s="702"/>
      <c r="Y74" s="702"/>
      <c r="Z74" s="702"/>
      <c r="AA74" s="702"/>
      <c r="AB74" s="702"/>
      <c r="AC74" s="702"/>
      <c r="AD74" s="702"/>
      <c r="AE74" s="702"/>
      <c r="AF74" s="702"/>
      <c r="AG74" s="702"/>
      <c r="AH74" s="702"/>
      <c r="AI74" s="1578"/>
      <c r="AJ74" s="1579"/>
      <c r="AK74" s="81"/>
    </row>
    <row r="75" spans="2:39" s="182" customFormat="1" ht="30" customHeight="1" x14ac:dyDescent="0.2">
      <c r="B75" s="1563" t="s">
        <v>410</v>
      </c>
      <c r="C75" s="1563"/>
      <c r="D75" s="1563"/>
      <c r="E75" s="696">
        <f>SUM(E76:E79)</f>
        <v>0</v>
      </c>
      <c r="F75" s="696"/>
      <c r="G75" s="696">
        <f>SUM(G76:G79)</f>
        <v>0</v>
      </c>
      <c r="H75" s="696"/>
      <c r="I75" s="1032">
        <f>SUM(I76:I79)</f>
        <v>0</v>
      </c>
      <c r="J75" s="697"/>
      <c r="K75" s="697">
        <f>SUM(K76:K79)</f>
        <v>16</v>
      </c>
      <c r="L75" s="697"/>
      <c r="M75" s="697">
        <f>SUM(M76:M79)</f>
        <v>1</v>
      </c>
      <c r="N75" s="697"/>
      <c r="O75" s="697">
        <f>SUM(O76:O79)</f>
        <v>0</v>
      </c>
      <c r="P75" s="697"/>
      <c r="Q75" s="697">
        <f>SUM(Q76:Q79)</f>
        <v>2</v>
      </c>
      <c r="R75" s="697"/>
      <c r="S75" s="697">
        <f>SUM(S76:S79)</f>
        <v>0</v>
      </c>
      <c r="T75" s="697"/>
      <c r="U75" s="697">
        <f>SUM(U76:U79)</f>
        <v>3</v>
      </c>
      <c r="V75" s="697"/>
      <c r="W75" s="697">
        <f>SUM(W76:W79)</f>
        <v>0</v>
      </c>
      <c r="X75" s="697"/>
      <c r="Y75" s="697">
        <f>SUM(Y76:Y79)</f>
        <v>1</v>
      </c>
      <c r="Z75" s="697"/>
      <c r="AA75" s="697">
        <f>SUM(AA76:AA79)</f>
        <v>2</v>
      </c>
      <c r="AB75" s="697"/>
      <c r="AC75" s="697">
        <f>SUM(AC76:AC79)</f>
        <v>0</v>
      </c>
      <c r="AD75" s="697"/>
      <c r="AE75" s="697">
        <f>SUM(AE76:AE79)</f>
        <v>0</v>
      </c>
      <c r="AF75" s="697"/>
      <c r="AG75" s="697">
        <f>SUM(AG76:AG79)</f>
        <v>1</v>
      </c>
      <c r="AH75" s="697"/>
      <c r="AI75" s="1578">
        <f>SUM(AI76:AI79)</f>
        <v>26</v>
      </c>
      <c r="AJ75" s="1579"/>
    </row>
    <row r="76" spans="2:39" s="7" customFormat="1" ht="30" customHeight="1" x14ac:dyDescent="0.2">
      <c r="B76" s="734"/>
      <c r="C76" s="1026" t="s">
        <v>413</v>
      </c>
      <c r="D76" s="1027"/>
      <c r="E76" s="698">
        <v>0</v>
      </c>
      <c r="F76" s="698"/>
      <c r="G76" s="698">
        <v>0</v>
      </c>
      <c r="H76" s="698"/>
      <c r="I76" s="1033">
        <v>0</v>
      </c>
      <c r="J76" s="699"/>
      <c r="K76" s="699">
        <v>14</v>
      </c>
      <c r="L76" s="699"/>
      <c r="M76" s="699">
        <v>1</v>
      </c>
      <c r="N76" s="699"/>
      <c r="O76" s="699">
        <v>0</v>
      </c>
      <c r="P76" s="699"/>
      <c r="Q76" s="699">
        <v>0</v>
      </c>
      <c r="R76" s="699"/>
      <c r="S76" s="699">
        <v>0</v>
      </c>
      <c r="T76" s="699"/>
      <c r="U76" s="699">
        <v>2</v>
      </c>
      <c r="V76" s="699"/>
      <c r="W76" s="699">
        <v>0</v>
      </c>
      <c r="X76" s="699"/>
      <c r="Y76" s="699">
        <v>1</v>
      </c>
      <c r="Z76" s="699"/>
      <c r="AA76" s="699">
        <v>1</v>
      </c>
      <c r="AB76" s="699"/>
      <c r="AC76" s="699">
        <v>0</v>
      </c>
      <c r="AD76" s="699"/>
      <c r="AE76" s="699">
        <v>0</v>
      </c>
      <c r="AF76" s="699"/>
      <c r="AG76" s="699">
        <v>1</v>
      </c>
      <c r="AH76" s="699"/>
      <c r="AI76" s="1578">
        <f>SUM(D76:AH76)</f>
        <v>20</v>
      </c>
      <c r="AJ76" s="1579"/>
      <c r="AK76" s="81"/>
      <c r="AM76" s="185"/>
    </row>
    <row r="77" spans="2:39" s="7" customFormat="1" ht="30" customHeight="1" x14ac:dyDescent="0.2">
      <c r="B77" s="734"/>
      <c r="C77" s="1026" t="s">
        <v>414</v>
      </c>
      <c r="D77" s="1027"/>
      <c r="E77" s="698">
        <v>0</v>
      </c>
      <c r="F77" s="698"/>
      <c r="G77" s="698">
        <v>0</v>
      </c>
      <c r="H77" s="698"/>
      <c r="I77" s="1033">
        <v>0</v>
      </c>
      <c r="J77" s="699"/>
      <c r="K77" s="699">
        <v>1</v>
      </c>
      <c r="L77" s="699"/>
      <c r="M77" s="699">
        <v>0</v>
      </c>
      <c r="N77" s="699"/>
      <c r="O77" s="699">
        <v>0</v>
      </c>
      <c r="P77" s="699"/>
      <c r="Q77" s="699">
        <v>1</v>
      </c>
      <c r="R77" s="699"/>
      <c r="S77" s="699">
        <v>0</v>
      </c>
      <c r="T77" s="699"/>
      <c r="U77" s="699">
        <v>0</v>
      </c>
      <c r="V77" s="699"/>
      <c r="W77" s="699">
        <v>0</v>
      </c>
      <c r="X77" s="699"/>
      <c r="Y77" s="699">
        <v>0</v>
      </c>
      <c r="Z77" s="699"/>
      <c r="AA77" s="699">
        <v>1</v>
      </c>
      <c r="AB77" s="699"/>
      <c r="AC77" s="699">
        <v>0</v>
      </c>
      <c r="AD77" s="699"/>
      <c r="AE77" s="699">
        <v>0</v>
      </c>
      <c r="AF77" s="699"/>
      <c r="AG77" s="699">
        <v>0</v>
      </c>
      <c r="AH77" s="699"/>
      <c r="AI77" s="1578">
        <f>SUM(D77:AH77)</f>
        <v>3</v>
      </c>
      <c r="AJ77" s="1579"/>
      <c r="AK77" s="81"/>
      <c r="AM77" s="185"/>
    </row>
    <row r="78" spans="2:39" s="7" customFormat="1" ht="30" customHeight="1" x14ac:dyDescent="0.2">
      <c r="B78" s="734"/>
      <c r="C78" s="1026" t="s">
        <v>415</v>
      </c>
      <c r="D78" s="1027"/>
      <c r="E78" s="698">
        <v>0</v>
      </c>
      <c r="F78" s="698"/>
      <c r="G78" s="698">
        <v>0</v>
      </c>
      <c r="H78" s="698"/>
      <c r="I78" s="1033">
        <v>0</v>
      </c>
      <c r="J78" s="699"/>
      <c r="K78" s="699">
        <v>1</v>
      </c>
      <c r="L78" s="699"/>
      <c r="M78" s="699">
        <v>0</v>
      </c>
      <c r="N78" s="699"/>
      <c r="O78" s="699">
        <v>0</v>
      </c>
      <c r="P78" s="699"/>
      <c r="Q78" s="699">
        <v>1</v>
      </c>
      <c r="R78" s="699"/>
      <c r="S78" s="699">
        <v>0</v>
      </c>
      <c r="T78" s="699"/>
      <c r="U78" s="699">
        <v>1</v>
      </c>
      <c r="V78" s="699"/>
      <c r="W78" s="699">
        <v>0</v>
      </c>
      <c r="X78" s="699"/>
      <c r="Y78" s="699">
        <v>0</v>
      </c>
      <c r="Z78" s="699"/>
      <c r="AA78" s="699">
        <v>0</v>
      </c>
      <c r="AB78" s="699"/>
      <c r="AC78" s="699">
        <v>0</v>
      </c>
      <c r="AD78" s="699"/>
      <c r="AE78" s="699">
        <v>0</v>
      </c>
      <c r="AF78" s="699"/>
      <c r="AG78" s="699">
        <v>0</v>
      </c>
      <c r="AH78" s="699"/>
      <c r="AI78" s="1578">
        <f>SUM(D78:AH78)</f>
        <v>3</v>
      </c>
      <c r="AJ78" s="1579"/>
      <c r="AK78" s="81"/>
      <c r="AM78" s="185"/>
    </row>
    <row r="79" spans="2:39" s="7" customFormat="1" ht="30" customHeight="1" x14ac:dyDescent="0.2">
      <c r="B79" s="734"/>
      <c r="C79" s="1026" t="s">
        <v>416</v>
      </c>
      <c r="D79" s="1027"/>
      <c r="E79" s="698">
        <v>0</v>
      </c>
      <c r="F79" s="698"/>
      <c r="G79" s="698">
        <v>0</v>
      </c>
      <c r="H79" s="698"/>
      <c r="I79" s="1033">
        <v>0</v>
      </c>
      <c r="J79" s="699"/>
      <c r="K79" s="699">
        <v>0</v>
      </c>
      <c r="L79" s="699"/>
      <c r="M79" s="699">
        <v>0</v>
      </c>
      <c r="N79" s="699"/>
      <c r="O79" s="699">
        <v>0</v>
      </c>
      <c r="P79" s="699"/>
      <c r="Q79" s="699">
        <v>0</v>
      </c>
      <c r="R79" s="699"/>
      <c r="S79" s="699">
        <v>0</v>
      </c>
      <c r="T79" s="699"/>
      <c r="U79" s="699">
        <v>0</v>
      </c>
      <c r="V79" s="699"/>
      <c r="W79" s="699">
        <v>0</v>
      </c>
      <c r="X79" s="699"/>
      <c r="Y79" s="699">
        <v>0</v>
      </c>
      <c r="Z79" s="699"/>
      <c r="AA79" s="699">
        <v>0</v>
      </c>
      <c r="AB79" s="699"/>
      <c r="AC79" s="699">
        <v>0</v>
      </c>
      <c r="AD79" s="699"/>
      <c r="AE79" s="699">
        <v>0</v>
      </c>
      <c r="AF79" s="699"/>
      <c r="AG79" s="699">
        <v>0</v>
      </c>
      <c r="AH79" s="699"/>
      <c r="AI79" s="1578">
        <f>SUM(D79:AH79)</f>
        <v>0</v>
      </c>
      <c r="AJ79" s="1579"/>
      <c r="AK79" s="81"/>
      <c r="AM79" s="185"/>
    </row>
    <row r="80" spans="2:39" s="7" customFormat="1" ht="11.25" customHeight="1" thickBot="1" x14ac:dyDescent="0.25">
      <c r="B80" s="734"/>
      <c r="C80" s="1029"/>
      <c r="D80" s="1027"/>
      <c r="E80" s="698"/>
      <c r="F80" s="698"/>
      <c r="G80" s="698"/>
      <c r="H80" s="698"/>
      <c r="I80" s="1035"/>
      <c r="J80" s="1036"/>
      <c r="K80" s="1036"/>
      <c r="L80" s="1036"/>
      <c r="M80" s="1036"/>
      <c r="N80" s="1036"/>
      <c r="O80" s="1036"/>
      <c r="P80" s="1036"/>
      <c r="Q80" s="1036"/>
      <c r="R80" s="1036"/>
      <c r="S80" s="1036"/>
      <c r="T80" s="1036"/>
      <c r="U80" s="1036"/>
      <c r="V80" s="1036"/>
      <c r="W80" s="1036"/>
      <c r="X80" s="1036"/>
      <c r="Y80" s="1036"/>
      <c r="Z80" s="1036"/>
      <c r="AA80" s="1036"/>
      <c r="AB80" s="1036"/>
      <c r="AC80" s="1036"/>
      <c r="AD80" s="1036"/>
      <c r="AE80" s="1036"/>
      <c r="AF80" s="1036"/>
      <c r="AG80" s="1036"/>
      <c r="AH80" s="1036"/>
      <c r="AI80" s="1583"/>
      <c r="AJ80" s="1584"/>
      <c r="AK80" s="81"/>
    </row>
    <row r="81" spans="2:41" s="7" customFormat="1" ht="30" customHeight="1" x14ac:dyDescent="0.2">
      <c r="B81" s="1017"/>
      <c r="C81" s="1018" t="s">
        <v>411</v>
      </c>
      <c r="D81" s="1019"/>
      <c r="E81" s="1020"/>
      <c r="F81" s="1020"/>
      <c r="G81" s="1020"/>
      <c r="H81" s="1020"/>
      <c r="I81" s="1568"/>
      <c r="J81" s="1569"/>
      <c r="K81" s="1569"/>
      <c r="L81" s="1569"/>
      <c r="M81" s="1569"/>
      <c r="N81" s="1569"/>
      <c r="O81" s="1569"/>
      <c r="P81" s="1569"/>
      <c r="Q81" s="1569"/>
      <c r="R81" s="1569"/>
      <c r="S81" s="1569"/>
      <c r="T81" s="1569"/>
      <c r="U81" s="1569"/>
      <c r="V81" s="1569"/>
      <c r="W81" s="1569"/>
      <c r="X81" s="1569"/>
      <c r="Y81" s="1569"/>
      <c r="Z81" s="1569"/>
      <c r="AA81" s="1569"/>
      <c r="AB81" s="1569"/>
      <c r="AC81" s="1569"/>
      <c r="AD81" s="1569"/>
      <c r="AE81" s="1569"/>
      <c r="AF81" s="1569"/>
      <c r="AG81" s="1569"/>
      <c r="AH81" s="1570"/>
      <c r="AI81" s="1582"/>
      <c r="AJ81" s="1582"/>
      <c r="AK81" s="81"/>
    </row>
    <row r="82" spans="2:41" s="7" customFormat="1" ht="30" customHeight="1" x14ac:dyDescent="0.2">
      <c r="B82" s="1564" t="s">
        <v>410</v>
      </c>
      <c r="C82" s="1564"/>
      <c r="D82" s="1564"/>
      <c r="E82" s="1016">
        <f>SUM(E9+E15+E21+E27+E33+E39+E45+E51+E57+E63+E69+E75)</f>
        <v>0</v>
      </c>
      <c r="F82" s="1016"/>
      <c r="G82" s="1016">
        <f>SUM(G9+G15+G21+G27+G33+G39+G45+G51+G57+G63+G69+G75)</f>
        <v>0</v>
      </c>
      <c r="H82" s="1016"/>
      <c r="I82" s="1571">
        <f>SUM(I9+I15+I21+I27+I33+I39+I45+I51+I57+I63+I69+I75)</f>
        <v>1</v>
      </c>
      <c r="J82" s="1572"/>
      <c r="K82" s="1572">
        <f>SUM(K9+K15+K21+K27+K33+K39+K45+K51+K57+K63+K69+K75)</f>
        <v>93</v>
      </c>
      <c r="L82" s="1572"/>
      <c r="M82" s="1572">
        <f>SUM(M9+M15+M21+M27+M33+M39+M45+M51+M57+M63+M69+M75)</f>
        <v>4</v>
      </c>
      <c r="N82" s="1572"/>
      <c r="O82" s="1572">
        <f>SUM(O9+O15+O21+O27+O33+O39+O45+O51+O57+O63+O69+O75)</f>
        <v>3</v>
      </c>
      <c r="P82" s="1572"/>
      <c r="Q82" s="1572">
        <f>SUM(Q9+Q15+Q21+Q27+Q33+Q39+Q45+Q51+Q57+Q63+Q69+Q75)</f>
        <v>9</v>
      </c>
      <c r="R82" s="1572"/>
      <c r="S82" s="1572">
        <f>SUM(S9+S15+S21+S27+S33+S39+S45+S51+S57+S63+S69+S75)</f>
        <v>1</v>
      </c>
      <c r="T82" s="1572"/>
      <c r="U82" s="1572">
        <f>SUM(U9+U15+U21+U27+U33+U39+U45+U51+U57+U63+U69+U75)</f>
        <v>10</v>
      </c>
      <c r="V82" s="1572"/>
      <c r="W82" s="1572">
        <f>SUM(W9+W15+W21+W27+W33+W39+W45+W51+W57+W63+W69+W75)</f>
        <v>2</v>
      </c>
      <c r="X82" s="1572"/>
      <c r="Y82" s="1572">
        <f>SUM(Y9+Y15+Y21+Y27+Y33+Y39+Y45+Y51+Y57+Y63+Y69+Y75)</f>
        <v>4</v>
      </c>
      <c r="Z82" s="1572"/>
      <c r="AA82" s="1572">
        <f>SUM(AA9+AA15+AA21+AA27+AA33+AA39+AA45+AA51+AA57+AA63+AA69+AA75)</f>
        <v>10</v>
      </c>
      <c r="AB82" s="1572"/>
      <c r="AC82" s="1572">
        <f>SUM(AC9+AC15+AC21+AC27+AC33+AC39+AC45+AC51+AC57+AC63+AC69+AC75)</f>
        <v>16</v>
      </c>
      <c r="AD82" s="1572"/>
      <c r="AE82" s="1572">
        <f>SUM(AE9+AE15+AE21+AE27+AE33+AE39+AE45+AE51+AE57+AE63+AE69+AE75)</f>
        <v>6</v>
      </c>
      <c r="AF82" s="1572"/>
      <c r="AG82" s="1572">
        <f>SUM(AG9+AG15+AG21+AG27+AG33+AG39+AG45+AG51+AG57+AG63+AG69+AG75)</f>
        <v>24</v>
      </c>
      <c r="AH82" s="1585"/>
      <c r="AI82" s="1582">
        <f t="shared" ref="AI82" si="0">SUM(D82:AH82)</f>
        <v>183</v>
      </c>
      <c r="AJ82" s="1582"/>
      <c r="AK82" s="81"/>
      <c r="AM82" s="187"/>
    </row>
    <row r="83" spans="2:41" s="7" customFormat="1" ht="30" customHeight="1" x14ac:dyDescent="0.2">
      <c r="B83" s="1017"/>
      <c r="C83" s="1021" t="s">
        <v>413</v>
      </c>
      <c r="D83" s="1022"/>
      <c r="E83" s="1016">
        <f>SUM(E10+E16+E22+E28+E34+E40+E46+E52+E58+E64+E70+E76)</f>
        <v>0</v>
      </c>
      <c r="F83" s="1016"/>
      <c r="G83" s="1016">
        <f>SUM(G10+G16+G22+G28+G34+G40+G46+G52+G58+G64+G70+G76)</f>
        <v>0</v>
      </c>
      <c r="H83" s="1016"/>
      <c r="I83" s="1571">
        <f>SUM(I10+I16+I22+I28+I34+I40+I46+I52+I58+I64+I70+I76)</f>
        <v>1</v>
      </c>
      <c r="J83" s="1572"/>
      <c r="K83" s="1572">
        <f>SUM(K10+K16+K22+K28+K34+K40+K46+K52+K58+K64+K70+K76)</f>
        <v>78</v>
      </c>
      <c r="L83" s="1572"/>
      <c r="M83" s="1572">
        <f>SUM(M10+M16+M22+M28+M34+M40+M46+M52+M58+M64+M70+M76)</f>
        <v>4</v>
      </c>
      <c r="N83" s="1572"/>
      <c r="O83" s="1572">
        <f>SUM(O10+O16+O22+O28+O34+O40+O46+O52+O58+O64+O70+O76)</f>
        <v>3</v>
      </c>
      <c r="P83" s="1572"/>
      <c r="Q83" s="1572">
        <f>SUM(Q10+Q16+Q22+Q28+Q34+Q40+Q46+Q52+Q58+Q64+Q70+Q76)</f>
        <v>5</v>
      </c>
      <c r="R83" s="1572"/>
      <c r="S83" s="1572">
        <f>SUM(S10+S16+S22+S28+S34+S40+S46+S52+S58+S64+S70+S76)</f>
        <v>1</v>
      </c>
      <c r="T83" s="1572"/>
      <c r="U83" s="1572">
        <f>SUM(U10+U16+U22+U28+U34+U40+U46+U52+U58+U64+U70+U76)</f>
        <v>5</v>
      </c>
      <c r="V83" s="1572"/>
      <c r="W83" s="1572">
        <f>SUM(W10+W16+W22+W28+W34+W40+W46+W52+W58+W64+W70+W76)</f>
        <v>2</v>
      </c>
      <c r="X83" s="1572"/>
      <c r="Y83" s="1572">
        <f>SUM(Y10+Y16+Y22+Y28+Y34+Y40+Y46+Y52+Y58+Y64+Y70+Y76)</f>
        <v>3</v>
      </c>
      <c r="Z83" s="1572"/>
      <c r="AA83" s="1572">
        <f>SUM(AA10+AA16+AA22+AA28+AA34+AA40+AA46+AA52+AA58+AA64+AA70+AA76)</f>
        <v>3</v>
      </c>
      <c r="AB83" s="1572"/>
      <c r="AC83" s="1572">
        <f>SUM(AC10+AC16+AC22+AC28+AC34+AC40+AC46+AC52+AC58+AC64+AC70+AC76)</f>
        <v>16</v>
      </c>
      <c r="AD83" s="1572"/>
      <c r="AE83" s="1572">
        <f>SUM(AE10+AE16+AE22+AE28+AE34+AE40+AE46+AE52+AE58+AE64+AE70+AE76)</f>
        <v>4</v>
      </c>
      <c r="AF83" s="1572"/>
      <c r="AG83" s="1572">
        <f>SUM(AG10+AG16+AG22+AG28+AG34+AG40+AG46+AG52+AG58+AG64+AG70+AG76)</f>
        <v>22</v>
      </c>
      <c r="AH83" s="1585"/>
      <c r="AI83" s="1582">
        <f>SUM(D83:AH83)</f>
        <v>147</v>
      </c>
      <c r="AJ83" s="1582"/>
      <c r="AK83" s="81"/>
      <c r="AM83" s="187"/>
      <c r="AN83" s="185"/>
      <c r="AO83" s="185"/>
    </row>
    <row r="84" spans="2:41" s="7" customFormat="1" ht="30" customHeight="1" x14ac:dyDescent="0.2">
      <c r="B84" s="1017"/>
      <c r="C84" s="1021" t="s">
        <v>414</v>
      </c>
      <c r="D84" s="1022"/>
      <c r="E84" s="1016">
        <f>SUM(E11+E17+E23+E29+E35+E41+E47+E53+E59+E65+E71+E77)</f>
        <v>0</v>
      </c>
      <c r="F84" s="1016"/>
      <c r="G84" s="1016">
        <f>SUM(G11+G17+G23+G29+G35+G41+G47+G53+G59+G65+G71+G77)</f>
        <v>0</v>
      </c>
      <c r="H84" s="1016"/>
      <c r="I84" s="1571">
        <f>SUM(I11+I17+I23+I29+I35+I41+I47+I53+I59+I65+I71+I77)</f>
        <v>0</v>
      </c>
      <c r="J84" s="1572"/>
      <c r="K84" s="1572">
        <f>SUM(K11+K17+K23+K29+K35+K41+K47+K53+K59+K65+K71+K77)</f>
        <v>7</v>
      </c>
      <c r="L84" s="1572"/>
      <c r="M84" s="1572">
        <f>SUM(M11+M17+M23+M29+M35+M41+M47+M53+M59+M65+M71+M77)</f>
        <v>0</v>
      </c>
      <c r="N84" s="1572"/>
      <c r="O84" s="1572">
        <f>SUM(O11+O17+O23+O29+O35+O41+O47+O53+O59+O65+O71+O77)</f>
        <v>0</v>
      </c>
      <c r="P84" s="1572"/>
      <c r="Q84" s="1572">
        <f>SUM(Q11+Q17+Q23+Q29+Q35+Q41+Q47+Q53+Q59+Q65+Q71+Q77)</f>
        <v>3</v>
      </c>
      <c r="R84" s="1572"/>
      <c r="S84" s="1572">
        <f>SUM(S11+S17+S23+S29+S35+S41+S47+S53+S59+S65+S71+S77)</f>
        <v>0</v>
      </c>
      <c r="T84" s="1572"/>
      <c r="U84" s="1572">
        <f>SUM(U11+U17+U23+U29+U35+U41+U47+U53+U59+U65+U71+U77)</f>
        <v>4</v>
      </c>
      <c r="V84" s="1572"/>
      <c r="W84" s="1572">
        <f>SUM(W11+W17+W23+W29+W35+W41+W47+W53+W59+W65+W71+W77)</f>
        <v>0</v>
      </c>
      <c r="X84" s="1572"/>
      <c r="Y84" s="1572">
        <f>SUM(Y11+Y17+Y23+Y29+Y35+Y41+Y47+Y53+Y59+Y65+Y71+Y77)</f>
        <v>1</v>
      </c>
      <c r="Z84" s="1572"/>
      <c r="AA84" s="1572">
        <f>SUM(AA11+AA17+AA23+AA29+AA35+AA41+AA47+AA53+AA59+AA65+AA71+AA77)</f>
        <v>7</v>
      </c>
      <c r="AB84" s="1572"/>
      <c r="AC84" s="1572">
        <f>SUM(AC11+AC17+AC23+AC29+AC35+AC41+AC47+AC53+AC59+AC65+AC71+AC77)</f>
        <v>0</v>
      </c>
      <c r="AD84" s="1572"/>
      <c r="AE84" s="1572">
        <f>SUM(AE11+AE17+AE23+AE29+AE35+AE41+AE47+AE53+AE59+AE65+AE71+AE77)</f>
        <v>2</v>
      </c>
      <c r="AF84" s="1572"/>
      <c r="AG84" s="1572">
        <f>SUM(AG11+AG17+AG23+AG29+AG35+AG41+AG47+AG53+AG59+AG65+AG71+AG77)</f>
        <v>2</v>
      </c>
      <c r="AH84" s="1585"/>
      <c r="AI84" s="1582">
        <f t="shared" ref="AI84" si="1">SUM(D84:AH84)</f>
        <v>26</v>
      </c>
      <c r="AJ84" s="1582"/>
      <c r="AK84" s="81"/>
      <c r="AM84" s="187"/>
    </row>
    <row r="85" spans="2:41" s="7" customFormat="1" ht="30" customHeight="1" x14ac:dyDescent="0.2">
      <c r="B85" s="1017"/>
      <c r="C85" s="1021" t="s">
        <v>415</v>
      </c>
      <c r="D85" s="1022"/>
      <c r="E85" s="1016">
        <f>SUM(E12+E18+E24+E30+E36+E42+E48+E54+E60+E66+E72+E78)</f>
        <v>0</v>
      </c>
      <c r="F85" s="1016"/>
      <c r="G85" s="1016">
        <f>SUM(G12+G18+G24+G30+G36+G42+G48+G54+G60+G66+G72+G78)</f>
        <v>0</v>
      </c>
      <c r="H85" s="1016"/>
      <c r="I85" s="1571">
        <f>SUM(I12+I18+I24+I30+I36+I42+I48+I54+I60+I66+I72+I78)</f>
        <v>0</v>
      </c>
      <c r="J85" s="1572"/>
      <c r="K85" s="1572">
        <f>SUM(K12+K18+K24+K30+K36+K42+K48+K54+K60+K66+K72+K78)</f>
        <v>4</v>
      </c>
      <c r="L85" s="1572"/>
      <c r="M85" s="1572">
        <f>SUM(M12+M18+M24+M30+M36+M42+M48+M54+M60+M66+M72+M78)</f>
        <v>0</v>
      </c>
      <c r="N85" s="1572"/>
      <c r="O85" s="1572">
        <f>SUM(O12+O18+O24+O30+O36+O42+O48+O54+O60+O66+O72+O78)</f>
        <v>0</v>
      </c>
      <c r="P85" s="1572"/>
      <c r="Q85" s="1572">
        <f>SUM(Q12+Q18+Q24+Q30+Q36+Q42+Q48+Q54+Q60+Q66+Q72+Q78)</f>
        <v>1</v>
      </c>
      <c r="R85" s="1572"/>
      <c r="S85" s="1572">
        <f>SUM(S12+S18+S24+S30+S36+S42+S48+S54+S60+S66+S72+S78)</f>
        <v>0</v>
      </c>
      <c r="T85" s="1572"/>
      <c r="U85" s="1572">
        <f>SUM(U12+U18+U24+U30+U36+U42+U48+U54+U60+U66+U72+U78)</f>
        <v>1</v>
      </c>
      <c r="V85" s="1572"/>
      <c r="W85" s="1572">
        <f>SUM(W12+W18+W24+W30+W36+W42+W48+W54+W60+W66+W72+W78)</f>
        <v>0</v>
      </c>
      <c r="X85" s="1572"/>
      <c r="Y85" s="1572">
        <f>SUM(Y12+Y18+Y24+Y30+Y36+Y42+Y48+Y54+Y60+Y66+Y72+Y78)</f>
        <v>0</v>
      </c>
      <c r="Z85" s="1572"/>
      <c r="AA85" s="1572">
        <f>SUM(AA12+AA18+AA24+AA30+AA36+AA42+AA48+AA54+AA60+AA66+AA72+AA78)</f>
        <v>0</v>
      </c>
      <c r="AB85" s="1572"/>
      <c r="AC85" s="1572">
        <f>SUM(AC12+AC18+AC24+AC30+AC36+AC42+AC48+AC54+AC60+AC66+AC72+AC78)</f>
        <v>0</v>
      </c>
      <c r="AD85" s="1572"/>
      <c r="AE85" s="1572">
        <f>SUM(AE12+AE18+AE24+AE30+AE36+AE42+AE48+AE54+AE60+AE66+AE72+AE78)</f>
        <v>0</v>
      </c>
      <c r="AF85" s="1572"/>
      <c r="AG85" s="1572">
        <f>SUM(AG12+AG18+AG24+AG30+AG36+AG42+AG48+AG54+AG60+AG66+AG72+AG78)</f>
        <v>0</v>
      </c>
      <c r="AH85" s="1585"/>
      <c r="AI85" s="1582">
        <f>SUM(D85:AH85)</f>
        <v>6</v>
      </c>
      <c r="AJ85" s="1582"/>
      <c r="AK85" s="81"/>
      <c r="AM85" s="187"/>
      <c r="AN85" s="185"/>
      <c r="AO85" s="185"/>
    </row>
    <row r="86" spans="2:41" s="7" customFormat="1" ht="30" customHeight="1" x14ac:dyDescent="0.2">
      <c r="B86" s="1017"/>
      <c r="C86" s="1021" t="s">
        <v>416</v>
      </c>
      <c r="D86" s="1022"/>
      <c r="E86" s="1016">
        <f>SUM(E13+E19+E25+E31+E37+E43+E49+E55+E61+E67+E73+E79)</f>
        <v>0</v>
      </c>
      <c r="F86" s="1016"/>
      <c r="G86" s="1016">
        <f>SUM(G13+G19+G25+G31+G37+G43+G49+G55+G61+G67+G73+G79)</f>
        <v>0</v>
      </c>
      <c r="H86" s="1016"/>
      <c r="I86" s="1571">
        <f>SUM(I13+I19+I25+I31+I37+I43+I49+I55+I61+I67+I73+I79)</f>
        <v>0</v>
      </c>
      <c r="J86" s="1572"/>
      <c r="K86" s="1572">
        <f>SUM(K13+K19+K25+K31+K37+K43+K49+K55+K61+K67+K73+K79)</f>
        <v>4</v>
      </c>
      <c r="L86" s="1572"/>
      <c r="M86" s="1572">
        <f>SUM(M13+M19+M25+M31+M37+M43+M49+M55+M61+M67+M73+M79)</f>
        <v>0</v>
      </c>
      <c r="N86" s="1572"/>
      <c r="O86" s="1572">
        <f>SUM(O13+O19+O25+O31+O37+O43+O49+O55+O61+O67+O73+O79)</f>
        <v>0</v>
      </c>
      <c r="P86" s="1572"/>
      <c r="Q86" s="1572">
        <f>SUM(Q13+Q19+Q25+Q31+Q37+Q43+Q49+Q55+Q61+Q67+Q73+Q79)</f>
        <v>0</v>
      </c>
      <c r="R86" s="1572"/>
      <c r="S86" s="1572">
        <f>SUM(S13+S19+S25+S31+S37+S43+S49+S55+S61+S67+S73+S79)</f>
        <v>0</v>
      </c>
      <c r="T86" s="1572"/>
      <c r="U86" s="1572">
        <f>SUM(U13+U19+U25+U31+U37+U43+U49+U55+U61+U67+U73+U79)</f>
        <v>0</v>
      </c>
      <c r="V86" s="1572"/>
      <c r="W86" s="1572">
        <f>SUM(W13+W19+W25+W31+W37+W43+W49+W55+W61+W67+W73+W79)</f>
        <v>0</v>
      </c>
      <c r="X86" s="1572"/>
      <c r="Y86" s="1572">
        <f>SUM(Y13+Y19+Y25+Y31+Y37+Y43+Y49+Y55+Y61+Y67+Y73+Y79)</f>
        <v>0</v>
      </c>
      <c r="Z86" s="1572"/>
      <c r="AA86" s="1572">
        <f>SUM(AA13+AA19+AA25+AA31+AA37+AA43+AA49+AA55+AA61+AA67+AA73+AA79)</f>
        <v>0</v>
      </c>
      <c r="AB86" s="1572"/>
      <c r="AC86" s="1572">
        <f>SUM(AC13+AC19+AC25+AC31+AC37+AC43+AC49+AC55+AC61+AC67+AC73+AC79)</f>
        <v>0</v>
      </c>
      <c r="AD86" s="1572"/>
      <c r="AE86" s="1572">
        <f>SUM(AE13+AE19+AE25+AE31+AE37+AE43+AE49+AE55+AE61+AE67+AE73+AE79)</f>
        <v>0</v>
      </c>
      <c r="AF86" s="1572"/>
      <c r="AG86" s="1572">
        <f>SUM(AG13+AG19+AG25+AG31+AG37+AG43+AG49+AG55+AG61+AG67+AG73+AG79)</f>
        <v>0</v>
      </c>
      <c r="AH86" s="1585"/>
      <c r="AI86" s="1582">
        <f t="shared" ref="AI86" si="2">SUM(D86:AH86)</f>
        <v>4</v>
      </c>
      <c r="AJ86" s="1582"/>
      <c r="AK86" s="81"/>
      <c r="AM86" s="187"/>
    </row>
    <row r="87" spans="2:41" s="7" customFormat="1" ht="23.25" x14ac:dyDescent="0.2">
      <c r="B87" s="1017"/>
      <c r="C87" s="1023"/>
      <c r="D87" s="1024"/>
      <c r="E87" s="1016"/>
      <c r="F87" s="1016"/>
      <c r="G87" s="1016"/>
      <c r="H87" s="1016"/>
      <c r="I87" s="1571"/>
      <c r="J87" s="1572"/>
      <c r="K87" s="1572"/>
      <c r="L87" s="1572"/>
      <c r="M87" s="1572"/>
      <c r="N87" s="1572"/>
      <c r="O87" s="1572"/>
      <c r="P87" s="1572"/>
      <c r="Q87" s="1572"/>
      <c r="R87" s="1572"/>
      <c r="S87" s="1572"/>
      <c r="T87" s="1572"/>
      <c r="U87" s="1572"/>
      <c r="V87" s="1572"/>
      <c r="W87" s="1572"/>
      <c r="X87" s="1572"/>
      <c r="Y87" s="1572"/>
      <c r="Z87" s="1572"/>
      <c r="AA87" s="1572"/>
      <c r="AB87" s="1572"/>
      <c r="AC87" s="1572"/>
      <c r="AD87" s="1572"/>
      <c r="AE87" s="1572"/>
      <c r="AF87" s="1572"/>
      <c r="AG87" s="1572"/>
      <c r="AH87" s="1585"/>
      <c r="AI87" s="1582"/>
      <c r="AJ87" s="1582"/>
      <c r="AK87" s="81"/>
    </row>
    <row r="88" spans="2:41" s="616" customFormat="1" ht="23.25" x14ac:dyDescent="0.2">
      <c r="B88" s="570"/>
      <c r="C88" s="610"/>
      <c r="D88" s="611"/>
      <c r="E88" s="612"/>
      <c r="F88" s="612"/>
      <c r="G88" s="612"/>
      <c r="H88" s="612"/>
      <c r="I88" s="613"/>
      <c r="J88" s="613"/>
      <c r="K88" s="613"/>
      <c r="L88" s="613"/>
      <c r="M88" s="613"/>
      <c r="N88" s="613"/>
      <c r="O88" s="613"/>
      <c r="P88" s="613"/>
      <c r="Q88" s="613"/>
      <c r="R88" s="613"/>
      <c r="S88" s="613"/>
      <c r="T88" s="613"/>
      <c r="U88" s="613"/>
      <c r="V88" s="613"/>
      <c r="W88" s="613"/>
      <c r="X88" s="613"/>
      <c r="Y88" s="613"/>
      <c r="Z88" s="613"/>
      <c r="AA88" s="613"/>
      <c r="AB88" s="613"/>
      <c r="AC88" s="613"/>
      <c r="AD88" s="613"/>
      <c r="AE88" s="613"/>
      <c r="AF88" s="613"/>
      <c r="AG88" s="613"/>
      <c r="AH88" s="613"/>
      <c r="AI88" s="613"/>
      <c r="AJ88" s="614"/>
      <c r="AK88" s="615"/>
    </row>
    <row r="89" spans="2:41" s="99" customFormat="1" ht="18.75" customHeight="1" x14ac:dyDescent="0.2">
      <c r="B89" s="432" t="s">
        <v>1422</v>
      </c>
      <c r="C89" s="29"/>
      <c r="D89" s="29"/>
      <c r="E89" s="29"/>
      <c r="F89" s="29"/>
      <c r="G89" s="29"/>
      <c r="H89" s="29"/>
      <c r="J89" s="35"/>
      <c r="K89" s="35"/>
      <c r="L89" s="35"/>
      <c r="M89" s="29"/>
      <c r="N89" s="29"/>
      <c r="O89" s="35"/>
      <c r="P89" s="497"/>
      <c r="Q89" s="497"/>
      <c r="R89" s="497"/>
      <c r="S89" s="26"/>
      <c r="T89" s="2"/>
      <c r="AA89" s="99" t="s">
        <v>1427</v>
      </c>
    </row>
    <row r="90" spans="2:41" s="4" customFormat="1" ht="18.75" customHeight="1" x14ac:dyDescent="0.2">
      <c r="B90" s="29" t="s">
        <v>1423</v>
      </c>
      <c r="C90" s="29"/>
      <c r="D90" s="29"/>
      <c r="E90" s="29"/>
      <c r="F90" s="29"/>
      <c r="G90" s="29"/>
      <c r="H90" s="29"/>
      <c r="J90" s="2"/>
      <c r="K90" s="2"/>
      <c r="L90" s="2"/>
      <c r="M90" s="29"/>
      <c r="N90" s="29"/>
      <c r="O90" s="2"/>
      <c r="P90" s="497"/>
      <c r="Q90" s="497"/>
      <c r="R90" s="497"/>
      <c r="S90" s="2"/>
      <c r="AA90" s="99" t="s">
        <v>1431</v>
      </c>
    </row>
    <row r="91" spans="2:41" s="99" customFormat="1" ht="18.75" customHeight="1" x14ac:dyDescent="0.2">
      <c r="B91" s="1562" t="s">
        <v>1425</v>
      </c>
      <c r="C91" s="1562"/>
      <c r="D91" s="1562"/>
      <c r="E91" s="1562"/>
      <c r="F91" s="1562"/>
      <c r="G91" s="1562"/>
      <c r="H91" s="1562"/>
      <c r="I91" s="1562"/>
      <c r="J91" s="1562"/>
      <c r="K91" s="1562"/>
      <c r="L91" s="1562"/>
      <c r="M91" s="1562"/>
      <c r="N91" s="29"/>
      <c r="O91" s="2"/>
      <c r="P91" s="497"/>
      <c r="Q91" s="497"/>
      <c r="R91" s="497"/>
      <c r="S91" s="2"/>
    </row>
    <row r="92" spans="2:41" s="99" customFormat="1" ht="18.75" customHeight="1" x14ac:dyDescent="0.2">
      <c r="B92" s="67" t="s">
        <v>1428</v>
      </c>
      <c r="C92" s="29"/>
      <c r="D92" s="29"/>
      <c r="E92" s="29"/>
      <c r="F92" s="29"/>
      <c r="G92" s="29"/>
      <c r="H92" s="29"/>
      <c r="I92" s="29"/>
      <c r="J92" s="29"/>
      <c r="K92" s="29"/>
      <c r="L92" s="29"/>
      <c r="M92" s="29"/>
      <c r="N92" s="29"/>
      <c r="O92" s="29"/>
      <c r="P92" s="497"/>
      <c r="Q92" s="498"/>
      <c r="R92" s="498"/>
      <c r="S92" s="2"/>
    </row>
    <row r="93" spans="2:41" x14ac:dyDescent="0.2">
      <c r="B93" s="2"/>
      <c r="C93" s="2"/>
      <c r="D93" s="2"/>
      <c r="E93" s="2"/>
      <c r="F93" s="2"/>
      <c r="G93" s="2"/>
      <c r="H93" s="2"/>
      <c r="I93" s="2"/>
      <c r="J93" s="2"/>
      <c r="K93" s="2"/>
      <c r="L93" s="2"/>
      <c r="M93" s="2"/>
      <c r="N93" s="2"/>
      <c r="O93" s="2"/>
      <c r="P93" s="2"/>
      <c r="Q93" s="2"/>
      <c r="R93" s="2"/>
      <c r="S93" s="2"/>
    </row>
  </sheetData>
  <mergeCells count="207">
    <mergeCell ref="AC86:AD86"/>
    <mergeCell ref="AE86:AF86"/>
    <mergeCell ref="AG86:AH86"/>
    <mergeCell ref="Q85:R85"/>
    <mergeCell ref="S85:T85"/>
    <mergeCell ref="U85:V85"/>
    <mergeCell ref="W85:X85"/>
    <mergeCell ref="Y85:Z85"/>
    <mergeCell ref="AA87:AB87"/>
    <mergeCell ref="AC87:AD87"/>
    <mergeCell ref="AE87:AF87"/>
    <mergeCell ref="AG87:AH87"/>
    <mergeCell ref="Q87:R87"/>
    <mergeCell ref="S87:T87"/>
    <mergeCell ref="U87:V87"/>
    <mergeCell ref="W87:X87"/>
    <mergeCell ref="Y87:Z87"/>
    <mergeCell ref="AG84:AH84"/>
    <mergeCell ref="U83:V83"/>
    <mergeCell ref="W83:X83"/>
    <mergeCell ref="Y83:Z83"/>
    <mergeCell ref="AA83:AB83"/>
    <mergeCell ref="AC83:AD83"/>
    <mergeCell ref="AA85:AB85"/>
    <mergeCell ref="AC85:AD85"/>
    <mergeCell ref="AE85:AF85"/>
    <mergeCell ref="AG85:AH85"/>
    <mergeCell ref="I87:J87"/>
    <mergeCell ref="K82:L82"/>
    <mergeCell ref="M82:N82"/>
    <mergeCell ref="O82:P82"/>
    <mergeCell ref="K83:L83"/>
    <mergeCell ref="M83:N83"/>
    <mergeCell ref="O83:P83"/>
    <mergeCell ref="K85:L85"/>
    <mergeCell ref="M85:N85"/>
    <mergeCell ref="O85:P85"/>
    <mergeCell ref="K87:L87"/>
    <mergeCell ref="M87:N87"/>
    <mergeCell ref="O87:P87"/>
    <mergeCell ref="K84:L84"/>
    <mergeCell ref="M84:N84"/>
    <mergeCell ref="O84:P84"/>
    <mergeCell ref="K86:L86"/>
    <mergeCell ref="M86:N86"/>
    <mergeCell ref="O86:P86"/>
    <mergeCell ref="W81:X81"/>
    <mergeCell ref="Y81:Z81"/>
    <mergeCell ref="AA81:AB81"/>
    <mergeCell ref="AC81:AD81"/>
    <mergeCell ref="AE81:AF81"/>
    <mergeCell ref="M81:N81"/>
    <mergeCell ref="O81:P81"/>
    <mergeCell ref="Q81:R81"/>
    <mergeCell ref="I86:J86"/>
    <mergeCell ref="AE83:AF83"/>
    <mergeCell ref="Q84:R84"/>
    <mergeCell ref="S84:T84"/>
    <mergeCell ref="U84:V84"/>
    <mergeCell ref="W84:X84"/>
    <mergeCell ref="Y84:Z84"/>
    <mergeCell ref="AA84:AB84"/>
    <mergeCell ref="AC84:AD84"/>
    <mergeCell ref="AE84:AF84"/>
    <mergeCell ref="Q86:R86"/>
    <mergeCell ref="S86:T86"/>
    <mergeCell ref="U86:V86"/>
    <mergeCell ref="W86:X86"/>
    <mergeCell ref="Y86:Z86"/>
    <mergeCell ref="AA86:AB86"/>
    <mergeCell ref="S82:T82"/>
    <mergeCell ref="U82:V82"/>
    <mergeCell ref="W82:X82"/>
    <mergeCell ref="Y82:Z82"/>
    <mergeCell ref="AA82:AB82"/>
    <mergeCell ref="AC82:AD82"/>
    <mergeCell ref="AE82:AF82"/>
    <mergeCell ref="AG82:AH82"/>
    <mergeCell ref="Q83:R83"/>
    <mergeCell ref="S83:T83"/>
    <mergeCell ref="AG83:AH83"/>
    <mergeCell ref="AI83:AJ83"/>
    <mergeCell ref="AI84:AJ84"/>
    <mergeCell ref="AI85:AJ85"/>
    <mergeCell ref="AI86:AJ86"/>
    <mergeCell ref="AI87:AJ87"/>
    <mergeCell ref="AI78:AJ78"/>
    <mergeCell ref="AI79:AJ79"/>
    <mergeCell ref="AI80:AJ80"/>
    <mergeCell ref="AI81:AJ81"/>
    <mergeCell ref="AI82:AJ82"/>
    <mergeCell ref="AI73:AJ73"/>
    <mergeCell ref="AI74:AJ74"/>
    <mergeCell ref="AI75:AJ75"/>
    <mergeCell ref="AI76:AJ76"/>
    <mergeCell ref="AI77:AJ77"/>
    <mergeCell ref="AI68:AJ68"/>
    <mergeCell ref="AI69:AJ69"/>
    <mergeCell ref="AI70:AJ70"/>
    <mergeCell ref="AI71:AJ71"/>
    <mergeCell ref="AI72:AJ72"/>
    <mergeCell ref="AI63:AJ63"/>
    <mergeCell ref="AI64:AJ64"/>
    <mergeCell ref="AI65:AJ65"/>
    <mergeCell ref="AI66:AJ66"/>
    <mergeCell ref="AI67:AJ67"/>
    <mergeCell ref="AI58:AJ58"/>
    <mergeCell ref="AI59:AJ59"/>
    <mergeCell ref="AI60:AJ60"/>
    <mergeCell ref="AI61:AJ61"/>
    <mergeCell ref="AI62:AJ62"/>
    <mergeCell ref="AI53:AJ53"/>
    <mergeCell ref="AI54:AJ54"/>
    <mergeCell ref="AI55:AJ55"/>
    <mergeCell ref="AI56:AJ56"/>
    <mergeCell ref="AI57:AJ57"/>
    <mergeCell ref="AI48:AJ48"/>
    <mergeCell ref="AI49:AJ49"/>
    <mergeCell ref="AI50:AJ50"/>
    <mergeCell ref="AI51:AJ51"/>
    <mergeCell ref="AI52:AJ52"/>
    <mergeCell ref="AI43:AJ43"/>
    <mergeCell ref="AI44:AJ44"/>
    <mergeCell ref="AI45:AJ45"/>
    <mergeCell ref="AI46:AJ46"/>
    <mergeCell ref="AI47:AJ47"/>
    <mergeCell ref="AI38:AJ38"/>
    <mergeCell ref="AI39:AJ39"/>
    <mergeCell ref="AI40:AJ40"/>
    <mergeCell ref="AI41:AJ41"/>
    <mergeCell ref="AI42:AJ42"/>
    <mergeCell ref="AI33:AJ33"/>
    <mergeCell ref="AI34:AJ34"/>
    <mergeCell ref="AI35:AJ35"/>
    <mergeCell ref="AI36:AJ36"/>
    <mergeCell ref="AI37:AJ37"/>
    <mergeCell ref="AI28:AJ28"/>
    <mergeCell ref="AI29:AJ29"/>
    <mergeCell ref="AI30:AJ30"/>
    <mergeCell ref="AI31:AJ31"/>
    <mergeCell ref="AI32:AJ32"/>
    <mergeCell ref="AI24:AJ24"/>
    <mergeCell ref="AI25:AJ25"/>
    <mergeCell ref="AI26:AJ26"/>
    <mergeCell ref="AI27:AJ27"/>
    <mergeCell ref="AI18:AJ18"/>
    <mergeCell ref="AI19:AJ19"/>
    <mergeCell ref="AI20:AJ20"/>
    <mergeCell ref="AI21:AJ21"/>
    <mergeCell ref="AI22:AJ22"/>
    <mergeCell ref="AI15:AJ15"/>
    <mergeCell ref="AI16:AJ16"/>
    <mergeCell ref="AI17:AJ17"/>
    <mergeCell ref="AI8:AJ8"/>
    <mergeCell ref="AI9:AJ9"/>
    <mergeCell ref="AI10:AJ10"/>
    <mergeCell ref="AI11:AJ11"/>
    <mergeCell ref="AI12:AJ12"/>
    <mergeCell ref="AI23:AJ23"/>
    <mergeCell ref="B2:AJ2"/>
    <mergeCell ref="B51:D51"/>
    <mergeCell ref="B15:D15"/>
    <mergeCell ref="Q7:R7"/>
    <mergeCell ref="AG7:AH7"/>
    <mergeCell ref="B3:AJ3"/>
    <mergeCell ref="B4:AJ4"/>
    <mergeCell ref="B5:AJ5"/>
    <mergeCell ref="AC7:AD7"/>
    <mergeCell ref="AE7:AF7"/>
    <mergeCell ref="Y7:Z7"/>
    <mergeCell ref="AA7:AB7"/>
    <mergeCell ref="B27:D27"/>
    <mergeCell ref="B33:D33"/>
    <mergeCell ref="B6:D7"/>
    <mergeCell ref="B9:D9"/>
    <mergeCell ref="AI6:AJ7"/>
    <mergeCell ref="U7:V7"/>
    <mergeCell ref="W7:X7"/>
    <mergeCell ref="K7:L7"/>
    <mergeCell ref="M7:N7"/>
    <mergeCell ref="O7:P7"/>
    <mergeCell ref="AI13:AJ13"/>
    <mergeCell ref="AI14:AJ14"/>
    <mergeCell ref="B91:M91"/>
    <mergeCell ref="B21:D21"/>
    <mergeCell ref="B82:D82"/>
    <mergeCell ref="S7:T7"/>
    <mergeCell ref="E6:AH6"/>
    <mergeCell ref="B75:D75"/>
    <mergeCell ref="E7:F7"/>
    <mergeCell ref="G7:H7"/>
    <mergeCell ref="I7:J7"/>
    <mergeCell ref="B57:D57"/>
    <mergeCell ref="B63:D63"/>
    <mergeCell ref="B69:D69"/>
    <mergeCell ref="B39:D39"/>
    <mergeCell ref="B45:D45"/>
    <mergeCell ref="I81:J81"/>
    <mergeCell ref="K81:L81"/>
    <mergeCell ref="S81:T81"/>
    <mergeCell ref="U81:V81"/>
    <mergeCell ref="AG81:AH81"/>
    <mergeCell ref="I82:J82"/>
    <mergeCell ref="I83:J83"/>
    <mergeCell ref="I84:J84"/>
    <mergeCell ref="I85:J85"/>
    <mergeCell ref="Q82:R82"/>
  </mergeCells>
  <printOptions horizontalCentered="1" verticalCentered="1"/>
  <pageMargins left="0" right="0" top="0" bottom="0" header="0" footer="0"/>
  <pageSetup paperSize="9" scale="26" orientation="portrait"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tabColor rgb="FF0070C0"/>
  </sheetPr>
  <dimension ref="B3:AI59"/>
  <sheetViews>
    <sheetView showGridLines="0" view="pageBreakPreview" topLeftCell="A8" zoomScale="60" workbookViewId="0">
      <selection activeCell="AD10" sqref="AD10"/>
    </sheetView>
  </sheetViews>
  <sheetFormatPr baseColWidth="10" defaultColWidth="11.42578125" defaultRowHeight="12.75" x14ac:dyDescent="0.2"/>
  <cols>
    <col min="1" max="1" width="4.42578125" style="2" customWidth="1"/>
    <col min="2" max="2" width="65" style="2" customWidth="1"/>
    <col min="3" max="3" width="10.7109375" style="2" customWidth="1"/>
    <col min="4" max="4" width="5.7109375" style="2" customWidth="1"/>
    <col min="5" max="5" width="10.7109375" style="2" customWidth="1"/>
    <col min="6" max="6" width="5.7109375" style="2" customWidth="1"/>
    <col min="7" max="7" width="10.7109375" style="2" customWidth="1"/>
    <col min="8" max="8" width="5.7109375" style="2" customWidth="1"/>
    <col min="9" max="9" width="10.7109375" style="2" customWidth="1"/>
    <col min="10" max="10" width="5.7109375" style="2" customWidth="1"/>
    <col min="11" max="11" width="10.7109375" style="2" customWidth="1"/>
    <col min="12" max="12" width="5.7109375" style="2" customWidth="1"/>
    <col min="13" max="13" width="10.7109375" style="2" customWidth="1"/>
    <col min="14" max="14" width="5.7109375" style="2" customWidth="1"/>
    <col min="15" max="15" width="10.7109375" style="2" customWidth="1"/>
    <col min="16" max="16" width="5.7109375" style="2" customWidth="1"/>
    <col min="17" max="17" width="10.7109375" style="2" customWidth="1"/>
    <col min="18" max="18" width="5.7109375" style="2" customWidth="1"/>
    <col min="19" max="19" width="10.7109375" style="2" customWidth="1"/>
    <col min="20" max="20" width="5.7109375" style="2" customWidth="1"/>
    <col min="21" max="21" width="10.7109375" style="2" customWidth="1"/>
    <col min="22" max="22" width="5.7109375" style="2" customWidth="1"/>
    <col min="23" max="23" width="10.7109375" style="2" customWidth="1"/>
    <col min="24" max="24" width="5.7109375" style="2" customWidth="1"/>
    <col min="25" max="25" width="10.7109375" style="2" customWidth="1"/>
    <col min="26" max="26" width="5.7109375" style="2" customWidth="1"/>
    <col min="27" max="27" width="10.7109375" style="2" customWidth="1"/>
    <col min="28" max="28" width="5.7109375" style="2" customWidth="1"/>
    <col min="29" max="29" width="10.7109375" style="2" customWidth="1"/>
    <col min="30" max="30" width="5.7109375" style="2" customWidth="1"/>
    <col min="31" max="31" width="10.85546875" style="2" customWidth="1"/>
    <col min="32" max="32" width="5.7109375" style="2" customWidth="1"/>
    <col min="33" max="33" width="10.7109375" style="2" customWidth="1"/>
    <col min="34" max="34" width="5.7109375" style="2" customWidth="1"/>
    <col min="35" max="35" width="11.42578125" style="2" customWidth="1"/>
    <col min="36" max="16384" width="11.42578125" style="2"/>
  </cols>
  <sheetData>
    <row r="3" spans="2:35" ht="20.25" x14ac:dyDescent="0.2">
      <c r="B3" s="1497" t="s">
        <v>1160</v>
      </c>
      <c r="C3" s="1497"/>
      <c r="D3" s="1497"/>
      <c r="E3" s="1497"/>
      <c r="F3" s="1497"/>
      <c r="G3" s="1497"/>
      <c r="H3" s="1497"/>
      <c r="I3" s="1497"/>
      <c r="J3" s="1497"/>
      <c r="K3" s="1497"/>
      <c r="L3" s="1497"/>
      <c r="M3" s="1497"/>
      <c r="N3" s="1497"/>
      <c r="O3" s="1497"/>
      <c r="P3" s="1497"/>
      <c r="Q3" s="1497"/>
      <c r="R3" s="1497"/>
      <c r="S3" s="1497"/>
      <c r="T3" s="1497"/>
      <c r="U3" s="1497"/>
      <c r="V3" s="1497"/>
      <c r="W3" s="1497"/>
      <c r="X3" s="1497"/>
      <c r="Y3" s="1497"/>
      <c r="Z3" s="1497"/>
      <c r="AA3" s="1497"/>
      <c r="AB3" s="1497"/>
      <c r="AC3" s="1497"/>
      <c r="AD3" s="1497"/>
      <c r="AE3" s="1497"/>
      <c r="AF3" s="1497"/>
      <c r="AG3" s="1497"/>
      <c r="AH3" s="1497"/>
    </row>
    <row r="4" spans="2:35" s="7" customFormat="1" ht="35.1" customHeight="1" x14ac:dyDescent="0.2">
      <c r="B4" s="205" t="s">
        <v>88</v>
      </c>
      <c r="C4" s="69"/>
      <c r="D4" s="70"/>
      <c r="E4" s="111"/>
      <c r="F4" s="111"/>
      <c r="G4" s="111"/>
      <c r="H4" s="111"/>
      <c r="I4" s="111"/>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row>
    <row r="5" spans="2:35" s="7" customFormat="1" ht="35.1" customHeight="1" x14ac:dyDescent="0.2">
      <c r="B5" s="1497" t="s">
        <v>319</v>
      </c>
      <c r="C5" s="1497"/>
      <c r="D5" s="1497"/>
      <c r="E5" s="1497"/>
      <c r="F5" s="1497"/>
      <c r="G5" s="1497"/>
      <c r="H5" s="1497"/>
      <c r="I5" s="1497"/>
      <c r="J5" s="1497"/>
      <c r="K5" s="1497"/>
      <c r="L5" s="1497"/>
      <c r="M5" s="1497"/>
      <c r="N5" s="1497"/>
      <c r="O5" s="1497"/>
      <c r="P5" s="1497"/>
      <c r="Q5" s="1497"/>
      <c r="R5" s="1497"/>
      <c r="S5" s="1497"/>
      <c r="T5" s="1497"/>
      <c r="U5" s="1497"/>
      <c r="V5" s="1497"/>
      <c r="W5" s="1497"/>
      <c r="X5" s="1497"/>
      <c r="Y5" s="1497"/>
      <c r="Z5" s="1497"/>
      <c r="AA5" s="1497"/>
      <c r="AB5" s="1497"/>
      <c r="AC5" s="1497"/>
      <c r="AD5" s="1497"/>
      <c r="AE5" s="1497"/>
      <c r="AF5" s="1497"/>
      <c r="AG5" s="1497"/>
      <c r="AH5" s="1497"/>
    </row>
    <row r="6" spans="2:35" s="7" customFormat="1" ht="35.1" customHeight="1" x14ac:dyDescent="0.2">
      <c r="B6" s="1498" t="s">
        <v>1212</v>
      </c>
      <c r="C6" s="1498"/>
      <c r="D6" s="1498"/>
      <c r="E6" s="1498"/>
      <c r="F6" s="1498"/>
      <c r="G6" s="1498"/>
      <c r="H6" s="1498"/>
      <c r="I6" s="1498"/>
      <c r="J6" s="1498"/>
      <c r="K6" s="1498"/>
      <c r="L6" s="1498"/>
      <c r="M6" s="1498"/>
      <c r="N6" s="1498"/>
      <c r="O6" s="1498"/>
      <c r="P6" s="1498"/>
      <c r="Q6" s="1498"/>
      <c r="R6" s="1498"/>
      <c r="S6" s="1498"/>
      <c r="T6" s="1498"/>
      <c r="U6" s="1498"/>
      <c r="V6" s="1498"/>
      <c r="W6" s="1498"/>
      <c r="X6" s="1498"/>
      <c r="Y6" s="1498"/>
      <c r="Z6" s="1498"/>
      <c r="AA6" s="1498"/>
      <c r="AB6" s="1498"/>
      <c r="AC6" s="1498"/>
      <c r="AD6" s="1498"/>
      <c r="AE6" s="1498"/>
      <c r="AF6" s="1498"/>
      <c r="AG6" s="1498"/>
      <c r="AH6" s="1498"/>
    </row>
    <row r="7" spans="2:35" s="7" customFormat="1" ht="35.25" customHeight="1" x14ac:dyDescent="0.2">
      <c r="B7" s="1592" t="s">
        <v>145</v>
      </c>
      <c r="C7" s="1591" t="s">
        <v>4</v>
      </c>
      <c r="D7" s="1591"/>
      <c r="E7" s="1591"/>
      <c r="F7" s="1591"/>
      <c r="G7" s="1591"/>
      <c r="H7" s="1591"/>
      <c r="I7" s="1591"/>
      <c r="J7" s="1591"/>
      <c r="K7" s="1591"/>
      <c r="L7" s="1591"/>
      <c r="M7" s="1591"/>
      <c r="N7" s="1591"/>
      <c r="O7" s="1591"/>
      <c r="P7" s="1591"/>
      <c r="Q7" s="1591"/>
      <c r="R7" s="1591"/>
      <c r="S7" s="1591"/>
      <c r="T7" s="1591"/>
      <c r="U7" s="1591"/>
      <c r="V7" s="1591"/>
      <c r="W7" s="1591"/>
      <c r="X7" s="1591"/>
      <c r="Y7" s="1591"/>
      <c r="Z7" s="1591"/>
      <c r="AA7" s="1591"/>
      <c r="AB7" s="1591"/>
      <c r="AC7" s="1591"/>
      <c r="AD7" s="1591"/>
      <c r="AE7" s="1591"/>
      <c r="AF7" s="1591"/>
      <c r="AG7" s="1591"/>
      <c r="AH7" s="1591"/>
    </row>
    <row r="8" spans="2:35" s="3" customFormat="1" ht="35.25" customHeight="1" thickBot="1" x14ac:dyDescent="0.25">
      <c r="B8" s="1553"/>
      <c r="C8" s="1589">
        <v>1995</v>
      </c>
      <c r="D8" s="1590"/>
      <c r="E8" s="1589">
        <v>1996</v>
      </c>
      <c r="F8" s="1590"/>
      <c r="G8" s="1589">
        <v>1997</v>
      </c>
      <c r="H8" s="1590"/>
      <c r="I8" s="1589">
        <v>1998</v>
      </c>
      <c r="J8" s="1590"/>
      <c r="K8" s="1589">
        <v>1999</v>
      </c>
      <c r="L8" s="1590"/>
      <c r="M8" s="1589">
        <v>2000</v>
      </c>
      <c r="N8" s="1590"/>
      <c r="O8" s="1589">
        <v>2001</v>
      </c>
      <c r="P8" s="1590"/>
      <c r="Q8" s="1589">
        <v>2002</v>
      </c>
      <c r="R8" s="1590"/>
      <c r="S8" s="1589">
        <v>2003</v>
      </c>
      <c r="T8" s="1590"/>
      <c r="U8" s="1589">
        <v>2004</v>
      </c>
      <c r="V8" s="1590"/>
      <c r="W8" s="1589">
        <v>2005</v>
      </c>
      <c r="X8" s="1590"/>
      <c r="Y8" s="1589">
        <v>2006</v>
      </c>
      <c r="Z8" s="1590"/>
      <c r="AA8" s="1589">
        <v>2007</v>
      </c>
      <c r="AB8" s="1590"/>
      <c r="AC8" s="1589">
        <v>2008</v>
      </c>
      <c r="AD8" s="1590"/>
      <c r="AE8" s="1589">
        <v>2009</v>
      </c>
      <c r="AF8" s="1590"/>
      <c r="AG8" s="1589">
        <v>2010</v>
      </c>
      <c r="AH8" s="1590"/>
    </row>
    <row r="9" spans="2:35" s="3" customFormat="1" ht="30" customHeight="1" x14ac:dyDescent="0.2">
      <c r="B9" s="703" t="s">
        <v>78</v>
      </c>
      <c r="C9" s="709">
        <v>755</v>
      </c>
      <c r="D9" s="472"/>
      <c r="E9" s="473">
        <v>652</v>
      </c>
      <c r="F9" s="472"/>
      <c r="G9" s="473">
        <v>539</v>
      </c>
      <c r="H9" s="472"/>
      <c r="I9" s="473">
        <v>411</v>
      </c>
      <c r="J9" s="472"/>
      <c r="K9" s="473">
        <v>349</v>
      </c>
      <c r="L9" s="472"/>
      <c r="M9" s="473">
        <v>289</v>
      </c>
      <c r="N9" s="472"/>
      <c r="O9" s="473">
        <v>279</v>
      </c>
      <c r="P9" s="472"/>
      <c r="Q9" s="473">
        <v>280</v>
      </c>
      <c r="R9" s="472"/>
      <c r="S9" s="473">
        <v>286</v>
      </c>
      <c r="T9" s="472"/>
      <c r="U9" s="473">
        <v>259</v>
      </c>
      <c r="V9" s="477"/>
      <c r="W9" s="473">
        <v>278</v>
      </c>
      <c r="X9" s="477"/>
      <c r="Y9" s="473">
        <v>293</v>
      </c>
      <c r="Z9" s="477"/>
      <c r="AA9" s="473">
        <v>327</v>
      </c>
      <c r="AB9" s="477"/>
      <c r="AC9" s="439">
        <v>330</v>
      </c>
      <c r="AD9" s="477"/>
      <c r="AE9" s="439">
        <v>364</v>
      </c>
      <c r="AF9" s="477"/>
      <c r="AG9" s="439">
        <v>367</v>
      </c>
      <c r="AH9" s="477"/>
      <c r="AI9" s="706"/>
    </row>
    <row r="10" spans="2:35" s="4" customFormat="1" ht="30" customHeight="1" x14ac:dyDescent="0.2">
      <c r="B10" s="703" t="s">
        <v>163</v>
      </c>
      <c r="C10" s="710">
        <f>SUM(C11:C19)</f>
        <v>550</v>
      </c>
      <c r="D10" s="475"/>
      <c r="E10" s="474">
        <f>SUM(E11:E19)</f>
        <v>400</v>
      </c>
      <c r="F10" s="475"/>
      <c r="G10" s="474">
        <f>SUM(G11:G19)</f>
        <v>381</v>
      </c>
      <c r="H10" s="475"/>
      <c r="I10" s="474">
        <f>SUM(I11:I19)</f>
        <v>317</v>
      </c>
      <c r="J10" s="475"/>
      <c r="K10" s="474">
        <f>SUM(K11:K19)</f>
        <v>218</v>
      </c>
      <c r="L10" s="475"/>
      <c r="M10" s="474">
        <f>SUM(M11:M19)</f>
        <v>195</v>
      </c>
      <c r="N10" s="475"/>
      <c r="O10" s="474">
        <f>SUM(O11:O19)</f>
        <v>211</v>
      </c>
      <c r="P10" s="475"/>
      <c r="Q10" s="474">
        <f>SUM(Q11:Q19)</f>
        <v>240</v>
      </c>
      <c r="R10" s="475"/>
      <c r="S10" s="474">
        <f>SUM(S11:S19)</f>
        <v>199</v>
      </c>
      <c r="T10" s="475"/>
      <c r="U10" s="474">
        <f>SUM(U11:U19)</f>
        <v>213</v>
      </c>
      <c r="V10" s="476"/>
      <c r="W10" s="474">
        <f>SUM(W11:W19)</f>
        <v>203</v>
      </c>
      <c r="X10" s="476"/>
      <c r="Y10" s="474">
        <f>SUM(Y11:Y19)</f>
        <v>226</v>
      </c>
      <c r="Z10" s="476"/>
      <c r="AA10" s="474">
        <f>SUM(AA11:AA19)</f>
        <v>250</v>
      </c>
      <c r="AB10" s="476"/>
      <c r="AC10" s="474">
        <f>SUM(AC11:AC19)</f>
        <v>235</v>
      </c>
      <c r="AD10" s="476"/>
      <c r="AE10" s="474">
        <f>SUM(AE11:AE19)</f>
        <v>265</v>
      </c>
      <c r="AF10" s="476"/>
      <c r="AG10" s="474">
        <f>SUM(AG11:AG19)</f>
        <v>329</v>
      </c>
      <c r="AH10" s="476"/>
      <c r="AI10" s="707"/>
    </row>
    <row r="11" spans="2:35" s="3" customFormat="1" ht="30" customHeight="1" x14ac:dyDescent="0.2">
      <c r="B11" s="667" t="s">
        <v>127</v>
      </c>
      <c r="C11" s="711">
        <v>463</v>
      </c>
      <c r="D11" s="472"/>
      <c r="E11" s="472">
        <v>346</v>
      </c>
      <c r="F11" s="472"/>
      <c r="G11" s="473">
        <v>333</v>
      </c>
      <c r="H11" s="472"/>
      <c r="I11" s="473">
        <v>284</v>
      </c>
      <c r="J11" s="472"/>
      <c r="K11" s="472">
        <v>204</v>
      </c>
      <c r="L11" s="472"/>
      <c r="M11" s="472">
        <v>171</v>
      </c>
      <c r="N11" s="472"/>
      <c r="O11" s="472">
        <v>189</v>
      </c>
      <c r="P11" s="472"/>
      <c r="Q11" s="472">
        <v>225</v>
      </c>
      <c r="R11" s="472"/>
      <c r="S11" s="472">
        <v>180</v>
      </c>
      <c r="T11" s="472"/>
      <c r="U11" s="472">
        <v>194</v>
      </c>
      <c r="V11" s="472"/>
      <c r="W11" s="472">
        <v>184</v>
      </c>
      <c r="X11" s="472"/>
      <c r="Y11" s="472">
        <v>201</v>
      </c>
      <c r="Z11" s="477"/>
      <c r="AA11" s="472">
        <v>225</v>
      </c>
      <c r="AB11" s="477"/>
      <c r="AC11" s="472">
        <v>207</v>
      </c>
      <c r="AD11" s="477"/>
      <c r="AE11" s="472">
        <v>243</v>
      </c>
      <c r="AF11" s="477"/>
      <c r="AG11" s="472">
        <v>278</v>
      </c>
      <c r="AH11" s="477"/>
      <c r="AI11" s="706"/>
    </row>
    <row r="12" spans="2:35" s="3" customFormat="1" ht="30" customHeight="1" x14ac:dyDescent="0.2">
      <c r="B12" s="667" t="s">
        <v>128</v>
      </c>
      <c r="C12" s="711">
        <v>48</v>
      </c>
      <c r="D12" s="472"/>
      <c r="E12" s="472">
        <v>32</v>
      </c>
      <c r="F12" s="472"/>
      <c r="G12" s="473">
        <v>26</v>
      </c>
      <c r="H12" s="472"/>
      <c r="I12" s="473">
        <v>19</v>
      </c>
      <c r="J12" s="472"/>
      <c r="K12" s="472">
        <v>7</v>
      </c>
      <c r="L12" s="472"/>
      <c r="M12" s="472">
        <v>18</v>
      </c>
      <c r="N12" s="472"/>
      <c r="O12" s="472">
        <v>15</v>
      </c>
      <c r="P12" s="472"/>
      <c r="Q12" s="472">
        <v>9</v>
      </c>
      <c r="R12" s="472"/>
      <c r="S12" s="472">
        <v>15</v>
      </c>
      <c r="T12" s="472"/>
      <c r="U12" s="472">
        <v>13</v>
      </c>
      <c r="V12" s="472"/>
      <c r="W12" s="472">
        <v>14</v>
      </c>
      <c r="X12" s="472"/>
      <c r="Y12" s="472">
        <v>22</v>
      </c>
      <c r="Z12" s="477"/>
      <c r="AA12" s="472">
        <v>17</v>
      </c>
      <c r="AB12" s="477"/>
      <c r="AC12" s="472">
        <v>15</v>
      </c>
      <c r="AD12" s="477"/>
      <c r="AE12" s="472">
        <v>14</v>
      </c>
      <c r="AF12" s="477"/>
      <c r="AG12" s="472">
        <v>33</v>
      </c>
      <c r="AH12" s="477"/>
      <c r="AI12" s="706"/>
    </row>
    <row r="13" spans="2:35" s="3" customFormat="1" ht="30" customHeight="1" x14ac:dyDescent="0.2">
      <c r="B13" s="667" t="s">
        <v>81</v>
      </c>
      <c r="C13" s="711">
        <v>7</v>
      </c>
      <c r="D13" s="472"/>
      <c r="E13" s="472">
        <v>4</v>
      </c>
      <c r="F13" s="472"/>
      <c r="G13" s="473">
        <v>12</v>
      </c>
      <c r="H13" s="472"/>
      <c r="I13" s="473">
        <v>10</v>
      </c>
      <c r="J13" s="472"/>
      <c r="K13" s="472">
        <v>5</v>
      </c>
      <c r="L13" s="472"/>
      <c r="M13" s="472">
        <v>4</v>
      </c>
      <c r="N13" s="472"/>
      <c r="O13" s="472">
        <v>3</v>
      </c>
      <c r="P13" s="472"/>
      <c r="Q13" s="472">
        <v>3</v>
      </c>
      <c r="R13" s="472"/>
      <c r="S13" s="472">
        <v>3</v>
      </c>
      <c r="T13" s="472"/>
      <c r="U13" s="472">
        <v>2</v>
      </c>
      <c r="V13" s="472"/>
      <c r="W13" s="472">
        <v>2</v>
      </c>
      <c r="X13" s="472"/>
      <c r="Y13" s="472">
        <v>0</v>
      </c>
      <c r="Z13" s="477"/>
      <c r="AA13" s="472">
        <v>1</v>
      </c>
      <c r="AB13" s="477"/>
      <c r="AC13" s="472">
        <v>9</v>
      </c>
      <c r="AD13" s="477"/>
      <c r="AE13" s="472">
        <v>5</v>
      </c>
      <c r="AF13" s="477"/>
      <c r="AG13" s="472">
        <v>14</v>
      </c>
      <c r="AH13" s="477"/>
      <c r="AI13" s="706"/>
    </row>
    <row r="14" spans="2:35" s="3" customFormat="1" ht="30" customHeight="1" x14ac:dyDescent="0.2">
      <c r="B14" s="667" t="s">
        <v>83</v>
      </c>
      <c r="C14" s="711">
        <v>1</v>
      </c>
      <c r="D14" s="472"/>
      <c r="E14" s="472">
        <v>1</v>
      </c>
      <c r="F14" s="472"/>
      <c r="G14" s="473" t="s">
        <v>82</v>
      </c>
      <c r="H14" s="472"/>
      <c r="I14" s="473" t="s">
        <v>82</v>
      </c>
      <c r="J14" s="472"/>
      <c r="K14" s="472">
        <v>0</v>
      </c>
      <c r="L14" s="472"/>
      <c r="M14" s="472">
        <v>0</v>
      </c>
      <c r="N14" s="472"/>
      <c r="O14" s="472">
        <v>0</v>
      </c>
      <c r="P14" s="472"/>
      <c r="Q14" s="472">
        <v>0</v>
      </c>
      <c r="R14" s="472"/>
      <c r="S14" s="472">
        <v>0</v>
      </c>
      <c r="T14" s="472"/>
      <c r="U14" s="472">
        <v>0</v>
      </c>
      <c r="V14" s="472"/>
      <c r="W14" s="472">
        <v>0</v>
      </c>
      <c r="X14" s="472"/>
      <c r="Y14" s="472">
        <v>0</v>
      </c>
      <c r="Z14" s="477"/>
      <c r="AA14" s="472">
        <v>0</v>
      </c>
      <c r="AB14" s="477"/>
      <c r="AC14" s="472">
        <v>0</v>
      </c>
      <c r="AD14" s="477"/>
      <c r="AE14" s="472">
        <v>0</v>
      </c>
      <c r="AF14" s="477"/>
      <c r="AG14" s="472">
        <v>0</v>
      </c>
      <c r="AH14" s="477"/>
      <c r="AI14" s="706"/>
    </row>
    <row r="15" spans="2:35" s="3" customFormat="1" ht="30" customHeight="1" x14ac:dyDescent="0.2">
      <c r="B15" s="704" t="s">
        <v>622</v>
      </c>
      <c r="C15" s="711">
        <v>0</v>
      </c>
      <c r="D15" s="472"/>
      <c r="E15" s="472">
        <v>0</v>
      </c>
      <c r="F15" s="472"/>
      <c r="G15" s="473" t="s">
        <v>82</v>
      </c>
      <c r="H15" s="472"/>
      <c r="I15" s="473" t="s">
        <v>82</v>
      </c>
      <c r="J15" s="472"/>
      <c r="K15" s="472">
        <v>0</v>
      </c>
      <c r="L15" s="472"/>
      <c r="M15" s="472">
        <v>0</v>
      </c>
      <c r="N15" s="472"/>
      <c r="O15" s="472">
        <v>0</v>
      </c>
      <c r="P15" s="472"/>
      <c r="Q15" s="472">
        <v>0</v>
      </c>
      <c r="R15" s="472"/>
      <c r="S15" s="472">
        <v>0</v>
      </c>
      <c r="T15" s="472"/>
      <c r="U15" s="472">
        <v>0</v>
      </c>
      <c r="V15" s="472"/>
      <c r="W15" s="472">
        <v>0</v>
      </c>
      <c r="X15" s="472"/>
      <c r="Y15" s="472">
        <v>0</v>
      </c>
      <c r="Z15" s="477"/>
      <c r="AA15" s="472">
        <v>0</v>
      </c>
      <c r="AB15" s="477"/>
      <c r="AC15" s="472">
        <v>0</v>
      </c>
      <c r="AD15" s="477"/>
      <c r="AE15" s="472">
        <v>0</v>
      </c>
      <c r="AF15" s="477"/>
      <c r="AG15" s="472">
        <v>0</v>
      </c>
      <c r="AH15" s="477"/>
      <c r="AI15" s="706"/>
    </row>
    <row r="16" spans="2:35" s="3" customFormat="1" ht="30" customHeight="1" x14ac:dyDescent="0.2">
      <c r="B16" s="704" t="s">
        <v>621</v>
      </c>
      <c r="C16" s="711">
        <v>1</v>
      </c>
      <c r="D16" s="472"/>
      <c r="E16" s="472">
        <v>0</v>
      </c>
      <c r="F16" s="472"/>
      <c r="G16" s="473" t="s">
        <v>82</v>
      </c>
      <c r="H16" s="472"/>
      <c r="I16" s="473" t="s">
        <v>82</v>
      </c>
      <c r="J16" s="472"/>
      <c r="K16" s="472">
        <v>0</v>
      </c>
      <c r="L16" s="472"/>
      <c r="M16" s="472">
        <v>0</v>
      </c>
      <c r="N16" s="472"/>
      <c r="O16" s="472">
        <v>0</v>
      </c>
      <c r="P16" s="472"/>
      <c r="Q16" s="472">
        <v>0</v>
      </c>
      <c r="R16" s="472"/>
      <c r="S16" s="472">
        <v>0</v>
      </c>
      <c r="T16" s="472"/>
      <c r="U16" s="472">
        <v>0</v>
      </c>
      <c r="V16" s="472"/>
      <c r="W16" s="472">
        <v>0</v>
      </c>
      <c r="X16" s="472"/>
      <c r="Y16" s="472">
        <v>0</v>
      </c>
      <c r="Z16" s="477"/>
      <c r="AA16" s="472">
        <v>0</v>
      </c>
      <c r="AB16" s="477"/>
      <c r="AC16" s="472">
        <v>0</v>
      </c>
      <c r="AD16" s="477"/>
      <c r="AE16" s="472">
        <v>0</v>
      </c>
      <c r="AF16" s="477"/>
      <c r="AG16" s="472">
        <v>0</v>
      </c>
      <c r="AH16" s="477"/>
      <c r="AI16" s="706"/>
    </row>
    <row r="17" spans="2:35" s="3" customFormat="1" ht="30" customHeight="1" x14ac:dyDescent="0.2">
      <c r="B17" s="704" t="s">
        <v>620</v>
      </c>
      <c r="C17" s="711">
        <v>0</v>
      </c>
      <c r="D17" s="472"/>
      <c r="E17" s="472">
        <v>0</v>
      </c>
      <c r="F17" s="472"/>
      <c r="G17" s="473" t="s">
        <v>82</v>
      </c>
      <c r="H17" s="472"/>
      <c r="I17" s="473" t="s">
        <v>82</v>
      </c>
      <c r="J17" s="472"/>
      <c r="K17" s="472">
        <v>0</v>
      </c>
      <c r="L17" s="472"/>
      <c r="M17" s="472">
        <v>0</v>
      </c>
      <c r="N17" s="472"/>
      <c r="O17" s="472">
        <v>0</v>
      </c>
      <c r="P17" s="472"/>
      <c r="Q17" s="472">
        <v>0</v>
      </c>
      <c r="R17" s="472"/>
      <c r="S17" s="472">
        <v>0</v>
      </c>
      <c r="T17" s="472"/>
      <c r="U17" s="472">
        <v>0</v>
      </c>
      <c r="V17" s="472"/>
      <c r="W17" s="472">
        <v>0</v>
      </c>
      <c r="X17" s="472"/>
      <c r="Y17" s="472">
        <v>0</v>
      </c>
      <c r="Z17" s="477"/>
      <c r="AA17" s="472">
        <v>0</v>
      </c>
      <c r="AB17" s="477"/>
      <c r="AC17" s="472">
        <v>0</v>
      </c>
      <c r="AD17" s="477"/>
      <c r="AE17" s="472">
        <v>0</v>
      </c>
      <c r="AF17" s="477"/>
      <c r="AG17" s="472">
        <v>0</v>
      </c>
      <c r="AH17" s="477"/>
      <c r="AI17" s="706"/>
    </row>
    <row r="18" spans="2:35" s="3" customFormat="1" ht="18.75" customHeight="1" x14ac:dyDescent="0.2">
      <c r="B18" s="667"/>
      <c r="C18" s="711"/>
      <c r="D18" s="472"/>
      <c r="E18" s="473"/>
      <c r="F18" s="472"/>
      <c r="G18" s="472"/>
      <c r="H18" s="472"/>
      <c r="I18" s="472"/>
      <c r="J18" s="472"/>
      <c r="K18" s="472"/>
      <c r="L18" s="472"/>
      <c r="M18" s="472"/>
      <c r="N18" s="472"/>
      <c r="O18" s="472"/>
      <c r="P18" s="472"/>
      <c r="Q18" s="472"/>
      <c r="R18" s="472"/>
      <c r="S18" s="472"/>
      <c r="T18" s="472"/>
      <c r="U18" s="472"/>
      <c r="V18" s="477"/>
      <c r="W18" s="472"/>
      <c r="X18" s="477"/>
      <c r="Y18" s="472"/>
      <c r="Z18" s="477"/>
      <c r="AA18" s="472"/>
      <c r="AB18" s="477"/>
      <c r="AC18" s="439"/>
      <c r="AD18" s="477"/>
      <c r="AE18" s="439"/>
      <c r="AF18" s="477"/>
      <c r="AG18" s="439"/>
      <c r="AH18" s="477"/>
      <c r="AI18" s="706"/>
    </row>
    <row r="19" spans="2:35" s="4" customFormat="1" ht="30" customHeight="1" x14ac:dyDescent="0.2">
      <c r="B19" s="686" t="s">
        <v>84</v>
      </c>
      <c r="C19" s="710">
        <v>30</v>
      </c>
      <c r="D19" s="475"/>
      <c r="E19" s="475">
        <v>17</v>
      </c>
      <c r="F19" s="475"/>
      <c r="G19" s="474">
        <v>10</v>
      </c>
      <c r="H19" s="475"/>
      <c r="I19" s="474">
        <v>4</v>
      </c>
      <c r="J19" s="475"/>
      <c r="K19" s="475">
        <v>2</v>
      </c>
      <c r="L19" s="475"/>
      <c r="M19" s="475">
        <v>2</v>
      </c>
      <c r="N19" s="475"/>
      <c r="O19" s="475">
        <v>4</v>
      </c>
      <c r="P19" s="475"/>
      <c r="Q19" s="475">
        <v>3</v>
      </c>
      <c r="R19" s="475"/>
      <c r="S19" s="475">
        <v>1</v>
      </c>
      <c r="T19" s="475"/>
      <c r="U19" s="475">
        <v>4</v>
      </c>
      <c r="V19" s="475"/>
      <c r="W19" s="475">
        <v>3</v>
      </c>
      <c r="X19" s="475"/>
      <c r="Y19" s="475">
        <v>3</v>
      </c>
      <c r="Z19" s="476"/>
      <c r="AA19" s="475">
        <v>7</v>
      </c>
      <c r="AB19" s="476"/>
      <c r="AC19" s="475">
        <v>4</v>
      </c>
      <c r="AD19" s="476"/>
      <c r="AE19" s="475">
        <v>3</v>
      </c>
      <c r="AF19" s="476"/>
      <c r="AG19" s="475">
        <v>4</v>
      </c>
      <c r="AH19" s="476"/>
      <c r="AI19" s="707"/>
    </row>
    <row r="20" spans="2:35" s="3" customFormat="1" ht="30" customHeight="1" x14ac:dyDescent="0.2">
      <c r="B20" s="667" t="s">
        <v>49</v>
      </c>
      <c r="C20" s="711">
        <v>-27</v>
      </c>
      <c r="D20" s="472"/>
      <c r="E20" s="472">
        <v>-15</v>
      </c>
      <c r="F20" s="472"/>
      <c r="G20" s="473">
        <v>-9</v>
      </c>
      <c r="H20" s="472"/>
      <c r="I20" s="473">
        <v>-3</v>
      </c>
      <c r="J20" s="472"/>
      <c r="K20" s="472">
        <v>-2</v>
      </c>
      <c r="L20" s="472"/>
      <c r="M20" s="472">
        <v>-1</v>
      </c>
      <c r="N20" s="472"/>
      <c r="O20" s="472">
        <v>-1</v>
      </c>
      <c r="P20" s="472"/>
      <c r="Q20" s="472">
        <v>-1</v>
      </c>
      <c r="R20" s="472"/>
      <c r="S20" s="472">
        <v>-1</v>
      </c>
      <c r="T20" s="472"/>
      <c r="U20" s="472">
        <v>-2</v>
      </c>
      <c r="V20" s="472"/>
      <c r="W20" s="472">
        <v>-1</v>
      </c>
      <c r="X20" s="472"/>
      <c r="Y20" s="473">
        <v>-3</v>
      </c>
      <c r="Z20" s="477"/>
      <c r="AA20" s="472">
        <v>-6</v>
      </c>
      <c r="AB20" s="477"/>
      <c r="AC20" s="472">
        <v>-2</v>
      </c>
      <c r="AD20" s="477"/>
      <c r="AE20" s="473">
        <v>-3</v>
      </c>
      <c r="AF20" s="477"/>
      <c r="AG20" s="473">
        <v>-3</v>
      </c>
      <c r="AH20" s="477"/>
      <c r="AI20" s="706"/>
    </row>
    <row r="21" spans="2:35" s="3" customFormat="1" ht="30" customHeight="1" x14ac:dyDescent="0.2">
      <c r="B21" s="667" t="s">
        <v>50</v>
      </c>
      <c r="C21" s="711">
        <v>-2</v>
      </c>
      <c r="D21" s="472"/>
      <c r="E21" s="472">
        <v>-1</v>
      </c>
      <c r="F21" s="472"/>
      <c r="G21" s="472">
        <v>-1</v>
      </c>
      <c r="H21" s="472"/>
      <c r="I21" s="472">
        <v>-1</v>
      </c>
      <c r="J21" s="472"/>
      <c r="K21" s="472">
        <v>0</v>
      </c>
      <c r="L21" s="472"/>
      <c r="M21" s="472">
        <v>-1</v>
      </c>
      <c r="N21" s="472"/>
      <c r="O21" s="472">
        <v>-2</v>
      </c>
      <c r="P21" s="472"/>
      <c r="Q21" s="472">
        <v>0</v>
      </c>
      <c r="R21" s="472"/>
      <c r="S21" s="472">
        <v>0</v>
      </c>
      <c r="T21" s="472"/>
      <c r="U21" s="472">
        <v>-2</v>
      </c>
      <c r="V21" s="472"/>
      <c r="W21" s="472">
        <v>-2</v>
      </c>
      <c r="X21" s="472"/>
      <c r="Y21" s="472">
        <v>0</v>
      </c>
      <c r="Z21" s="477"/>
      <c r="AA21" s="472">
        <v>-1</v>
      </c>
      <c r="AB21" s="477"/>
      <c r="AC21" s="472">
        <v>0</v>
      </c>
      <c r="AD21" s="477"/>
      <c r="AE21" s="472">
        <v>0</v>
      </c>
      <c r="AF21" s="477"/>
      <c r="AG21" s="472">
        <v>0</v>
      </c>
      <c r="AH21" s="477"/>
      <c r="AI21" s="706"/>
    </row>
    <row r="22" spans="2:35" s="3" customFormat="1" ht="30" customHeight="1" x14ac:dyDescent="0.2">
      <c r="B22" s="667" t="s">
        <v>51</v>
      </c>
      <c r="C22" s="711">
        <v>-1</v>
      </c>
      <c r="D22" s="472"/>
      <c r="E22" s="472">
        <v>-1</v>
      </c>
      <c r="F22" s="472"/>
      <c r="G22" s="473" t="s">
        <v>82</v>
      </c>
      <c r="H22" s="472"/>
      <c r="I22" s="473" t="s">
        <v>82</v>
      </c>
      <c r="J22" s="472"/>
      <c r="K22" s="472">
        <v>0</v>
      </c>
      <c r="L22" s="472"/>
      <c r="M22" s="472">
        <v>0</v>
      </c>
      <c r="N22" s="472"/>
      <c r="O22" s="472">
        <v>-1</v>
      </c>
      <c r="P22" s="472"/>
      <c r="Q22" s="472">
        <v>-2</v>
      </c>
      <c r="R22" s="472"/>
      <c r="S22" s="472">
        <v>0</v>
      </c>
      <c r="T22" s="472"/>
      <c r="U22" s="472">
        <v>0</v>
      </c>
      <c r="V22" s="472"/>
      <c r="W22" s="472">
        <v>0</v>
      </c>
      <c r="X22" s="472"/>
      <c r="Y22" s="472">
        <v>0</v>
      </c>
      <c r="Z22" s="477"/>
      <c r="AA22" s="472">
        <v>0</v>
      </c>
      <c r="AB22" s="477"/>
      <c r="AC22" s="472">
        <v>0</v>
      </c>
      <c r="AD22" s="477"/>
      <c r="AE22" s="472">
        <v>0</v>
      </c>
      <c r="AF22" s="477"/>
      <c r="AG22" s="472">
        <v>0</v>
      </c>
      <c r="AH22" s="477"/>
      <c r="AI22" s="706"/>
    </row>
    <row r="23" spans="2:35" s="3" customFormat="1" ht="30" customHeight="1" x14ac:dyDescent="0.2">
      <c r="B23" s="667" t="s">
        <v>103</v>
      </c>
      <c r="C23" s="711">
        <v>0</v>
      </c>
      <c r="D23" s="472"/>
      <c r="E23" s="472">
        <v>0</v>
      </c>
      <c r="F23" s="472"/>
      <c r="G23" s="473" t="s">
        <v>82</v>
      </c>
      <c r="H23" s="472"/>
      <c r="I23" s="473" t="s">
        <v>82</v>
      </c>
      <c r="J23" s="472"/>
      <c r="K23" s="472">
        <v>0</v>
      </c>
      <c r="L23" s="472"/>
      <c r="M23" s="472">
        <v>0</v>
      </c>
      <c r="N23" s="472"/>
      <c r="O23" s="472">
        <v>0</v>
      </c>
      <c r="P23" s="472"/>
      <c r="Q23" s="472">
        <v>0</v>
      </c>
      <c r="R23" s="472"/>
      <c r="S23" s="472">
        <v>0</v>
      </c>
      <c r="T23" s="472"/>
      <c r="U23" s="472">
        <v>0</v>
      </c>
      <c r="V23" s="472"/>
      <c r="W23" s="472">
        <v>0</v>
      </c>
      <c r="X23" s="472"/>
      <c r="Y23" s="472">
        <v>0</v>
      </c>
      <c r="Z23" s="477"/>
      <c r="AA23" s="472">
        <v>0</v>
      </c>
      <c r="AB23" s="477"/>
      <c r="AC23" s="472">
        <v>-2</v>
      </c>
      <c r="AD23" s="477"/>
      <c r="AE23" s="472">
        <v>0</v>
      </c>
      <c r="AF23" s="477"/>
      <c r="AG23" s="472">
        <v>-1</v>
      </c>
      <c r="AH23" s="477"/>
      <c r="AI23" s="706"/>
    </row>
    <row r="24" spans="2:35" s="3" customFormat="1" ht="30" customHeight="1" x14ac:dyDescent="0.2">
      <c r="B24" s="667" t="s">
        <v>425</v>
      </c>
      <c r="C24" s="711">
        <v>0</v>
      </c>
      <c r="D24" s="472"/>
      <c r="E24" s="472">
        <v>0</v>
      </c>
      <c r="F24" s="472"/>
      <c r="G24" s="473" t="s">
        <v>82</v>
      </c>
      <c r="H24" s="472"/>
      <c r="I24" s="473" t="s">
        <v>82</v>
      </c>
      <c r="J24" s="472"/>
      <c r="K24" s="472">
        <v>0</v>
      </c>
      <c r="L24" s="472"/>
      <c r="M24" s="472">
        <v>0</v>
      </c>
      <c r="N24" s="472"/>
      <c r="O24" s="472">
        <v>0</v>
      </c>
      <c r="P24" s="472"/>
      <c r="Q24" s="472">
        <v>0</v>
      </c>
      <c r="R24" s="472"/>
      <c r="S24" s="472">
        <v>0</v>
      </c>
      <c r="T24" s="472"/>
      <c r="U24" s="472">
        <v>0</v>
      </c>
      <c r="V24" s="472"/>
      <c r="W24" s="472">
        <v>0</v>
      </c>
      <c r="X24" s="472"/>
      <c r="Y24" s="472">
        <v>0</v>
      </c>
      <c r="Z24" s="477"/>
      <c r="AA24" s="472">
        <v>0</v>
      </c>
      <c r="AB24" s="477"/>
      <c r="AC24" s="472">
        <v>0</v>
      </c>
      <c r="AD24" s="477"/>
      <c r="AE24" s="472">
        <v>0</v>
      </c>
      <c r="AF24" s="477"/>
      <c r="AG24" s="472">
        <v>0</v>
      </c>
      <c r="AH24" s="477"/>
      <c r="AI24" s="706"/>
    </row>
    <row r="25" spans="2:35" s="3" customFormat="1" ht="30" customHeight="1" x14ac:dyDescent="0.2">
      <c r="B25" s="667" t="s">
        <v>619</v>
      </c>
      <c r="C25" s="711">
        <v>0</v>
      </c>
      <c r="D25" s="472"/>
      <c r="E25" s="472">
        <v>0</v>
      </c>
      <c r="F25" s="472"/>
      <c r="G25" s="473" t="s">
        <v>82</v>
      </c>
      <c r="H25" s="472"/>
      <c r="I25" s="473" t="s">
        <v>82</v>
      </c>
      <c r="J25" s="472"/>
      <c r="K25" s="472">
        <v>0</v>
      </c>
      <c r="L25" s="472"/>
      <c r="M25" s="472">
        <v>0</v>
      </c>
      <c r="N25" s="472"/>
      <c r="O25" s="472">
        <v>0</v>
      </c>
      <c r="P25" s="472"/>
      <c r="Q25" s="472">
        <v>0</v>
      </c>
      <c r="R25" s="472"/>
      <c r="S25" s="472">
        <v>0</v>
      </c>
      <c r="T25" s="472"/>
      <c r="U25" s="472">
        <v>0</v>
      </c>
      <c r="V25" s="472"/>
      <c r="W25" s="472">
        <v>0</v>
      </c>
      <c r="X25" s="472"/>
      <c r="Y25" s="472">
        <v>0</v>
      </c>
      <c r="Z25" s="477"/>
      <c r="AA25" s="472">
        <v>0</v>
      </c>
      <c r="AB25" s="477"/>
      <c r="AC25" s="472">
        <v>0</v>
      </c>
      <c r="AD25" s="477"/>
      <c r="AE25" s="472">
        <v>0</v>
      </c>
      <c r="AF25" s="477"/>
      <c r="AG25" s="472">
        <v>0</v>
      </c>
      <c r="AH25" s="477"/>
      <c r="AI25" s="706"/>
    </row>
    <row r="26" spans="2:35" s="3" customFormat="1" ht="30" customHeight="1" x14ac:dyDescent="0.2">
      <c r="B26" s="667" t="s">
        <v>618</v>
      </c>
      <c r="C26" s="711">
        <v>0</v>
      </c>
      <c r="D26" s="472"/>
      <c r="E26" s="472">
        <v>0</v>
      </c>
      <c r="F26" s="472"/>
      <c r="G26" s="473" t="s">
        <v>82</v>
      </c>
      <c r="H26" s="472"/>
      <c r="I26" s="473" t="s">
        <v>82</v>
      </c>
      <c r="J26" s="472"/>
      <c r="K26" s="472">
        <v>0</v>
      </c>
      <c r="L26" s="472"/>
      <c r="M26" s="472">
        <v>0</v>
      </c>
      <c r="N26" s="472"/>
      <c r="O26" s="472">
        <v>0</v>
      </c>
      <c r="P26" s="472"/>
      <c r="Q26" s="472">
        <v>0</v>
      </c>
      <c r="R26" s="472"/>
      <c r="S26" s="472">
        <v>0</v>
      </c>
      <c r="T26" s="472"/>
      <c r="U26" s="472">
        <v>0</v>
      </c>
      <c r="V26" s="472"/>
      <c r="W26" s="472">
        <v>0</v>
      </c>
      <c r="X26" s="472"/>
      <c r="Y26" s="472">
        <v>0</v>
      </c>
      <c r="Z26" s="477"/>
      <c r="AA26" s="472">
        <v>0</v>
      </c>
      <c r="AB26" s="477"/>
      <c r="AC26" s="472">
        <v>0</v>
      </c>
      <c r="AD26" s="477"/>
      <c r="AE26" s="472">
        <v>0</v>
      </c>
      <c r="AF26" s="477"/>
      <c r="AG26" s="472">
        <v>0</v>
      </c>
      <c r="AH26" s="477"/>
      <c r="AI26" s="706"/>
    </row>
    <row r="27" spans="2:35" s="3" customFormat="1" ht="12.75" customHeight="1" thickBot="1" x14ac:dyDescent="0.25">
      <c r="B27" s="667"/>
      <c r="C27" s="712"/>
      <c r="D27" s="472"/>
      <c r="E27" s="473"/>
      <c r="F27" s="472"/>
      <c r="G27" s="472"/>
      <c r="H27" s="472"/>
      <c r="I27" s="473"/>
      <c r="J27" s="472"/>
      <c r="K27" s="473"/>
      <c r="L27" s="472"/>
      <c r="M27" s="473"/>
      <c r="N27" s="472"/>
      <c r="O27" s="473"/>
      <c r="P27" s="472"/>
      <c r="Q27" s="473"/>
      <c r="R27" s="472"/>
      <c r="S27" s="473"/>
      <c r="T27" s="472"/>
      <c r="U27" s="473"/>
      <c r="V27" s="477"/>
      <c r="W27" s="473"/>
      <c r="X27" s="477"/>
      <c r="Y27" s="473"/>
      <c r="Z27" s="477"/>
      <c r="AA27" s="473"/>
      <c r="AB27" s="477"/>
      <c r="AC27" s="473"/>
      <c r="AD27" s="477"/>
      <c r="AE27" s="477"/>
      <c r="AF27" s="477"/>
      <c r="AG27" s="473"/>
      <c r="AH27" s="708"/>
      <c r="AI27" s="706"/>
    </row>
    <row r="28" spans="2:35" ht="30" customHeight="1" x14ac:dyDescent="0.2">
      <c r="C28" s="705"/>
      <c r="D28" s="705"/>
      <c r="E28" s="705"/>
      <c r="F28" s="705"/>
      <c r="G28" s="705"/>
      <c r="H28" s="705"/>
      <c r="I28" s="705"/>
      <c r="J28" s="705"/>
      <c r="K28" s="705"/>
      <c r="L28" s="705"/>
      <c r="M28" s="705"/>
      <c r="N28" s="705"/>
      <c r="O28" s="705"/>
      <c r="P28" s="705"/>
      <c r="Q28" s="705"/>
      <c r="R28" s="705"/>
      <c r="S28" s="705"/>
      <c r="T28" s="705"/>
      <c r="U28" s="705"/>
      <c r="V28" s="705"/>
      <c r="W28" s="705"/>
      <c r="X28" s="705"/>
      <c r="Y28" s="705"/>
      <c r="Z28" s="705"/>
      <c r="AA28" s="705"/>
      <c r="AB28" s="705"/>
      <c r="AC28" s="705"/>
      <c r="AD28" s="705"/>
      <c r="AE28" s="705"/>
      <c r="AF28" s="705"/>
      <c r="AG28" s="705"/>
    </row>
    <row r="29" spans="2:35" s="7" customFormat="1" ht="30" customHeight="1" thickBot="1" x14ac:dyDescent="0.25">
      <c r="B29" s="1505" t="s">
        <v>145</v>
      </c>
      <c r="C29" s="1591" t="s">
        <v>4</v>
      </c>
      <c r="D29" s="1591"/>
      <c r="E29" s="1591"/>
      <c r="F29" s="1591"/>
      <c r="G29" s="1591"/>
      <c r="H29" s="1591"/>
      <c r="I29" s="1591"/>
      <c r="J29" s="1591"/>
      <c r="K29" s="1591"/>
      <c r="L29" s="1591"/>
      <c r="M29" s="1591"/>
      <c r="N29" s="1591"/>
      <c r="O29" s="1591"/>
      <c r="P29" s="1591"/>
      <c r="Q29" s="1591"/>
      <c r="R29" s="1591"/>
      <c r="S29" s="1591"/>
      <c r="T29" s="1591"/>
      <c r="U29" s="191"/>
      <c r="V29" s="191"/>
      <c r="W29" s="191"/>
      <c r="X29" s="191"/>
      <c r="Y29" s="191"/>
      <c r="Z29" s="191"/>
      <c r="AA29" s="191"/>
      <c r="AB29" s="191"/>
      <c r="AC29" s="191"/>
      <c r="AD29" s="191"/>
      <c r="AE29" s="191"/>
      <c r="AF29" s="191"/>
    </row>
    <row r="30" spans="2:35" s="3" customFormat="1" ht="30" customHeight="1" thickBot="1" x14ac:dyDescent="0.25">
      <c r="B30" s="1505"/>
      <c r="C30" s="1586">
        <v>2011</v>
      </c>
      <c r="D30" s="1587"/>
      <c r="E30" s="1586">
        <v>2012</v>
      </c>
      <c r="F30" s="1587"/>
      <c r="G30" s="1586">
        <v>2013</v>
      </c>
      <c r="H30" s="1587"/>
      <c r="I30" s="1586">
        <v>2014</v>
      </c>
      <c r="J30" s="1587"/>
      <c r="K30" s="1586">
        <v>2015</v>
      </c>
      <c r="L30" s="1587"/>
      <c r="M30" s="1586">
        <v>2016</v>
      </c>
      <c r="N30" s="1587"/>
      <c r="O30" s="1586">
        <v>2017</v>
      </c>
      <c r="P30" s="1587"/>
      <c r="Q30" s="1586">
        <v>2018</v>
      </c>
      <c r="R30" s="1587"/>
      <c r="S30" s="1586">
        <v>2019</v>
      </c>
      <c r="T30" s="1587"/>
      <c r="U30" s="1588"/>
      <c r="V30" s="1588"/>
      <c r="W30" s="1588"/>
      <c r="X30" s="1588"/>
      <c r="Y30" s="1588"/>
      <c r="Z30" s="1588"/>
      <c r="AA30" s="1588"/>
      <c r="AB30" s="1588"/>
      <c r="AC30" s="1588"/>
      <c r="AD30" s="1588"/>
      <c r="AE30" s="1588"/>
      <c r="AF30" s="1588"/>
    </row>
    <row r="31" spans="2:35" s="3" customFormat="1" ht="30" customHeight="1" x14ac:dyDescent="0.2">
      <c r="B31" s="703" t="s">
        <v>78</v>
      </c>
      <c r="C31" s="709">
        <v>353</v>
      </c>
      <c r="D31" s="714"/>
      <c r="E31" s="714">
        <v>383</v>
      </c>
      <c r="F31" s="714"/>
      <c r="G31" s="715">
        <v>354</v>
      </c>
      <c r="H31" s="714"/>
      <c r="I31" s="715">
        <v>288</v>
      </c>
      <c r="J31" s="714"/>
      <c r="K31" s="714">
        <v>229</v>
      </c>
      <c r="L31" s="714"/>
      <c r="M31" s="714">
        <v>201</v>
      </c>
      <c r="N31" s="714"/>
      <c r="O31" s="714">
        <v>205</v>
      </c>
      <c r="P31" s="716"/>
      <c r="Q31" s="715">
        <v>204</v>
      </c>
      <c r="R31" s="714"/>
      <c r="S31" s="717">
        <v>187</v>
      </c>
      <c r="T31" s="718"/>
      <c r="U31" s="710"/>
      <c r="W31" s="398"/>
      <c r="Y31" s="398"/>
      <c r="AA31" s="398"/>
      <c r="AC31" s="129"/>
      <c r="AE31" s="129"/>
    </row>
    <row r="32" spans="2:35" s="4" customFormat="1" ht="30" customHeight="1" x14ac:dyDescent="0.2">
      <c r="B32" s="703" t="s">
        <v>163</v>
      </c>
      <c r="C32" s="710">
        <f>SUM(C33:C41)</f>
        <v>339</v>
      </c>
      <c r="D32" s="475"/>
      <c r="E32" s="475">
        <f>SUM(E33:E41)</f>
        <v>286</v>
      </c>
      <c r="F32" s="475"/>
      <c r="G32" s="475">
        <f>SUM(G33:G41)</f>
        <v>283</v>
      </c>
      <c r="H32" s="475"/>
      <c r="I32" s="475">
        <f>SUM(I33:I41)</f>
        <v>244</v>
      </c>
      <c r="J32" s="475"/>
      <c r="K32" s="475">
        <f>SUM(K33:K41)</f>
        <v>186</v>
      </c>
      <c r="L32" s="475"/>
      <c r="M32" s="475">
        <f>SUM(M33:M41)</f>
        <v>195</v>
      </c>
      <c r="N32" s="475"/>
      <c r="O32" s="475">
        <f>SUM(O33:O41)</f>
        <v>169</v>
      </c>
      <c r="P32" s="476"/>
      <c r="Q32" s="475">
        <f>SUM(Q33:Q41)</f>
        <v>196</v>
      </c>
      <c r="R32" s="475"/>
      <c r="S32" s="474">
        <v>183</v>
      </c>
      <c r="T32" s="719"/>
      <c r="U32" s="710"/>
      <c r="W32" s="398"/>
      <c r="Y32" s="398"/>
      <c r="AA32" s="398"/>
      <c r="AC32" s="398"/>
      <c r="AE32" s="398"/>
    </row>
    <row r="33" spans="2:33" s="3" customFormat="1" ht="30" customHeight="1" x14ac:dyDescent="0.2">
      <c r="B33" s="667" t="s">
        <v>127</v>
      </c>
      <c r="C33" s="711">
        <v>262</v>
      </c>
      <c r="D33" s="472"/>
      <c r="E33" s="472">
        <v>232</v>
      </c>
      <c r="F33" s="472"/>
      <c r="G33" s="473">
        <v>212</v>
      </c>
      <c r="H33" s="472"/>
      <c r="I33" s="473">
        <v>186</v>
      </c>
      <c r="J33" s="472"/>
      <c r="K33" s="472">
        <v>162</v>
      </c>
      <c r="L33" s="472"/>
      <c r="M33" s="472">
        <v>164</v>
      </c>
      <c r="N33" s="472"/>
      <c r="O33" s="472">
        <v>145</v>
      </c>
      <c r="P33" s="477"/>
      <c r="Q33" s="473">
        <v>165</v>
      </c>
      <c r="R33" s="472"/>
      <c r="S33" s="473">
        <v>147</v>
      </c>
      <c r="T33" s="720"/>
      <c r="U33" s="711"/>
      <c r="W33" s="430"/>
      <c r="Y33" s="430"/>
      <c r="AA33" s="430"/>
      <c r="AC33" s="116"/>
      <c r="AE33" s="116"/>
    </row>
    <row r="34" spans="2:33" s="3" customFormat="1" ht="30" customHeight="1" x14ac:dyDescent="0.2">
      <c r="B34" s="667" t="s">
        <v>128</v>
      </c>
      <c r="C34" s="711">
        <v>23</v>
      </c>
      <c r="D34" s="472"/>
      <c r="E34" s="472">
        <v>17</v>
      </c>
      <c r="F34" s="472"/>
      <c r="G34" s="473">
        <v>24</v>
      </c>
      <c r="H34" s="472"/>
      <c r="I34" s="473">
        <v>22</v>
      </c>
      <c r="J34" s="472"/>
      <c r="K34" s="472">
        <v>9</v>
      </c>
      <c r="L34" s="472"/>
      <c r="M34" s="472">
        <v>7</v>
      </c>
      <c r="N34" s="472"/>
      <c r="O34" s="472">
        <v>5</v>
      </c>
      <c r="P34" s="477"/>
      <c r="Q34" s="473">
        <v>8</v>
      </c>
      <c r="R34" s="472"/>
      <c r="S34" s="473">
        <v>26</v>
      </c>
      <c r="T34" s="720"/>
      <c r="U34" s="711"/>
      <c r="W34" s="430"/>
      <c r="Y34" s="430"/>
      <c r="AA34" s="430"/>
      <c r="AC34" s="116"/>
      <c r="AE34" s="116"/>
    </row>
    <row r="35" spans="2:33" s="3" customFormat="1" ht="30" customHeight="1" x14ac:dyDescent="0.2">
      <c r="B35" s="667" t="s">
        <v>81</v>
      </c>
      <c r="C35" s="711">
        <v>40</v>
      </c>
      <c r="D35" s="472"/>
      <c r="E35" s="472">
        <v>14</v>
      </c>
      <c r="F35" s="472"/>
      <c r="G35" s="473">
        <v>21</v>
      </c>
      <c r="H35" s="472"/>
      <c r="I35" s="473">
        <v>16</v>
      </c>
      <c r="J35" s="472"/>
      <c r="K35" s="472">
        <v>7</v>
      </c>
      <c r="L35" s="472"/>
      <c r="M35" s="472">
        <v>11</v>
      </c>
      <c r="N35" s="472"/>
      <c r="O35" s="472">
        <v>14</v>
      </c>
      <c r="P35" s="477"/>
      <c r="Q35" s="472">
        <v>16</v>
      </c>
      <c r="R35" s="472"/>
      <c r="S35" s="473">
        <v>6</v>
      </c>
      <c r="T35" s="720"/>
      <c r="U35" s="713"/>
      <c r="W35" s="431"/>
      <c r="Y35" s="431"/>
      <c r="AA35" s="431"/>
      <c r="AC35" s="116"/>
      <c r="AE35" s="116"/>
    </row>
    <row r="36" spans="2:33" s="3" customFormat="1" ht="30" customHeight="1" x14ac:dyDescent="0.2">
      <c r="B36" s="667" t="s">
        <v>83</v>
      </c>
      <c r="C36" s="711">
        <v>0</v>
      </c>
      <c r="D36" s="472"/>
      <c r="E36" s="472">
        <v>0</v>
      </c>
      <c r="F36" s="472"/>
      <c r="G36" s="473" t="s">
        <v>82</v>
      </c>
      <c r="H36" s="472"/>
      <c r="I36" s="473" t="s">
        <v>82</v>
      </c>
      <c r="J36" s="472"/>
      <c r="K36" s="472">
        <v>0</v>
      </c>
      <c r="L36" s="472"/>
      <c r="M36" s="472">
        <v>0</v>
      </c>
      <c r="N36" s="472"/>
      <c r="O36" s="472">
        <v>0</v>
      </c>
      <c r="P36" s="477"/>
      <c r="Q36" s="472">
        <v>0</v>
      </c>
      <c r="R36" s="472"/>
      <c r="S36" s="473">
        <v>0</v>
      </c>
      <c r="T36" s="720"/>
      <c r="U36" s="713"/>
      <c r="W36" s="431"/>
      <c r="Y36" s="431"/>
      <c r="AA36" s="431"/>
      <c r="AC36" s="116"/>
      <c r="AE36" s="116"/>
    </row>
    <row r="37" spans="2:33" s="3" customFormat="1" ht="30" customHeight="1" x14ac:dyDescent="0.2">
      <c r="B37" s="704" t="s">
        <v>622</v>
      </c>
      <c r="C37" s="711">
        <v>0</v>
      </c>
      <c r="D37" s="472"/>
      <c r="E37" s="472">
        <v>0</v>
      </c>
      <c r="F37" s="472"/>
      <c r="G37" s="473" t="s">
        <v>82</v>
      </c>
      <c r="H37" s="472"/>
      <c r="I37" s="473" t="s">
        <v>82</v>
      </c>
      <c r="J37" s="472"/>
      <c r="K37" s="472">
        <v>0</v>
      </c>
      <c r="L37" s="472"/>
      <c r="M37" s="472">
        <v>0</v>
      </c>
      <c r="N37" s="472"/>
      <c r="O37" s="472">
        <v>0</v>
      </c>
      <c r="P37" s="477"/>
      <c r="Q37" s="472">
        <v>0</v>
      </c>
      <c r="R37" s="472"/>
      <c r="S37" s="473">
        <v>0</v>
      </c>
      <c r="T37" s="720"/>
      <c r="U37" s="713"/>
      <c r="W37" s="431"/>
      <c r="Y37" s="431"/>
      <c r="AA37" s="431"/>
      <c r="AC37" s="116"/>
      <c r="AE37" s="116"/>
    </row>
    <row r="38" spans="2:33" s="3" customFormat="1" ht="30" customHeight="1" x14ac:dyDescent="0.2">
      <c r="B38" s="704" t="s">
        <v>621</v>
      </c>
      <c r="C38" s="711">
        <v>0</v>
      </c>
      <c r="D38" s="472"/>
      <c r="E38" s="472">
        <v>0</v>
      </c>
      <c r="F38" s="472"/>
      <c r="G38" s="473" t="s">
        <v>82</v>
      </c>
      <c r="H38" s="472"/>
      <c r="I38" s="473" t="s">
        <v>82</v>
      </c>
      <c r="J38" s="472"/>
      <c r="K38" s="472">
        <v>0</v>
      </c>
      <c r="L38" s="472"/>
      <c r="M38" s="472">
        <v>0</v>
      </c>
      <c r="N38" s="472"/>
      <c r="O38" s="472">
        <v>0</v>
      </c>
      <c r="P38" s="472"/>
      <c r="Q38" s="472">
        <v>0</v>
      </c>
      <c r="R38" s="472"/>
      <c r="S38" s="473">
        <v>0</v>
      </c>
      <c r="T38" s="720"/>
      <c r="U38" s="713"/>
      <c r="V38" s="431"/>
      <c r="W38" s="431"/>
      <c r="X38" s="431"/>
      <c r="Y38" s="431"/>
      <c r="AA38" s="431"/>
      <c r="AC38" s="431"/>
      <c r="AE38" s="431"/>
      <c r="AG38" s="116"/>
    </row>
    <row r="39" spans="2:33" s="3" customFormat="1" ht="30" customHeight="1" x14ac:dyDescent="0.2">
      <c r="B39" s="704" t="s">
        <v>620</v>
      </c>
      <c r="C39" s="711">
        <v>0</v>
      </c>
      <c r="D39" s="472"/>
      <c r="E39" s="472">
        <v>0</v>
      </c>
      <c r="F39" s="472"/>
      <c r="G39" s="473" t="s">
        <v>82</v>
      </c>
      <c r="H39" s="472"/>
      <c r="I39" s="473" t="s">
        <v>82</v>
      </c>
      <c r="J39" s="472"/>
      <c r="K39" s="472">
        <v>0</v>
      </c>
      <c r="L39" s="472"/>
      <c r="M39" s="472">
        <v>0</v>
      </c>
      <c r="N39" s="472"/>
      <c r="O39" s="472">
        <v>0</v>
      </c>
      <c r="P39" s="472"/>
      <c r="Q39" s="472">
        <v>0</v>
      </c>
      <c r="R39" s="472"/>
      <c r="S39" s="473">
        <v>0</v>
      </c>
      <c r="T39" s="720"/>
      <c r="U39" s="713"/>
      <c r="V39" s="431"/>
      <c r="W39" s="431"/>
      <c r="X39" s="431"/>
      <c r="Y39" s="431"/>
      <c r="AA39" s="431"/>
      <c r="AC39" s="431"/>
      <c r="AE39" s="431"/>
      <c r="AG39" s="116"/>
    </row>
    <row r="40" spans="2:33" s="3" customFormat="1" ht="13.5" customHeight="1" x14ac:dyDescent="0.2">
      <c r="B40" s="667"/>
      <c r="C40" s="711"/>
      <c r="D40" s="472"/>
      <c r="E40" s="473"/>
      <c r="F40" s="472"/>
      <c r="G40" s="472"/>
      <c r="H40" s="472"/>
      <c r="I40" s="472"/>
      <c r="J40" s="472"/>
      <c r="K40" s="439"/>
      <c r="L40" s="477"/>
      <c r="M40" s="472"/>
      <c r="N40" s="472"/>
      <c r="O40" s="439"/>
      <c r="P40" s="477"/>
      <c r="Q40" s="472"/>
      <c r="R40" s="472"/>
      <c r="S40" s="473"/>
      <c r="T40" s="720"/>
      <c r="U40" s="713"/>
      <c r="W40" s="431"/>
      <c r="Y40" s="431"/>
      <c r="AA40" s="431"/>
      <c r="AC40" s="116"/>
      <c r="AE40" s="116"/>
    </row>
    <row r="41" spans="2:33" s="4" customFormat="1" ht="30" customHeight="1" x14ac:dyDescent="0.2">
      <c r="B41" s="686" t="s">
        <v>84</v>
      </c>
      <c r="C41" s="710">
        <v>14</v>
      </c>
      <c r="D41" s="475"/>
      <c r="E41" s="475">
        <v>23</v>
      </c>
      <c r="F41" s="475"/>
      <c r="G41" s="474">
        <v>26</v>
      </c>
      <c r="H41" s="475"/>
      <c r="I41" s="474">
        <v>20</v>
      </c>
      <c r="J41" s="475"/>
      <c r="K41" s="475">
        <v>8</v>
      </c>
      <c r="L41" s="475"/>
      <c r="M41" s="475">
        <v>13</v>
      </c>
      <c r="N41" s="475"/>
      <c r="O41" s="475">
        <v>5</v>
      </c>
      <c r="P41" s="476"/>
      <c r="Q41" s="474">
        <v>7</v>
      </c>
      <c r="R41" s="475"/>
      <c r="S41" s="474">
        <v>4</v>
      </c>
      <c r="T41" s="719"/>
      <c r="U41" s="710"/>
      <c r="W41" s="398"/>
      <c r="Y41" s="398"/>
      <c r="AA41" s="398"/>
      <c r="AC41" s="129"/>
      <c r="AE41" s="129"/>
    </row>
    <row r="42" spans="2:33" s="3" customFormat="1" ht="30" customHeight="1" x14ac:dyDescent="0.2">
      <c r="B42" s="667" t="s">
        <v>49</v>
      </c>
      <c r="C42" s="711">
        <v>-7</v>
      </c>
      <c r="D42" s="472"/>
      <c r="E42" s="472">
        <v>-10</v>
      </c>
      <c r="F42" s="472"/>
      <c r="G42" s="473">
        <v>-3</v>
      </c>
      <c r="H42" s="472"/>
      <c r="I42" s="472">
        <v>-2</v>
      </c>
      <c r="J42" s="472"/>
      <c r="K42" s="472">
        <v>-1</v>
      </c>
      <c r="L42" s="472"/>
      <c r="M42" s="472">
        <v>-2</v>
      </c>
      <c r="N42" s="472"/>
      <c r="O42" s="472">
        <v>-2</v>
      </c>
      <c r="P42" s="477"/>
      <c r="Q42" s="472">
        <v>-2</v>
      </c>
      <c r="R42" s="472"/>
      <c r="S42" s="473">
        <v>0</v>
      </c>
      <c r="T42" s="720"/>
      <c r="U42" s="711"/>
      <c r="W42" s="430"/>
      <c r="Y42" s="430"/>
      <c r="AA42" s="430"/>
      <c r="AC42" s="430"/>
      <c r="AE42" s="430"/>
    </row>
    <row r="43" spans="2:33" s="3" customFormat="1" ht="30" customHeight="1" x14ac:dyDescent="0.2">
      <c r="B43" s="667" t="s">
        <v>50</v>
      </c>
      <c r="C43" s="711">
        <v>0</v>
      </c>
      <c r="D43" s="472"/>
      <c r="E43" s="472">
        <v>-2</v>
      </c>
      <c r="F43" s="472"/>
      <c r="G43" s="473" t="s">
        <v>82</v>
      </c>
      <c r="H43" s="472"/>
      <c r="I43" s="473" t="s">
        <v>82</v>
      </c>
      <c r="J43" s="472"/>
      <c r="K43" s="472">
        <v>0</v>
      </c>
      <c r="L43" s="472"/>
      <c r="M43" s="472">
        <v>0</v>
      </c>
      <c r="N43" s="472"/>
      <c r="O43" s="472">
        <v>0</v>
      </c>
      <c r="P43" s="477"/>
      <c r="Q43" s="473">
        <v>0</v>
      </c>
      <c r="R43" s="472"/>
      <c r="S43" s="473">
        <v>0</v>
      </c>
      <c r="T43" s="720"/>
      <c r="U43" s="711"/>
      <c r="W43" s="430"/>
      <c r="Y43" s="430"/>
      <c r="AA43" s="430"/>
      <c r="AC43" s="430"/>
      <c r="AE43" s="430"/>
    </row>
    <row r="44" spans="2:33" s="3" customFormat="1" ht="30" customHeight="1" x14ac:dyDescent="0.2">
      <c r="B44" s="667" t="s">
        <v>51</v>
      </c>
      <c r="C44" s="711">
        <v>0</v>
      </c>
      <c r="D44" s="472"/>
      <c r="E44" s="472">
        <v>0</v>
      </c>
      <c r="F44" s="472"/>
      <c r="G44" s="473" t="s">
        <v>82</v>
      </c>
      <c r="H44" s="472"/>
      <c r="I44" s="473" t="s">
        <v>82</v>
      </c>
      <c r="J44" s="472"/>
      <c r="K44" s="472">
        <v>0</v>
      </c>
      <c r="L44" s="472"/>
      <c r="M44" s="472">
        <v>0</v>
      </c>
      <c r="N44" s="472"/>
      <c r="O44" s="472">
        <v>0</v>
      </c>
      <c r="P44" s="477"/>
      <c r="Q44" s="473">
        <v>0</v>
      </c>
      <c r="R44" s="472"/>
      <c r="S44" s="473">
        <v>0</v>
      </c>
      <c r="T44" s="720"/>
      <c r="U44" s="713"/>
      <c r="W44" s="431"/>
      <c r="Y44" s="431"/>
      <c r="AA44" s="431"/>
      <c r="AC44" s="116"/>
      <c r="AE44" s="116"/>
    </row>
    <row r="45" spans="2:33" s="3" customFormat="1" ht="30" customHeight="1" x14ac:dyDescent="0.2">
      <c r="B45" s="667" t="s">
        <v>103</v>
      </c>
      <c r="C45" s="711">
        <v>-7</v>
      </c>
      <c r="D45" s="472"/>
      <c r="E45" s="472">
        <v>-8</v>
      </c>
      <c r="F45" s="472"/>
      <c r="G45" s="473">
        <v>-13</v>
      </c>
      <c r="H45" s="472"/>
      <c r="I45" s="473">
        <v>-9</v>
      </c>
      <c r="J45" s="472"/>
      <c r="K45" s="472">
        <v>-2</v>
      </c>
      <c r="L45" s="472"/>
      <c r="M45" s="472">
        <v>0</v>
      </c>
      <c r="N45" s="472"/>
      <c r="O45" s="472">
        <v>0</v>
      </c>
      <c r="P45" s="477"/>
      <c r="Q45" s="473">
        <v>0</v>
      </c>
      <c r="R45" s="472"/>
      <c r="S45" s="473">
        <v>0</v>
      </c>
      <c r="T45" s="720"/>
      <c r="U45" s="711"/>
      <c r="W45" s="430"/>
      <c r="Y45" s="430"/>
      <c r="AA45" s="430"/>
      <c r="AC45" s="430"/>
      <c r="AE45" s="430"/>
    </row>
    <row r="46" spans="2:33" s="3" customFormat="1" ht="30" customHeight="1" x14ac:dyDescent="0.2">
      <c r="B46" s="667" t="s">
        <v>425</v>
      </c>
      <c r="C46" s="711">
        <v>0</v>
      </c>
      <c r="D46" s="472"/>
      <c r="E46" s="472">
        <v>0</v>
      </c>
      <c r="F46" s="472"/>
      <c r="G46" s="473">
        <v>-10</v>
      </c>
      <c r="H46" s="472"/>
      <c r="I46" s="473">
        <v>-9</v>
      </c>
      <c r="J46" s="472"/>
      <c r="K46" s="472">
        <v>-5</v>
      </c>
      <c r="L46" s="472"/>
      <c r="M46" s="472">
        <v>-11</v>
      </c>
      <c r="N46" s="472"/>
      <c r="O46" s="473">
        <v>-3</v>
      </c>
      <c r="P46" s="477"/>
      <c r="Q46" s="472">
        <v>-5</v>
      </c>
      <c r="R46" s="472"/>
      <c r="S46" s="472">
        <v>-4</v>
      </c>
      <c r="T46" s="720"/>
      <c r="U46" s="711"/>
      <c r="W46" s="430"/>
      <c r="Y46" s="430"/>
      <c r="AA46" s="430"/>
      <c r="AC46" s="430"/>
      <c r="AE46" s="430"/>
    </row>
    <row r="47" spans="2:33" s="3" customFormat="1" ht="30" customHeight="1" x14ac:dyDescent="0.2">
      <c r="B47" s="667" t="s">
        <v>619</v>
      </c>
      <c r="C47" s="711">
        <v>0</v>
      </c>
      <c r="D47" s="472"/>
      <c r="E47" s="472">
        <v>-1</v>
      </c>
      <c r="F47" s="472"/>
      <c r="G47" s="473" t="s">
        <v>82</v>
      </c>
      <c r="H47" s="472"/>
      <c r="I47" s="473" t="s">
        <v>82</v>
      </c>
      <c r="J47" s="472"/>
      <c r="K47" s="472">
        <v>0</v>
      </c>
      <c r="L47" s="472"/>
      <c r="M47" s="472">
        <v>0</v>
      </c>
      <c r="N47" s="472"/>
      <c r="O47" s="472">
        <v>0</v>
      </c>
      <c r="P47" s="472"/>
      <c r="Q47" s="473">
        <v>0</v>
      </c>
      <c r="R47" s="472"/>
      <c r="S47" s="473">
        <v>0</v>
      </c>
      <c r="T47" s="720"/>
      <c r="U47" s="713"/>
      <c r="V47" s="431"/>
      <c r="W47" s="431"/>
      <c r="X47" s="431"/>
      <c r="Y47" s="431"/>
      <c r="AA47" s="431"/>
      <c r="AC47" s="431"/>
      <c r="AE47" s="431"/>
      <c r="AG47" s="431"/>
    </row>
    <row r="48" spans="2:33" s="3" customFormat="1" ht="30" customHeight="1" x14ac:dyDescent="0.2">
      <c r="B48" s="667" t="s">
        <v>618</v>
      </c>
      <c r="C48" s="711">
        <v>0</v>
      </c>
      <c r="D48" s="472"/>
      <c r="E48" s="472">
        <v>-2</v>
      </c>
      <c r="F48" s="472"/>
      <c r="G48" s="473" t="s">
        <v>82</v>
      </c>
      <c r="H48" s="472"/>
      <c r="I48" s="473" t="s">
        <v>82</v>
      </c>
      <c r="J48" s="472"/>
      <c r="K48" s="472">
        <v>0</v>
      </c>
      <c r="L48" s="472"/>
      <c r="M48" s="472">
        <v>0</v>
      </c>
      <c r="N48" s="472"/>
      <c r="O48" s="472">
        <v>0</v>
      </c>
      <c r="P48" s="472"/>
      <c r="Q48" s="473">
        <v>0</v>
      </c>
      <c r="R48" s="472"/>
      <c r="S48" s="473">
        <v>0</v>
      </c>
      <c r="T48" s="720"/>
      <c r="U48" s="713"/>
      <c r="V48" s="431"/>
      <c r="W48" s="431"/>
      <c r="X48" s="431"/>
      <c r="Y48" s="431"/>
      <c r="AA48" s="431"/>
      <c r="AC48" s="431"/>
      <c r="AE48" s="431"/>
      <c r="AG48" s="431"/>
    </row>
    <row r="49" spans="2:29" s="3" customFormat="1" ht="15.75" thickBot="1" x14ac:dyDescent="0.25">
      <c r="B49" s="667"/>
      <c r="C49" s="712"/>
      <c r="D49" s="721"/>
      <c r="E49" s="722"/>
      <c r="F49" s="721"/>
      <c r="G49" s="721"/>
      <c r="H49" s="721"/>
      <c r="I49" s="722"/>
      <c r="J49" s="721"/>
      <c r="K49" s="722"/>
      <c r="L49" s="723"/>
      <c r="M49" s="722"/>
      <c r="N49" s="721"/>
      <c r="O49" s="722"/>
      <c r="P49" s="723"/>
      <c r="Q49" s="722"/>
      <c r="R49" s="721"/>
      <c r="S49" s="722"/>
      <c r="T49" s="724"/>
      <c r="U49" s="711"/>
      <c r="W49" s="430"/>
      <c r="Y49" s="430"/>
      <c r="AA49" s="430"/>
      <c r="AC49" s="430"/>
    </row>
    <row r="51" spans="2:29" s="99" customFormat="1" ht="19.5" customHeight="1" x14ac:dyDescent="0.2">
      <c r="B51" s="67" t="s">
        <v>1432</v>
      </c>
      <c r="M51" s="179"/>
    </row>
    <row r="52" spans="2:29" s="99" customFormat="1" ht="19.5" customHeight="1" x14ac:dyDescent="0.2">
      <c r="B52" s="29" t="s">
        <v>1423</v>
      </c>
      <c r="C52" s="29"/>
      <c r="M52" s="179"/>
    </row>
    <row r="53" spans="2:29" s="99" customFormat="1" ht="19.5" customHeight="1" x14ac:dyDescent="0.2">
      <c r="B53" s="29" t="s">
        <v>1425</v>
      </c>
      <c r="C53" s="29"/>
      <c r="M53" s="179"/>
    </row>
    <row r="54" spans="2:29" s="99" customFormat="1" ht="19.5" customHeight="1" x14ac:dyDescent="0.2">
      <c r="B54" s="67" t="s">
        <v>1428</v>
      </c>
      <c r="C54" s="29"/>
      <c r="M54" s="179"/>
    </row>
    <row r="55" spans="2:29" ht="19.5" customHeight="1" x14ac:dyDescent="0.2">
      <c r="B55" s="29" t="s">
        <v>442</v>
      </c>
    </row>
    <row r="56" spans="2:29" ht="19.5" customHeight="1" x14ac:dyDescent="0.2">
      <c r="B56" s="29" t="s">
        <v>439</v>
      </c>
    </row>
    <row r="57" spans="2:29" ht="19.5" customHeight="1" x14ac:dyDescent="0.2">
      <c r="B57" s="29" t="s">
        <v>516</v>
      </c>
    </row>
    <row r="58" spans="2:29" ht="19.5" customHeight="1" x14ac:dyDescent="0.2">
      <c r="B58" s="29" t="s">
        <v>1538</v>
      </c>
    </row>
    <row r="59" spans="2:29" x14ac:dyDescent="0.2">
      <c r="B59" s="99"/>
    </row>
  </sheetData>
  <mergeCells count="38">
    <mergeCell ref="B3:AH3"/>
    <mergeCell ref="B5:AH5"/>
    <mergeCell ref="B6:AH6"/>
    <mergeCell ref="B7:B8"/>
    <mergeCell ref="C7:AH7"/>
    <mergeCell ref="C8:D8"/>
    <mergeCell ref="E8:F8"/>
    <mergeCell ref="G8:H8"/>
    <mergeCell ref="I8:J8"/>
    <mergeCell ref="AG8:AH8"/>
    <mergeCell ref="Y8:Z8"/>
    <mergeCell ref="K8:L8"/>
    <mergeCell ref="M8:N8"/>
    <mergeCell ref="AE8:AF8"/>
    <mergeCell ref="O8:P8"/>
    <mergeCell ref="Q8:R8"/>
    <mergeCell ref="B29:B30"/>
    <mergeCell ref="C30:D30"/>
    <mergeCell ref="E30:F30"/>
    <mergeCell ref="G30:H30"/>
    <mergeCell ref="I30:J30"/>
    <mergeCell ref="AA30:AB30"/>
    <mergeCell ref="AC30:AD30"/>
    <mergeCell ref="AA8:AB8"/>
    <mergeCell ref="AC8:AD8"/>
    <mergeCell ref="AE30:AF30"/>
    <mergeCell ref="S30:T30"/>
    <mergeCell ref="U30:V30"/>
    <mergeCell ref="W30:X30"/>
    <mergeCell ref="Y30:Z30"/>
    <mergeCell ref="S8:T8"/>
    <mergeCell ref="U8:V8"/>
    <mergeCell ref="W8:X8"/>
    <mergeCell ref="C29:T29"/>
    <mergeCell ref="K30:L30"/>
    <mergeCell ref="M30:N30"/>
    <mergeCell ref="O30:P30"/>
    <mergeCell ref="Q30:R30"/>
  </mergeCells>
  <printOptions horizontalCentered="1" verticalCentered="1"/>
  <pageMargins left="0" right="0" top="0" bottom="0" header="0" footer="0"/>
  <pageSetup paperSize="9" scale="35" orientation="landscape" r:id="rId1"/>
  <ignoredErrors>
    <ignoredError sqref="C32:R32" formulaRange="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51</vt:i4>
      </vt:variant>
      <vt:variant>
        <vt:lpstr>Rangos con nombre</vt:lpstr>
      </vt:variant>
      <vt:variant>
        <vt:i4>46</vt:i4>
      </vt:variant>
    </vt:vector>
  </HeadingPairs>
  <TitlesOfParts>
    <vt:vector size="97" baseType="lpstr">
      <vt:lpstr>C-12</vt:lpstr>
      <vt:lpstr>G-04</vt:lpstr>
      <vt:lpstr>C-13</vt:lpstr>
      <vt:lpstr>G-05</vt:lpstr>
      <vt:lpstr>C-14</vt:lpstr>
      <vt:lpstr>C-15</vt:lpstr>
      <vt:lpstr>C-16</vt:lpstr>
      <vt:lpstr>C-17</vt:lpstr>
      <vt:lpstr>C-18</vt:lpstr>
      <vt:lpstr>C-19</vt:lpstr>
      <vt:lpstr>C-20</vt:lpstr>
      <vt:lpstr>G-06</vt:lpstr>
      <vt:lpstr>C-21</vt:lpstr>
      <vt:lpstr>G-07</vt:lpstr>
      <vt:lpstr>C-22</vt:lpstr>
      <vt:lpstr>C-23</vt:lpstr>
      <vt:lpstr>C-24</vt:lpstr>
      <vt:lpstr>C-25</vt:lpstr>
      <vt:lpstr>G-08</vt:lpstr>
      <vt:lpstr>C-26</vt:lpstr>
      <vt:lpstr>C-27</vt:lpstr>
      <vt:lpstr>G-09</vt:lpstr>
      <vt:lpstr>C28</vt:lpstr>
      <vt:lpstr>C-29</vt:lpstr>
      <vt:lpstr>C-30</vt:lpstr>
      <vt:lpstr>C-31</vt:lpstr>
      <vt:lpstr>C-32</vt:lpstr>
      <vt:lpstr>C-33-DS-017</vt:lpstr>
      <vt:lpstr>C-34</vt:lpstr>
      <vt:lpstr>C-35</vt:lpstr>
      <vt:lpstr>C-36</vt:lpstr>
      <vt:lpstr>C-37</vt:lpstr>
      <vt:lpstr>C-38</vt:lpstr>
      <vt:lpstr>C-39</vt:lpstr>
      <vt:lpstr>C-40</vt:lpstr>
      <vt:lpstr>C-41</vt:lpstr>
      <vt:lpstr>C-42</vt:lpstr>
      <vt:lpstr>C-43- C-44</vt:lpstr>
      <vt:lpstr>C-45</vt:lpstr>
      <vt:lpstr>C-46</vt:lpstr>
      <vt:lpstr>C-47</vt:lpstr>
      <vt:lpstr>Listado Nº 01</vt:lpstr>
      <vt:lpstr>Listado Nº 02</vt:lpstr>
      <vt:lpstr>Listado Nº 03 </vt:lpstr>
      <vt:lpstr>Listado Nº 04 - D.S. 017-2012 </vt:lpstr>
      <vt:lpstr>LISTADO N° 05 y N°06</vt:lpstr>
      <vt:lpstr>LISTADO N°07 y N° 08</vt:lpstr>
      <vt:lpstr>LISTADO N° 09</vt:lpstr>
      <vt:lpstr>LISTADO N° 11</vt:lpstr>
      <vt:lpstr>LISTADO N° 10</vt:lpstr>
      <vt:lpstr>Hoja1</vt:lpstr>
      <vt:lpstr>'C-12'!Área_de_impresión</vt:lpstr>
      <vt:lpstr>'C-13'!Área_de_impresión</vt:lpstr>
      <vt:lpstr>'C-14'!Área_de_impresión</vt:lpstr>
      <vt:lpstr>'C-15'!Área_de_impresión</vt:lpstr>
      <vt:lpstr>'C-16'!Área_de_impresión</vt:lpstr>
      <vt:lpstr>'C-17'!Área_de_impresión</vt:lpstr>
      <vt:lpstr>'C-18'!Área_de_impresión</vt:lpstr>
      <vt:lpstr>'C-20'!Área_de_impresión</vt:lpstr>
      <vt:lpstr>'C-21'!Área_de_impresión</vt:lpstr>
      <vt:lpstr>'C-22'!Área_de_impresión</vt:lpstr>
      <vt:lpstr>'C-23'!Área_de_impresión</vt:lpstr>
      <vt:lpstr>'C-24'!Área_de_impresión</vt:lpstr>
      <vt:lpstr>'C-25'!Área_de_impresión</vt:lpstr>
      <vt:lpstr>'C-26'!Área_de_impresión</vt:lpstr>
      <vt:lpstr>'C-27'!Área_de_impresión</vt:lpstr>
      <vt:lpstr>'C28'!Área_de_impresión</vt:lpstr>
      <vt:lpstr>'C-29'!Área_de_impresión</vt:lpstr>
      <vt:lpstr>'C-30'!Área_de_impresión</vt:lpstr>
      <vt:lpstr>'C-31'!Área_de_impresión</vt:lpstr>
      <vt:lpstr>'C-32'!Área_de_impresión</vt:lpstr>
      <vt:lpstr>'C-33-DS-017'!Área_de_impresión</vt:lpstr>
      <vt:lpstr>'C-34'!Área_de_impresión</vt:lpstr>
      <vt:lpstr>'C-35'!Área_de_impresión</vt:lpstr>
      <vt:lpstr>'C-36'!Área_de_impresión</vt:lpstr>
      <vt:lpstr>'C-37'!Área_de_impresión</vt:lpstr>
      <vt:lpstr>'C-38'!Área_de_impresión</vt:lpstr>
      <vt:lpstr>'C-39'!Área_de_impresión</vt:lpstr>
      <vt:lpstr>'C-40'!Área_de_impresión</vt:lpstr>
      <vt:lpstr>'C-41'!Área_de_impresión</vt:lpstr>
      <vt:lpstr>'C-42'!Área_de_impresión</vt:lpstr>
      <vt:lpstr>'C-43- C-44'!Área_de_impresión</vt:lpstr>
      <vt:lpstr>'C-45'!Área_de_impresión</vt:lpstr>
      <vt:lpstr>'C-46'!Área_de_impresión</vt:lpstr>
      <vt:lpstr>'C-47'!Área_de_impresión</vt:lpstr>
      <vt:lpstr>'G-04'!Área_de_impresión</vt:lpstr>
      <vt:lpstr>'G-05'!Área_de_impresión</vt:lpstr>
      <vt:lpstr>'G-06'!Área_de_impresión</vt:lpstr>
      <vt:lpstr>'G-07'!Área_de_impresión</vt:lpstr>
      <vt:lpstr>'G-08'!Área_de_impresión</vt:lpstr>
      <vt:lpstr>'G-09'!Área_de_impresión</vt:lpstr>
      <vt:lpstr>'LISTADO N° 05 y N°06'!Área_de_impresión</vt:lpstr>
      <vt:lpstr>'LISTADO N° 10'!Área_de_impresión</vt:lpstr>
      <vt:lpstr>'LISTADO N°07 y N° 08'!Área_de_impresión</vt:lpstr>
      <vt:lpstr>'Listado Nº 01'!Área_de_impresión</vt:lpstr>
      <vt:lpstr>'Listado Nº 03 '!Área_de_impresión</vt:lpstr>
      <vt:lpstr>'Listado Nº 04 - D.S. 017-2012 '!Área_de_impresión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Juana Alipia Pacheco Osco</dc:creator>
  <cp:lastModifiedBy>William Bardales Chavez</cp:lastModifiedBy>
  <cp:lastPrinted>2020-07-01T14:53:29Z</cp:lastPrinted>
  <dcterms:created xsi:type="dcterms:W3CDTF">1997-03-19T22:47:56Z</dcterms:created>
  <dcterms:modified xsi:type="dcterms:W3CDTF">2020-07-01T15:32:50Z</dcterms:modified>
</cp:coreProperties>
</file>