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drawings/drawing21.xml" ContentType="application/vnd.openxmlformats-officedocument.drawing+xml"/>
  <Override PartName="/xl/charts/chart21.xml" ContentType="application/vnd.openxmlformats-officedocument.drawingml.chart+xml"/>
  <Override PartName="/xl/drawings/drawing22.xml" ContentType="application/vnd.openxmlformats-officedocument.drawing+xml"/>
  <Override PartName="/xl/charts/chart22.xml" ContentType="application/vnd.openxmlformats-officedocument.drawingml.chart+xml"/>
  <Override PartName="/xl/drawings/drawing23.xml" ContentType="application/vnd.openxmlformats-officedocument.drawing+xml"/>
  <Override PartName="/xl/charts/chart23.xml" ContentType="application/vnd.openxmlformats-officedocument.drawingml.chart+xml"/>
  <Override PartName="/xl/drawings/drawing24.xml" ContentType="application/vnd.openxmlformats-officedocument.drawing+xml"/>
  <Override PartName="/xl/charts/chart2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927"/>
  <workbookPr defaultThemeVersion="124226"/>
  <mc:AlternateContent xmlns:mc="http://schemas.openxmlformats.org/markup-compatibility/2006">
    <mc:Choice Requires="x15">
      <x15ac:absPath xmlns:x15ac="http://schemas.microsoft.com/office/spreadsheetml/2010/11/ac" url="E:\WILLIAM\ESTUDIOS\DIAGRAMACIÓN\ANUARIO\2019\Cuadros\"/>
    </mc:Choice>
  </mc:AlternateContent>
  <bookViews>
    <workbookView xWindow="45" yWindow="0" windowWidth="28275" windowHeight="15420" tabRatio="971" activeTab="6"/>
  </bookViews>
  <sheets>
    <sheet name="A-1" sheetId="7" r:id="rId1"/>
    <sheet name="A-2" sheetId="27" r:id="rId2"/>
    <sheet name="A-3" sheetId="28" r:id="rId3"/>
    <sheet name="A-4" sheetId="29" r:id="rId4"/>
    <sheet name="A-5" sheetId="30" r:id="rId5"/>
    <sheet name="A-6" sheetId="31" r:id="rId6"/>
    <sheet name="A-7" sheetId="32" r:id="rId7"/>
    <sheet name="A-8" sheetId="33" r:id="rId8"/>
    <sheet name="A-9" sheetId="34" r:id="rId9"/>
    <sheet name="H-1" sheetId="49" r:id="rId10"/>
    <sheet name="M-1" sheetId="12" r:id="rId11"/>
    <sheet name="M-2" sheetId="36" r:id="rId12"/>
    <sheet name="M-3" sheetId="37" r:id="rId13"/>
    <sheet name="M-4" sheetId="39" r:id="rId14"/>
    <sheet name="M-5" sheetId="35" r:id="rId15"/>
    <sheet name="M-6" sheetId="38" r:id="rId16"/>
    <sheet name="I-1" sheetId="11" r:id="rId17"/>
    <sheet name="I-2" sheetId="40" r:id="rId18"/>
    <sheet name="I-3" sheetId="41" r:id="rId19"/>
    <sheet name="I-4" sheetId="42" r:id="rId20"/>
    <sheet name="E-1" sheetId="10" r:id="rId21"/>
    <sheet name="E-2" sheetId="43" r:id="rId22"/>
    <sheet name="E-3" sheetId="47" r:id="rId23"/>
    <sheet name="E-4" sheetId="45" r:id="rId24"/>
    <sheet name="E-5" sheetId="46" r:id="rId25"/>
  </sheets>
  <definedNames>
    <definedName name="_xlnm.Print_Area" localSheetId="0">'A-1'!$A$1:$G$42</definedName>
    <definedName name="_xlnm.Print_Area" localSheetId="1">'A-2'!$A$1:$P$55</definedName>
    <definedName name="_xlnm.Print_Area" localSheetId="2">'A-3'!$A$1:$P$44</definedName>
    <definedName name="_xlnm.Print_Area" localSheetId="3">'A-4'!$A$1:$P$37</definedName>
    <definedName name="_xlnm.Print_Area" localSheetId="4">'A-5'!$A$1:$P$69</definedName>
    <definedName name="_xlnm.Print_Area" localSheetId="5">'A-6'!$A$1:$P$78</definedName>
    <definedName name="_xlnm.Print_Area" localSheetId="6">'A-7'!$A$1:$P$90</definedName>
    <definedName name="_xlnm.Print_Area" localSheetId="7">'A-8'!$A$1:$P$59</definedName>
    <definedName name="_xlnm.Print_Area" localSheetId="8">'A-9'!$B$1:$Q$35</definedName>
    <definedName name="_xlnm.Print_Area" localSheetId="20">'E-1'!$A$1:$G$22</definedName>
    <definedName name="_xlnm.Print_Area" localSheetId="21">'E-2'!$A$1:$P$37</definedName>
    <definedName name="_xlnm.Print_Area" localSheetId="22">'E-3'!$A$1:$L$46</definedName>
    <definedName name="_xlnm.Print_Area" localSheetId="23">'E-4'!$A$1:$P$32</definedName>
    <definedName name="_xlnm.Print_Area" localSheetId="24">'E-5'!$A$1:$P$34</definedName>
    <definedName name="_xlnm.Print_Area" localSheetId="9">'H-1'!$A$1:$G$37</definedName>
    <definedName name="_xlnm.Print_Area" localSheetId="16">'I-1'!$A$1:$C$34</definedName>
    <definedName name="_xlnm.Print_Area" localSheetId="17">'I-2'!$A$1:$P$53</definedName>
    <definedName name="_xlnm.Print_Area" localSheetId="18">'I-3'!$A$1:$P$44</definedName>
    <definedName name="_xlnm.Print_Area" localSheetId="19">'I-4'!$A$1:$P$59</definedName>
    <definedName name="_xlnm.Print_Area" localSheetId="10">'M-1'!$A$1:$G$39</definedName>
    <definedName name="_xlnm.Print_Area" localSheetId="11">'M-2'!$A$1:$P$50</definedName>
    <definedName name="_xlnm.Print_Area" localSheetId="12">'M-3'!$B$1:$Q$43</definedName>
    <definedName name="_xlnm.Print_Area" localSheetId="13">'M-4'!$A$1:$P$37</definedName>
    <definedName name="_xlnm.Print_Area" localSheetId="14">'M-5'!$B$1:$Q$49</definedName>
    <definedName name="_xlnm.Print_Area" localSheetId="15">'M-6'!$A$1:$P$52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7" i="47" l="1"/>
  <c r="E17" i="47"/>
  <c r="D17" i="47"/>
  <c r="K13" i="47"/>
  <c r="S19" i="43"/>
  <c r="S22" i="42"/>
  <c r="O22" i="42"/>
  <c r="O21" i="42"/>
  <c r="O20" i="42"/>
  <c r="O9" i="41"/>
  <c r="O24" i="38"/>
  <c r="P19" i="35"/>
  <c r="P18" i="35"/>
  <c r="P17" i="35"/>
  <c r="P16" i="35"/>
  <c r="P15" i="35"/>
  <c r="O23" i="36"/>
  <c r="B16" i="49"/>
  <c r="F14" i="49"/>
  <c r="O14" i="32"/>
  <c r="C52" i="32"/>
  <c r="D52" i="32"/>
  <c r="E52" i="32"/>
  <c r="F52" i="32"/>
  <c r="G52" i="32"/>
  <c r="H52" i="32"/>
  <c r="I52" i="32"/>
  <c r="J52" i="32"/>
  <c r="K52" i="32"/>
  <c r="L52" i="32"/>
  <c r="M52" i="32"/>
  <c r="N52" i="32"/>
  <c r="S26" i="31"/>
  <c r="D16" i="49" l="1"/>
  <c r="F15" i="49"/>
  <c r="F13" i="49"/>
  <c r="F12" i="49"/>
  <c r="F11" i="49"/>
  <c r="F10" i="49"/>
  <c r="F9" i="49"/>
  <c r="F8" i="49"/>
  <c r="F16" i="49" l="1"/>
  <c r="O9" i="46"/>
  <c r="K14" i="47"/>
  <c r="I17" i="47"/>
  <c r="O19" i="42"/>
  <c r="O18" i="42"/>
  <c r="O26" i="40"/>
  <c r="O15" i="40"/>
  <c r="O16" i="40"/>
  <c r="O11" i="40"/>
  <c r="P25" i="35"/>
  <c r="O28" i="36"/>
  <c r="O27" i="36"/>
  <c r="O17" i="36"/>
  <c r="O16" i="36"/>
  <c r="O15" i="36"/>
  <c r="O9" i="27"/>
  <c r="G11" i="49" l="1"/>
  <c r="E14" i="49"/>
  <c r="C14" i="49"/>
  <c r="G14" i="49"/>
  <c r="G12" i="49"/>
  <c r="G9" i="49"/>
  <c r="G8" i="49"/>
  <c r="G15" i="49"/>
  <c r="G13" i="49"/>
  <c r="C16" i="49"/>
  <c r="C15" i="49"/>
  <c r="C11" i="49"/>
  <c r="C8" i="49"/>
  <c r="E13" i="49"/>
  <c r="E10" i="49"/>
  <c r="C10" i="49"/>
  <c r="G16" i="49"/>
  <c r="E12" i="49"/>
  <c r="E9" i="49"/>
  <c r="C12" i="49"/>
  <c r="C9" i="49"/>
  <c r="E15" i="49"/>
  <c r="E11" i="49"/>
  <c r="E8" i="49"/>
  <c r="C13" i="49"/>
  <c r="E16" i="49"/>
  <c r="G10" i="49"/>
  <c r="T51" i="27"/>
  <c r="K12" i="47" l="1"/>
  <c r="C17" i="47"/>
  <c r="O12" i="43"/>
  <c r="O9" i="40"/>
  <c r="O15" i="38"/>
  <c r="O14" i="38"/>
  <c r="O13" i="38"/>
  <c r="O12" i="38"/>
  <c r="P19" i="37"/>
  <c r="P20" i="37"/>
  <c r="O26" i="36"/>
  <c r="O9" i="36"/>
  <c r="O40" i="32"/>
  <c r="O31" i="27" l="1"/>
  <c r="S25" i="42" l="1"/>
  <c r="S21" i="40"/>
  <c r="O16" i="43"/>
  <c r="O24" i="40"/>
  <c r="O9" i="45" l="1"/>
  <c r="K10" i="47"/>
  <c r="K11" i="47"/>
  <c r="K15" i="47"/>
  <c r="K16" i="47"/>
  <c r="K9" i="47"/>
  <c r="K8" i="47"/>
  <c r="O29" i="38"/>
  <c r="O28" i="38"/>
  <c r="O27" i="38"/>
  <c r="O26" i="38"/>
  <c r="P21" i="35" l="1"/>
  <c r="P20" i="35"/>
  <c r="O11" i="39"/>
  <c r="O9" i="39"/>
  <c r="T23" i="37"/>
  <c r="F23" i="37"/>
  <c r="G23" i="37"/>
  <c r="H23" i="37"/>
  <c r="I23" i="37"/>
  <c r="J23" i="37"/>
  <c r="K23" i="37"/>
  <c r="L23" i="37"/>
  <c r="M23" i="37"/>
  <c r="N23" i="37"/>
  <c r="O23" i="37"/>
  <c r="E23" i="37"/>
  <c r="D23" i="37"/>
  <c r="P10" i="37"/>
  <c r="P11" i="37"/>
  <c r="P12" i="37"/>
  <c r="P13" i="37"/>
  <c r="P14" i="37"/>
  <c r="P15" i="37"/>
  <c r="P16" i="37"/>
  <c r="P17" i="37"/>
  <c r="P18" i="37"/>
  <c r="P21" i="37"/>
  <c r="P22" i="37"/>
  <c r="S21" i="36" l="1"/>
  <c r="P9" i="37" l="1"/>
  <c r="P8" i="37"/>
  <c r="O12" i="36"/>
  <c r="O25" i="36"/>
  <c r="O33" i="32"/>
  <c r="O32" i="32"/>
  <c r="P23" i="37" l="1"/>
  <c r="S19" i="38"/>
  <c r="S22" i="33"/>
  <c r="S23" i="32"/>
  <c r="T20" i="30"/>
  <c r="T25" i="27"/>
  <c r="O11" i="46"/>
  <c r="O12" i="46"/>
  <c r="O10" i="46"/>
  <c r="O14" i="43"/>
  <c r="O15" i="43"/>
  <c r="O13" i="43"/>
  <c r="Q20" i="37" l="1"/>
  <c r="Q19" i="37"/>
  <c r="O29" i="42"/>
  <c r="O28" i="42"/>
  <c r="O27" i="42"/>
  <c r="O26" i="42"/>
  <c r="O31" i="30"/>
  <c r="O8" i="29"/>
  <c r="O28" i="27"/>
  <c r="O29" i="27"/>
  <c r="O26" i="27"/>
  <c r="O12" i="45" l="1"/>
  <c r="O22" i="28" l="1"/>
  <c r="O8" i="27"/>
  <c r="T12" i="43" l="1"/>
  <c r="T31" i="35"/>
  <c r="T17" i="43" l="1"/>
  <c r="T16" i="43"/>
  <c r="T18" i="43"/>
  <c r="T10" i="43"/>
  <c r="T13" i="43"/>
  <c r="T15" i="43"/>
  <c r="T19" i="43"/>
  <c r="T14" i="43"/>
  <c r="T11" i="43"/>
  <c r="J17" i="47" l="1"/>
  <c r="O10" i="43"/>
  <c r="O11" i="43"/>
  <c r="F17" i="43"/>
  <c r="G17" i="43"/>
  <c r="H17" i="43"/>
  <c r="I17" i="43"/>
  <c r="J17" i="43"/>
  <c r="K17" i="43"/>
  <c r="L17" i="43"/>
  <c r="M17" i="43"/>
  <c r="N17" i="43"/>
  <c r="O9" i="43"/>
  <c r="O25" i="42" l="1"/>
  <c r="O24" i="42"/>
  <c r="O23" i="42"/>
  <c r="O17" i="42"/>
  <c r="O29" i="40" l="1"/>
  <c r="O18" i="36" l="1"/>
  <c r="O42" i="32"/>
  <c r="O19" i="27"/>
  <c r="O17" i="27"/>
  <c r="O13" i="27"/>
  <c r="O10" i="27"/>
  <c r="O25" i="30" l="1"/>
  <c r="O24" i="30"/>
  <c r="O13" i="46" l="1"/>
  <c r="O14" i="46"/>
  <c r="O8" i="46"/>
  <c r="O11" i="45"/>
  <c r="O13" i="45"/>
  <c r="O10" i="45"/>
  <c r="O8" i="45"/>
  <c r="L14" i="45"/>
  <c r="O8" i="43"/>
  <c r="L15" i="46"/>
  <c r="D20" i="10"/>
  <c r="B20" i="10"/>
  <c r="O10" i="42"/>
  <c r="O11" i="42"/>
  <c r="O12" i="42"/>
  <c r="O13" i="42"/>
  <c r="O14" i="42"/>
  <c r="O15" i="42"/>
  <c r="O16" i="42"/>
  <c r="O30" i="42"/>
  <c r="O31" i="42"/>
  <c r="O32" i="42"/>
  <c r="O9" i="42"/>
  <c r="O8" i="42"/>
  <c r="L33" i="42"/>
  <c r="O10" i="41"/>
  <c r="O11" i="41"/>
  <c r="O12" i="41"/>
  <c r="O13" i="41"/>
  <c r="O14" i="41"/>
  <c r="O15" i="41"/>
  <c r="O16" i="41"/>
  <c r="O17" i="41"/>
  <c r="O18" i="41"/>
  <c r="O19" i="41"/>
  <c r="O20" i="41"/>
  <c r="O21" i="41"/>
  <c r="O22" i="41"/>
  <c r="O8" i="41"/>
  <c r="L23" i="41"/>
  <c r="O14" i="45" l="1"/>
  <c r="O25" i="40"/>
  <c r="O23" i="40"/>
  <c r="O12" i="40"/>
  <c r="O13" i="40"/>
  <c r="O14" i="40"/>
  <c r="O17" i="40"/>
  <c r="O18" i="40"/>
  <c r="O19" i="40"/>
  <c r="O20" i="40"/>
  <c r="O22" i="40"/>
  <c r="O21" i="40"/>
  <c r="O27" i="40"/>
  <c r="O28" i="40"/>
  <c r="O30" i="40"/>
  <c r="O31" i="40"/>
  <c r="O10" i="40"/>
  <c r="O8" i="40"/>
  <c r="H32" i="40"/>
  <c r="B19" i="11"/>
  <c r="C19" i="11" s="1"/>
  <c r="O10" i="38"/>
  <c r="O11" i="38"/>
  <c r="O16" i="38"/>
  <c r="O17" i="38"/>
  <c r="O18" i="38"/>
  <c r="O19" i="38"/>
  <c r="O20" i="38"/>
  <c r="O21" i="38"/>
  <c r="O22" i="38"/>
  <c r="O23" i="38"/>
  <c r="O25" i="38"/>
  <c r="O30" i="38"/>
  <c r="O9" i="38"/>
  <c r="O8" i="38"/>
  <c r="K31" i="38"/>
  <c r="P10" i="35"/>
  <c r="P11" i="35"/>
  <c r="P12" i="35"/>
  <c r="P13" i="35"/>
  <c r="P14" i="35"/>
  <c r="P22" i="35"/>
  <c r="P23" i="35"/>
  <c r="P24" i="35"/>
  <c r="P26" i="35"/>
  <c r="P27" i="35"/>
  <c r="P28" i="35"/>
  <c r="P9" i="35"/>
  <c r="P8" i="35"/>
  <c r="J29" i="35"/>
  <c r="O10" i="39"/>
  <c r="O12" i="39"/>
  <c r="O13" i="39"/>
  <c r="O14" i="39"/>
  <c r="O15" i="39"/>
  <c r="O16" i="39"/>
  <c r="O17" i="39"/>
  <c r="O8" i="39"/>
  <c r="G18" i="39"/>
  <c r="O11" i="36"/>
  <c r="O13" i="36"/>
  <c r="O14" i="36"/>
  <c r="O19" i="36"/>
  <c r="O20" i="36"/>
  <c r="O21" i="36"/>
  <c r="O22" i="36"/>
  <c r="O24" i="36"/>
  <c r="O29" i="36"/>
  <c r="O30" i="36"/>
  <c r="O10" i="36"/>
  <c r="O8" i="36"/>
  <c r="L31" i="36"/>
  <c r="F13" i="12"/>
  <c r="F12" i="12"/>
  <c r="F11" i="12"/>
  <c r="D20" i="12"/>
  <c r="B20" i="12"/>
  <c r="P11" i="34"/>
  <c r="T12" i="34" s="1"/>
  <c r="P12" i="34"/>
  <c r="T13" i="34" s="1"/>
  <c r="P13" i="34"/>
  <c r="P10" i="34"/>
  <c r="T14" i="34" s="1"/>
  <c r="P14" i="34"/>
  <c r="P8" i="34"/>
  <c r="G9" i="34"/>
  <c r="G15" i="34" s="1"/>
  <c r="I31" i="33"/>
  <c r="O10" i="32"/>
  <c r="O11" i="32"/>
  <c r="O12" i="32"/>
  <c r="O13" i="32"/>
  <c r="O15" i="32"/>
  <c r="O16" i="32"/>
  <c r="O17" i="32"/>
  <c r="O18" i="32"/>
  <c r="O19" i="32"/>
  <c r="O20" i="32"/>
  <c r="O21" i="32"/>
  <c r="O22" i="32"/>
  <c r="O23" i="32"/>
  <c r="O24" i="32"/>
  <c r="O25" i="32"/>
  <c r="O26" i="32"/>
  <c r="O27" i="32"/>
  <c r="O28" i="32"/>
  <c r="O29" i="32"/>
  <c r="O30" i="32"/>
  <c r="O31" i="32"/>
  <c r="O34" i="32"/>
  <c r="O35" i="32"/>
  <c r="O36" i="32"/>
  <c r="O37" i="32"/>
  <c r="O38" i="32"/>
  <c r="O39" i="32"/>
  <c r="O41" i="32"/>
  <c r="O43" i="32"/>
  <c r="O44" i="32"/>
  <c r="O45" i="32"/>
  <c r="O46" i="32"/>
  <c r="O47" i="32"/>
  <c r="O48" i="32"/>
  <c r="O49" i="32"/>
  <c r="O50" i="32"/>
  <c r="O51" i="32"/>
  <c r="O9" i="32"/>
  <c r="O8" i="32"/>
  <c r="P9" i="45" l="1"/>
  <c r="C18" i="11"/>
  <c r="C14" i="11"/>
  <c r="C10" i="11"/>
  <c r="C17" i="11"/>
  <c r="C9" i="11"/>
  <c r="C8" i="11"/>
  <c r="C15" i="11"/>
  <c r="C11" i="11"/>
  <c r="C13" i="11"/>
  <c r="C7" i="11"/>
  <c r="C16" i="11"/>
  <c r="C12" i="11"/>
  <c r="O10" i="31"/>
  <c r="O11" i="31"/>
  <c r="O12" i="31"/>
  <c r="O13" i="31"/>
  <c r="O14" i="31"/>
  <c r="O15" i="31"/>
  <c r="O16" i="31"/>
  <c r="O17" i="31"/>
  <c r="O18" i="31"/>
  <c r="O19" i="31"/>
  <c r="O20" i="31"/>
  <c r="O21" i="31"/>
  <c r="O22" i="31"/>
  <c r="O23" i="31"/>
  <c r="O24" i="31"/>
  <c r="O25" i="31"/>
  <c r="O26" i="31"/>
  <c r="O27" i="31"/>
  <c r="O28" i="31"/>
  <c r="O29" i="31"/>
  <c r="O30" i="31"/>
  <c r="O31" i="31"/>
  <c r="O32" i="31"/>
  <c r="O33" i="31"/>
  <c r="O34" i="31"/>
  <c r="O35" i="31"/>
  <c r="O36" i="31"/>
  <c r="O37" i="31"/>
  <c r="O38" i="31"/>
  <c r="O39" i="31"/>
  <c r="O40" i="31"/>
  <c r="O41" i="31"/>
  <c r="O42" i="31"/>
  <c r="O43" i="31"/>
  <c r="O44" i="31"/>
  <c r="O45" i="31"/>
  <c r="O46" i="31"/>
  <c r="O47" i="31"/>
  <c r="O48" i="31"/>
  <c r="O49" i="31"/>
  <c r="O9" i="31"/>
  <c r="O8" i="31"/>
  <c r="F50" i="31" l="1"/>
  <c r="O33" i="30" l="1"/>
  <c r="O10" i="30"/>
  <c r="O11" i="30"/>
  <c r="O12" i="30"/>
  <c r="O13" i="30"/>
  <c r="O14" i="30"/>
  <c r="O15" i="30"/>
  <c r="O16" i="30"/>
  <c r="O17" i="30"/>
  <c r="O18" i="30"/>
  <c r="O19" i="30"/>
  <c r="O20" i="30"/>
  <c r="O21" i="30"/>
  <c r="O22" i="30"/>
  <c r="O23" i="30"/>
  <c r="O26" i="30"/>
  <c r="O27" i="30"/>
  <c r="O28" i="30"/>
  <c r="O29" i="30"/>
  <c r="O30" i="30"/>
  <c r="O32" i="30"/>
  <c r="O34" i="30"/>
  <c r="O35" i="30"/>
  <c r="O36" i="30"/>
  <c r="O37" i="30"/>
  <c r="O38" i="30"/>
  <c r="O9" i="30"/>
  <c r="O8" i="30"/>
  <c r="O9" i="29"/>
  <c r="O10" i="29"/>
  <c r="O11" i="29"/>
  <c r="O12" i="29"/>
  <c r="O13" i="29"/>
  <c r="O14" i="29"/>
  <c r="O15" i="29"/>
  <c r="O16" i="29"/>
  <c r="O7" i="29"/>
  <c r="O10" i="28"/>
  <c r="O11" i="28"/>
  <c r="O12" i="28"/>
  <c r="O13" i="28"/>
  <c r="O14" i="28"/>
  <c r="O15" i="28"/>
  <c r="O16" i="28"/>
  <c r="O17" i="28"/>
  <c r="O18" i="28"/>
  <c r="O19" i="28"/>
  <c r="O20" i="28"/>
  <c r="O21" i="28"/>
  <c r="O9" i="28"/>
  <c r="O8" i="28"/>
  <c r="O21" i="27"/>
  <c r="T25" i="28" l="1"/>
  <c r="L32" i="27"/>
  <c r="K32" i="27"/>
  <c r="M32" i="27"/>
  <c r="F10" i="7"/>
  <c r="F11" i="7"/>
  <c r="F12" i="7"/>
  <c r="F13" i="7"/>
  <c r="F14" i="7"/>
  <c r="F15" i="7"/>
  <c r="F16" i="7"/>
  <c r="F17" i="7"/>
  <c r="F18" i="7"/>
  <c r="F19" i="7"/>
  <c r="D20" i="7"/>
  <c r="B20" i="7"/>
  <c r="G17" i="47" l="1"/>
  <c r="H17" i="47"/>
  <c r="K17" i="47" l="1"/>
  <c r="L13" i="47" s="1"/>
  <c r="F14" i="10"/>
  <c r="F15" i="10"/>
  <c r="F16" i="10"/>
  <c r="F17" i="10"/>
  <c r="F18" i="10"/>
  <c r="F19" i="10"/>
  <c r="F9" i="10"/>
  <c r="F10" i="10"/>
  <c r="F11" i="10"/>
  <c r="F12" i="10"/>
  <c r="F13" i="10"/>
  <c r="F8" i="10"/>
  <c r="F9" i="7"/>
  <c r="F8" i="7"/>
  <c r="F9" i="12"/>
  <c r="F10" i="12"/>
  <c r="F14" i="12"/>
  <c r="F15" i="12"/>
  <c r="F16" i="12"/>
  <c r="F17" i="12"/>
  <c r="F18" i="12"/>
  <c r="F19" i="12"/>
  <c r="F8" i="12"/>
  <c r="L12" i="47" l="1"/>
  <c r="L14" i="47"/>
  <c r="L10" i="47"/>
  <c r="L8" i="47"/>
  <c r="L11" i="47"/>
  <c r="F20" i="10"/>
  <c r="F20" i="12"/>
  <c r="G18" i="12" s="1"/>
  <c r="F20" i="7"/>
  <c r="G12" i="7" s="1"/>
  <c r="L15" i="47"/>
  <c r="L17" i="47"/>
  <c r="L16" i="47"/>
  <c r="L9" i="47"/>
  <c r="N15" i="46"/>
  <c r="N14" i="45"/>
  <c r="N33" i="42"/>
  <c r="N23" i="41"/>
  <c r="N32" i="40"/>
  <c r="N31" i="38"/>
  <c r="O29" i="35"/>
  <c r="N18" i="39"/>
  <c r="N31" i="36"/>
  <c r="T10" i="34"/>
  <c r="T11" i="34"/>
  <c r="O9" i="34"/>
  <c r="O15" i="34" s="1"/>
  <c r="N31" i="33"/>
  <c r="G9" i="7" l="1"/>
  <c r="P12" i="45"/>
  <c r="G8" i="10"/>
  <c r="G13" i="10"/>
  <c r="G17" i="10"/>
  <c r="E11" i="10"/>
  <c r="E15" i="10"/>
  <c r="E19" i="10"/>
  <c r="C13" i="10"/>
  <c r="C17" i="10"/>
  <c r="E14" i="10"/>
  <c r="C16" i="10"/>
  <c r="G14" i="10"/>
  <c r="G18" i="10"/>
  <c r="E12" i="10"/>
  <c r="E16" i="10"/>
  <c r="C10" i="10"/>
  <c r="C14" i="10"/>
  <c r="C18" i="10"/>
  <c r="G15" i="10"/>
  <c r="G19" i="10"/>
  <c r="E13" i="10"/>
  <c r="E17" i="10"/>
  <c r="C11" i="10"/>
  <c r="C15" i="10"/>
  <c r="C19" i="10"/>
  <c r="G12" i="10"/>
  <c r="G16" i="10"/>
  <c r="E10" i="10"/>
  <c r="E18" i="10"/>
  <c r="C12" i="10"/>
  <c r="G10" i="10"/>
  <c r="G11" i="10"/>
  <c r="O17" i="43"/>
  <c r="P12" i="43" s="1"/>
  <c r="E9" i="10"/>
  <c r="C8" i="10"/>
  <c r="E8" i="10"/>
  <c r="C9" i="10"/>
  <c r="G9" i="10"/>
  <c r="O23" i="41"/>
  <c r="P23" i="41" s="1"/>
  <c r="O32" i="40"/>
  <c r="P26" i="40" s="1"/>
  <c r="O18" i="39"/>
  <c r="O31" i="36"/>
  <c r="P23" i="36" s="1"/>
  <c r="G8" i="12"/>
  <c r="G15" i="12"/>
  <c r="G14" i="12"/>
  <c r="G16" i="12"/>
  <c r="G13" i="12"/>
  <c r="G12" i="12"/>
  <c r="G11" i="12"/>
  <c r="E19" i="12"/>
  <c r="E15" i="12"/>
  <c r="E8" i="12"/>
  <c r="G20" i="12"/>
  <c r="E18" i="12"/>
  <c r="E14" i="12"/>
  <c r="C9" i="12"/>
  <c r="C16" i="12"/>
  <c r="C8" i="12"/>
  <c r="E13" i="12"/>
  <c r="E12" i="12"/>
  <c r="E11" i="12"/>
  <c r="E17" i="12"/>
  <c r="E10" i="12"/>
  <c r="C10" i="12"/>
  <c r="C17" i="12"/>
  <c r="C13" i="12"/>
  <c r="C12" i="12"/>
  <c r="C11" i="12"/>
  <c r="E16" i="12"/>
  <c r="E9" i="12"/>
  <c r="C14" i="12"/>
  <c r="C18" i="12"/>
  <c r="C15" i="12"/>
  <c r="C19" i="12"/>
  <c r="C20" i="12"/>
  <c r="E20" i="12"/>
  <c r="G9" i="12"/>
  <c r="G19" i="12"/>
  <c r="G17" i="12"/>
  <c r="G10" i="12"/>
  <c r="G14" i="7"/>
  <c r="G11" i="7"/>
  <c r="G15" i="7"/>
  <c r="G13" i="7"/>
  <c r="E20" i="7"/>
  <c r="E18" i="7"/>
  <c r="E14" i="7"/>
  <c r="E10" i="7"/>
  <c r="C10" i="7"/>
  <c r="C14" i="7"/>
  <c r="C18" i="7"/>
  <c r="G20" i="7"/>
  <c r="E13" i="7"/>
  <c r="C11" i="7"/>
  <c r="C19" i="7"/>
  <c r="C20" i="7"/>
  <c r="E16" i="7"/>
  <c r="E8" i="7"/>
  <c r="C16" i="7"/>
  <c r="E19" i="7"/>
  <c r="E15" i="7"/>
  <c r="E11" i="7"/>
  <c r="C9" i="7"/>
  <c r="C13" i="7"/>
  <c r="C17" i="7"/>
  <c r="G17" i="7"/>
  <c r="E17" i="7"/>
  <c r="E9" i="7"/>
  <c r="C15" i="7"/>
  <c r="G16" i="7"/>
  <c r="E12" i="7"/>
  <c r="C12" i="7"/>
  <c r="C8" i="7"/>
  <c r="G18" i="7"/>
  <c r="G19" i="7"/>
  <c r="G10" i="7"/>
  <c r="G8" i="7"/>
  <c r="O15" i="46"/>
  <c r="P9" i="46" s="1"/>
  <c r="O33" i="42"/>
  <c r="O31" i="38"/>
  <c r="P24" i="38" s="1"/>
  <c r="P29" i="35"/>
  <c r="O31" i="33"/>
  <c r="P24" i="33" s="1"/>
  <c r="O52" i="32"/>
  <c r="N50" i="31"/>
  <c r="N39" i="30"/>
  <c r="F39" i="30"/>
  <c r="N17" i="29"/>
  <c r="N23" i="28"/>
  <c r="O12" i="27"/>
  <c r="O14" i="27"/>
  <c r="O15" i="27"/>
  <c r="O16" i="27"/>
  <c r="O18" i="27"/>
  <c r="O20" i="27"/>
  <c r="O22" i="27"/>
  <c r="O23" i="27"/>
  <c r="O24" i="27"/>
  <c r="O25" i="27"/>
  <c r="O27" i="27"/>
  <c r="O30" i="27"/>
  <c r="O11" i="27"/>
  <c r="N32" i="27"/>
  <c r="P20" i="42" l="1"/>
  <c r="P21" i="42"/>
  <c r="P22" i="42"/>
  <c r="Q25" i="35"/>
  <c r="Q17" i="35"/>
  <c r="Q19" i="35"/>
  <c r="Q16" i="35"/>
  <c r="Q15" i="35"/>
  <c r="Q18" i="35"/>
  <c r="P40" i="32"/>
  <c r="P14" i="32"/>
  <c r="P18" i="42"/>
  <c r="P19" i="42"/>
  <c r="P16" i="40"/>
  <c r="P15" i="40"/>
  <c r="P9" i="40"/>
  <c r="P11" i="40"/>
  <c r="P27" i="36"/>
  <c r="P28" i="36"/>
  <c r="P26" i="36"/>
  <c r="P15" i="36"/>
  <c r="P16" i="36"/>
  <c r="P17" i="36"/>
  <c r="P12" i="38"/>
  <c r="P13" i="38"/>
  <c r="P14" i="38"/>
  <c r="P15" i="38"/>
  <c r="P9" i="36"/>
  <c r="P16" i="43"/>
  <c r="P24" i="40"/>
  <c r="P14" i="43"/>
  <c r="P28" i="38"/>
  <c r="P29" i="38"/>
  <c r="P26" i="38"/>
  <c r="P27" i="38"/>
  <c r="Q20" i="35"/>
  <c r="Q21" i="35"/>
  <c r="P9" i="39"/>
  <c r="P11" i="39"/>
  <c r="Q9" i="37"/>
  <c r="Q8" i="37"/>
  <c r="P25" i="36"/>
  <c r="P12" i="36"/>
  <c r="P18" i="36"/>
  <c r="P20" i="36"/>
  <c r="P10" i="36"/>
  <c r="P14" i="36"/>
  <c r="P11" i="36"/>
  <c r="P13" i="36"/>
  <c r="P24" i="36"/>
  <c r="P22" i="36"/>
  <c r="P21" i="36"/>
  <c r="P19" i="36"/>
  <c r="P32" i="32"/>
  <c r="P33" i="32"/>
  <c r="P11" i="46"/>
  <c r="P10" i="46"/>
  <c r="P12" i="46"/>
  <c r="P13" i="43"/>
  <c r="P15" i="43"/>
  <c r="P26" i="42"/>
  <c r="P28" i="42"/>
  <c r="P27" i="42"/>
  <c r="P29" i="42"/>
  <c r="P29" i="40"/>
  <c r="Q29" i="35"/>
  <c r="P13" i="45"/>
  <c r="P10" i="43"/>
  <c r="P9" i="43"/>
  <c r="P24" i="42"/>
  <c r="P17" i="42"/>
  <c r="P23" i="42"/>
  <c r="P25" i="42"/>
  <c r="P18" i="40"/>
  <c r="P45" i="32"/>
  <c r="P42" i="32"/>
  <c r="P23" i="38"/>
  <c r="P14" i="39"/>
  <c r="P18" i="33"/>
  <c r="P19" i="33"/>
  <c r="P17" i="33"/>
  <c r="P13" i="46"/>
  <c r="P10" i="45"/>
  <c r="P14" i="45"/>
  <c r="P11" i="45"/>
  <c r="P8" i="45"/>
  <c r="P11" i="43"/>
  <c r="P17" i="43"/>
  <c r="P8" i="43"/>
  <c r="G20" i="10"/>
  <c r="E20" i="10"/>
  <c r="C20" i="10"/>
  <c r="P15" i="42"/>
  <c r="P32" i="42"/>
  <c r="P31" i="42"/>
  <c r="P21" i="41"/>
  <c r="P18" i="41"/>
  <c r="P10" i="41"/>
  <c r="P13" i="41"/>
  <c r="P22" i="41"/>
  <c r="P15" i="41"/>
  <c r="P11" i="41"/>
  <c r="P9" i="41"/>
  <c r="P8" i="41"/>
  <c r="P19" i="41"/>
  <c r="P17" i="41"/>
  <c r="P12" i="41"/>
  <c r="P16" i="41"/>
  <c r="P20" i="41"/>
  <c r="P14" i="41"/>
  <c r="P32" i="40"/>
  <c r="P25" i="40"/>
  <c r="P23" i="40"/>
  <c r="P20" i="40"/>
  <c r="P14" i="40"/>
  <c r="P13" i="40"/>
  <c r="P28" i="40"/>
  <c r="P21" i="40"/>
  <c r="P19" i="40"/>
  <c r="P17" i="40"/>
  <c r="P22" i="40"/>
  <c r="P12" i="40"/>
  <c r="P10" i="40"/>
  <c r="P31" i="40"/>
  <c r="P30" i="40"/>
  <c r="P27" i="40"/>
  <c r="P8" i="40"/>
  <c r="Q10" i="35"/>
  <c r="Q22" i="35"/>
  <c r="Q11" i="35"/>
  <c r="Q27" i="35"/>
  <c r="Q28" i="35"/>
  <c r="Q8" i="35"/>
  <c r="Q24" i="35"/>
  <c r="P13" i="39"/>
  <c r="P17" i="39"/>
  <c r="P12" i="39"/>
  <c r="P16" i="39"/>
  <c r="P10" i="39"/>
  <c r="P18" i="39"/>
  <c r="P15" i="39"/>
  <c r="P8" i="39"/>
  <c r="Q23" i="37"/>
  <c r="Q18" i="37"/>
  <c r="Q17" i="37"/>
  <c r="P29" i="36"/>
  <c r="P31" i="36"/>
  <c r="P30" i="36"/>
  <c r="P8" i="36"/>
  <c r="P15" i="33"/>
  <c r="P16" i="33"/>
  <c r="P20" i="33"/>
  <c r="O17" i="29"/>
  <c r="P15" i="46"/>
  <c r="P8" i="46"/>
  <c r="P14" i="46"/>
  <c r="P33" i="42"/>
  <c r="P8" i="42"/>
  <c r="P9" i="42"/>
  <c r="P12" i="42"/>
  <c r="P30" i="42"/>
  <c r="P14" i="42"/>
  <c r="P11" i="42"/>
  <c r="P13" i="42"/>
  <c r="P16" i="42"/>
  <c r="P10" i="42"/>
  <c r="P20" i="38"/>
  <c r="P18" i="38"/>
  <c r="P8" i="38"/>
  <c r="P10" i="38"/>
  <c r="P21" i="38"/>
  <c r="P30" i="38"/>
  <c r="P31" i="38"/>
  <c r="P11" i="38"/>
  <c r="P19" i="38"/>
  <c r="P22" i="38"/>
  <c r="P16" i="38"/>
  <c r="P9" i="38"/>
  <c r="P25" i="38"/>
  <c r="P17" i="38"/>
  <c r="Q13" i="35"/>
  <c r="Q12" i="35"/>
  <c r="Q26" i="35"/>
  <c r="Q23" i="35"/>
  <c r="Q14" i="35"/>
  <c r="Q9" i="35"/>
  <c r="Q16" i="37"/>
  <c r="Q11" i="37"/>
  <c r="Q13" i="37"/>
  <c r="Q12" i="37"/>
  <c r="Q10" i="37"/>
  <c r="Q14" i="37"/>
  <c r="Q15" i="37"/>
  <c r="Q22" i="37"/>
  <c r="Q21" i="37"/>
  <c r="P21" i="33"/>
  <c r="P13" i="33"/>
  <c r="P23" i="33"/>
  <c r="P26" i="33"/>
  <c r="P27" i="33"/>
  <c r="P14" i="33"/>
  <c r="P12" i="33"/>
  <c r="P8" i="33"/>
  <c r="P10" i="33"/>
  <c r="P31" i="33"/>
  <c r="P9" i="33"/>
  <c r="P11" i="33"/>
  <c r="P25" i="33"/>
  <c r="P22" i="33"/>
  <c r="P29" i="33"/>
  <c r="P30" i="33"/>
  <c r="P28" i="33"/>
  <c r="P23" i="32"/>
  <c r="P46" i="32"/>
  <c r="P38" i="32"/>
  <c r="P27" i="32"/>
  <c r="P13" i="32"/>
  <c r="P35" i="32"/>
  <c r="P9" i="32"/>
  <c r="P19" i="32"/>
  <c r="P41" i="32"/>
  <c r="P39" i="32"/>
  <c r="P34" i="32"/>
  <c r="P49" i="32"/>
  <c r="P17" i="32"/>
  <c r="P10" i="32"/>
  <c r="P36" i="32"/>
  <c r="P22" i="32"/>
  <c r="P21" i="32"/>
  <c r="P11" i="32"/>
  <c r="P20" i="32"/>
  <c r="P24" i="32"/>
  <c r="P28" i="32"/>
  <c r="P37" i="32"/>
  <c r="P47" i="32"/>
  <c r="P52" i="32"/>
  <c r="P16" i="32"/>
  <c r="P31" i="32"/>
  <c r="P43" i="32"/>
  <c r="P51" i="32"/>
  <c r="P15" i="32"/>
  <c r="P30" i="32"/>
  <c r="P50" i="32"/>
  <c r="P29" i="32"/>
  <c r="P25" i="32"/>
  <c r="P44" i="32"/>
  <c r="P18" i="32"/>
  <c r="P8" i="32"/>
  <c r="P12" i="32"/>
  <c r="P48" i="32"/>
  <c r="P26" i="32"/>
  <c r="O50" i="31"/>
  <c r="O39" i="30"/>
  <c r="P31" i="30" s="1"/>
  <c r="O23" i="28"/>
  <c r="M15" i="46"/>
  <c r="K15" i="46"/>
  <c r="J15" i="46"/>
  <c r="I15" i="46"/>
  <c r="H15" i="46"/>
  <c r="G15" i="46"/>
  <c r="F15" i="46"/>
  <c r="E15" i="46"/>
  <c r="D15" i="46"/>
  <c r="C15" i="46"/>
  <c r="M14" i="45"/>
  <c r="K14" i="45"/>
  <c r="J14" i="45"/>
  <c r="I14" i="45"/>
  <c r="H14" i="45"/>
  <c r="G14" i="45"/>
  <c r="F14" i="45"/>
  <c r="E14" i="45"/>
  <c r="D14" i="45"/>
  <c r="C14" i="45"/>
  <c r="E17" i="43"/>
  <c r="D17" i="43"/>
  <c r="C17" i="43"/>
  <c r="M33" i="42"/>
  <c r="K33" i="42"/>
  <c r="J33" i="42"/>
  <c r="I33" i="42"/>
  <c r="H33" i="42"/>
  <c r="G33" i="42"/>
  <c r="F33" i="42"/>
  <c r="E33" i="42"/>
  <c r="D33" i="42"/>
  <c r="C33" i="42"/>
  <c r="S26" i="41"/>
  <c r="M23" i="41"/>
  <c r="K23" i="41"/>
  <c r="J23" i="41"/>
  <c r="I23" i="41"/>
  <c r="H23" i="41"/>
  <c r="G23" i="41"/>
  <c r="F23" i="41"/>
  <c r="E23" i="41"/>
  <c r="D23" i="41"/>
  <c r="C23" i="41"/>
  <c r="M32" i="40"/>
  <c r="L32" i="40"/>
  <c r="K32" i="40"/>
  <c r="J32" i="40"/>
  <c r="I32" i="40"/>
  <c r="G32" i="40"/>
  <c r="F32" i="40"/>
  <c r="E32" i="40"/>
  <c r="D32" i="40"/>
  <c r="C32" i="40"/>
  <c r="M18" i="39"/>
  <c r="L18" i="39"/>
  <c r="K18" i="39"/>
  <c r="J18" i="39"/>
  <c r="I18" i="39"/>
  <c r="H18" i="39"/>
  <c r="F18" i="39"/>
  <c r="E18" i="39"/>
  <c r="D18" i="39"/>
  <c r="C18" i="39"/>
  <c r="M31" i="38"/>
  <c r="L31" i="38"/>
  <c r="J31" i="38"/>
  <c r="I31" i="38"/>
  <c r="H31" i="38"/>
  <c r="G31" i="38"/>
  <c r="F31" i="38"/>
  <c r="E31" i="38"/>
  <c r="D31" i="38"/>
  <c r="C31" i="38"/>
  <c r="M31" i="36"/>
  <c r="K31" i="36"/>
  <c r="J31" i="36"/>
  <c r="I31" i="36"/>
  <c r="H31" i="36"/>
  <c r="G31" i="36"/>
  <c r="F31" i="36"/>
  <c r="E31" i="36"/>
  <c r="D31" i="36"/>
  <c r="C31" i="36"/>
  <c r="N29" i="35"/>
  <c r="M29" i="35"/>
  <c r="L29" i="35"/>
  <c r="K29" i="35"/>
  <c r="I29" i="35"/>
  <c r="H29" i="35"/>
  <c r="G29" i="35"/>
  <c r="F29" i="35"/>
  <c r="E29" i="35"/>
  <c r="D29" i="35"/>
  <c r="P9" i="29" l="1"/>
  <c r="P8" i="29"/>
  <c r="P21" i="28"/>
  <c r="P22" i="28"/>
  <c r="P24" i="30"/>
  <c r="P25" i="30"/>
  <c r="P9" i="30"/>
  <c r="P33" i="30"/>
  <c r="P12" i="30"/>
  <c r="P11" i="30"/>
  <c r="P20" i="30"/>
  <c r="P19" i="30"/>
  <c r="P30" i="30"/>
  <c r="P29" i="30"/>
  <c r="P36" i="30"/>
  <c r="P38" i="30"/>
  <c r="P12" i="29"/>
  <c r="P16" i="29"/>
  <c r="P14" i="29"/>
  <c r="P11" i="29"/>
  <c r="P17" i="29"/>
  <c r="P10" i="29"/>
  <c r="P7" i="29"/>
  <c r="P15" i="29"/>
  <c r="P13" i="29"/>
  <c r="P16" i="28"/>
  <c r="P20" i="28"/>
  <c r="P12" i="28"/>
  <c r="P13" i="28"/>
  <c r="P17" i="28"/>
  <c r="P50" i="31"/>
  <c r="P12" i="31"/>
  <c r="P16" i="31"/>
  <c r="P20" i="31"/>
  <c r="P24" i="31"/>
  <c r="P28" i="31"/>
  <c r="P32" i="31"/>
  <c r="P36" i="31"/>
  <c r="P40" i="31"/>
  <c r="P44" i="31"/>
  <c r="P48" i="31"/>
  <c r="P47" i="31"/>
  <c r="P25" i="31"/>
  <c r="P15" i="31"/>
  <c r="P14" i="31"/>
  <c r="P29" i="31"/>
  <c r="P10" i="31"/>
  <c r="P23" i="31"/>
  <c r="P26" i="31"/>
  <c r="P31" i="31"/>
  <c r="P17" i="31"/>
  <c r="P33" i="31"/>
  <c r="P49" i="31"/>
  <c r="P18" i="31"/>
  <c r="P46" i="31"/>
  <c r="P27" i="31"/>
  <c r="P42" i="31"/>
  <c r="P41" i="31"/>
  <c r="P30" i="31"/>
  <c r="P43" i="31"/>
  <c r="P9" i="31"/>
  <c r="P19" i="31"/>
  <c r="P13" i="31"/>
  <c r="P45" i="31"/>
  <c r="P38" i="31"/>
  <c r="P8" i="31"/>
  <c r="P34" i="31"/>
  <c r="P11" i="31"/>
  <c r="P39" i="31"/>
  <c r="P21" i="31"/>
  <c r="P37" i="31"/>
  <c r="P22" i="31"/>
  <c r="P35" i="31"/>
  <c r="P14" i="30"/>
  <c r="P37" i="30"/>
  <c r="P39" i="30"/>
  <c r="P13" i="30"/>
  <c r="P17" i="30"/>
  <c r="P21" i="30"/>
  <c r="P27" i="30"/>
  <c r="P32" i="30"/>
  <c r="P10" i="30"/>
  <c r="P18" i="30"/>
  <c r="P22" i="30"/>
  <c r="P28" i="30"/>
  <c r="P8" i="30"/>
  <c r="P23" i="30"/>
  <c r="P16" i="30"/>
  <c r="P35" i="30"/>
  <c r="P15" i="30"/>
  <c r="P34" i="30"/>
  <c r="P26" i="30"/>
  <c r="P23" i="28"/>
  <c r="P15" i="28"/>
  <c r="P10" i="28"/>
  <c r="P14" i="28"/>
  <c r="P18" i="28"/>
  <c r="P11" i="28"/>
  <c r="P19" i="28"/>
  <c r="P8" i="28"/>
  <c r="P9" i="28"/>
  <c r="E9" i="34"/>
  <c r="E15" i="34" s="1"/>
  <c r="F9" i="34"/>
  <c r="H9" i="34"/>
  <c r="H15" i="34" s="1"/>
  <c r="I9" i="34"/>
  <c r="I15" i="34" s="1"/>
  <c r="J9" i="34"/>
  <c r="J15" i="34" s="1"/>
  <c r="K9" i="34"/>
  <c r="K15" i="34" s="1"/>
  <c r="L9" i="34"/>
  <c r="L15" i="34" s="1"/>
  <c r="M9" i="34"/>
  <c r="M15" i="34" s="1"/>
  <c r="N9" i="34"/>
  <c r="N15" i="34" s="1"/>
  <c r="D9" i="34"/>
  <c r="M31" i="33"/>
  <c r="L31" i="33"/>
  <c r="K31" i="33"/>
  <c r="J31" i="33"/>
  <c r="H31" i="33"/>
  <c r="G31" i="33"/>
  <c r="F31" i="33"/>
  <c r="E31" i="33"/>
  <c r="D31" i="33"/>
  <c r="C31" i="33"/>
  <c r="M50" i="31"/>
  <c r="L50" i="31"/>
  <c r="K50" i="31"/>
  <c r="J50" i="31"/>
  <c r="I50" i="31"/>
  <c r="H50" i="31"/>
  <c r="G50" i="31"/>
  <c r="E50" i="31"/>
  <c r="D50" i="31"/>
  <c r="C50" i="31"/>
  <c r="M39" i="30"/>
  <c r="L39" i="30"/>
  <c r="K39" i="30"/>
  <c r="J39" i="30"/>
  <c r="I39" i="30"/>
  <c r="H39" i="30"/>
  <c r="G39" i="30"/>
  <c r="E39" i="30"/>
  <c r="D39" i="30"/>
  <c r="C39" i="30"/>
  <c r="S20" i="29"/>
  <c r="M17" i="29"/>
  <c r="L17" i="29"/>
  <c r="K17" i="29"/>
  <c r="J17" i="29"/>
  <c r="I17" i="29"/>
  <c r="H17" i="29"/>
  <c r="G17" i="29"/>
  <c r="F17" i="29"/>
  <c r="E17" i="29"/>
  <c r="D17" i="29"/>
  <c r="C17" i="29"/>
  <c r="M23" i="28"/>
  <c r="L23" i="28"/>
  <c r="K23" i="28"/>
  <c r="J23" i="28"/>
  <c r="I23" i="28"/>
  <c r="H23" i="28"/>
  <c r="G23" i="28"/>
  <c r="F23" i="28"/>
  <c r="E23" i="28"/>
  <c r="D23" i="28"/>
  <c r="C23" i="28"/>
  <c r="C32" i="27"/>
  <c r="D32" i="27"/>
  <c r="E32" i="27"/>
  <c r="F32" i="27"/>
  <c r="G32" i="27"/>
  <c r="H32" i="27"/>
  <c r="I32" i="27"/>
  <c r="J32" i="27"/>
  <c r="O32" i="27"/>
  <c r="P9" i="27" s="1"/>
  <c r="P31" i="27" l="1"/>
  <c r="P29" i="27"/>
  <c r="P28" i="27"/>
  <c r="P26" i="27"/>
  <c r="P8" i="27"/>
  <c r="P17" i="27"/>
  <c r="P19" i="27"/>
  <c r="P10" i="27"/>
  <c r="P13" i="27"/>
  <c r="P21" i="27"/>
  <c r="P14" i="27"/>
  <c r="P12" i="27"/>
  <c r="P16" i="27"/>
  <c r="P25" i="27"/>
  <c r="P18" i="27"/>
  <c r="P22" i="27"/>
  <c r="P20" i="27"/>
  <c r="P24" i="27"/>
  <c r="P27" i="27"/>
  <c r="P15" i="27"/>
  <c r="P23" i="27"/>
  <c r="P30" i="27"/>
  <c r="P9" i="34"/>
  <c r="D15" i="34"/>
  <c r="P32" i="27"/>
  <c r="P11" i="27"/>
  <c r="T15" i="34"/>
  <c r="F15" i="34"/>
  <c r="U12" i="34" l="1"/>
  <c r="U15" i="34"/>
  <c r="U13" i="34"/>
  <c r="U14" i="34"/>
  <c r="P15" i="34"/>
  <c r="Q9" i="34" s="1"/>
  <c r="U10" i="34"/>
  <c r="U11" i="34"/>
  <c r="U16" i="34" l="1"/>
  <c r="Q15" i="34"/>
  <c r="Q8" i="34"/>
  <c r="Q10" i="34"/>
  <c r="Q13" i="34"/>
  <c r="Q12" i="34"/>
  <c r="Q11" i="34"/>
  <c r="Q14" i="34"/>
</calcChain>
</file>

<file path=xl/sharedStrings.xml><?xml version="1.0" encoding="utf-8"?>
<sst xmlns="http://schemas.openxmlformats.org/spreadsheetml/2006/main" count="1536" uniqueCount="360">
  <si>
    <t>ENERO</t>
  </si>
  <si>
    <t>FEBRERO</t>
  </si>
  <si>
    <t>TOTAL</t>
  </si>
  <si>
    <t>OTROS</t>
  </si>
  <si>
    <t xml:space="preserve">TOTAL </t>
  </si>
  <si>
    <t>EMPLEADO</t>
  </si>
  <si>
    <t>OPERARIO</t>
  </si>
  <si>
    <t>MARZO</t>
  </si>
  <si>
    <t>ABRIL</t>
  </si>
  <si>
    <t>SETIEMBRE</t>
  </si>
  <si>
    <t>OCTUBRE</t>
  </si>
  <si>
    <t>NOVIEMBRE</t>
  </si>
  <si>
    <t>DICIEMBRE</t>
  </si>
  <si>
    <t>BRAZO</t>
  </si>
  <si>
    <t>ANTEBRAZO</t>
  </si>
  <si>
    <t>DEDOS DE LA MANO</t>
  </si>
  <si>
    <t>RODILLA</t>
  </si>
  <si>
    <t>PIERNA</t>
  </si>
  <si>
    <t>TOBILLO</t>
  </si>
  <si>
    <t>HERIDAS CORTANTES</t>
  </si>
  <si>
    <t>TRAUMATISMOS INTERNOS</t>
  </si>
  <si>
    <t>QUEMADURAS</t>
  </si>
  <si>
    <t>HERIDAS PUNZANTES</t>
  </si>
  <si>
    <t>CONSECUENCIAS DEL ACCIDENTE</t>
  </si>
  <si>
    <t>ACCIDENTE LEVE</t>
  </si>
  <si>
    <t xml:space="preserve">     - TOTAL TEMPORAL</t>
  </si>
  <si>
    <t xml:space="preserve">     - PARCIAL PERMANENTE</t>
  </si>
  <si>
    <t xml:space="preserve">     - TOTAL PERMANENTE</t>
  </si>
  <si>
    <t>ACCIDENTE MORTAL</t>
  </si>
  <si>
    <t>PARCIAL PERMANENTE</t>
  </si>
  <si>
    <t>TOTAL TEMPORAL</t>
  </si>
  <si>
    <t>TOTAL PERMANENTE</t>
  </si>
  <si>
    <t>A) ACCIDENTE LEVE</t>
  </si>
  <si>
    <t>B) ACCIDENTE INCAPACITANTE</t>
  </si>
  <si>
    <t>C) ACCIDENTE MORTAL</t>
  </si>
  <si>
    <t>CONTUSIONES</t>
  </si>
  <si>
    <t>FRACTURAS</t>
  </si>
  <si>
    <t>CUERPO EXTRAÑO EN OJOS</t>
  </si>
  <si>
    <t>CATEGORÍA OCUPACIONAL</t>
  </si>
  <si>
    <t>OTRAS</t>
  </si>
  <si>
    <t>ACCIDENTES DE TRABAJO</t>
  </si>
  <si>
    <t>ESCORIACIONES</t>
  </si>
  <si>
    <t>TORCEDURAS Y ESQUINCES</t>
  </si>
  <si>
    <t>HIPOACUSIA O SORDERA PROVOCADA POR EL RUIDO</t>
  </si>
  <si>
    <t>FORMA DEL INCIDENTE</t>
  </si>
  <si>
    <t>TIPO DE ENFERMEDAD</t>
  </si>
  <si>
    <t>NOTIFICACIONES  DE
INCIDENTES PELIGROSOS</t>
  </si>
  <si>
    <t>JUNIO</t>
  </si>
  <si>
    <t>AGOSTO</t>
  </si>
  <si>
    <t>MAYO</t>
  </si>
  <si>
    <t>APARATO DIGESTIVO EN GENERAL</t>
  </si>
  <si>
    <t>HERIDA DE TEJIDOS</t>
  </si>
  <si>
    <t>AMPUTACIONES</t>
  </si>
  <si>
    <t>ATRAPAMIENTO SIN DAÑO (DENTRO, FUERA, ENTRE, DEBAJO)</t>
  </si>
  <si>
    <t>INCENDIO DE UN CENTRO DE TRABAJO</t>
  </si>
  <si>
    <t>TACNA</t>
  </si>
  <si>
    <t>PASCO</t>
  </si>
  <si>
    <t>PIURA</t>
  </si>
  <si>
    <t>AREQUIPA</t>
  </si>
  <si>
    <t>MOQUEGUA</t>
  </si>
  <si>
    <t>ICA</t>
  </si>
  <si>
    <t>LORETO</t>
  </si>
  <si>
    <t>PUNO</t>
  </si>
  <si>
    <t>CUSCO</t>
  </si>
  <si>
    <t>AYACUCHO</t>
  </si>
  <si>
    <t>ANCASH</t>
  </si>
  <si>
    <t>CALLAO</t>
  </si>
  <si>
    <t>LIMA</t>
  </si>
  <si>
    <t>HUANCAVELICA</t>
  </si>
  <si>
    <t>UCAYALI</t>
  </si>
  <si>
    <t>LAMBAYEQUE</t>
  </si>
  <si>
    <t>LA LIBERTAD</t>
  </si>
  <si>
    <t>REGIONES</t>
  </si>
  <si>
    <t>PESCA</t>
  </si>
  <si>
    <t>ADMINISTRACIÓN PÚBLICA Y DEFENSA</t>
  </si>
  <si>
    <t>SERVICIOS SOCIALES Y DE SALUD</t>
  </si>
  <si>
    <t>INTERMEDIACIÓN FINANCIERA</t>
  </si>
  <si>
    <t>ENSEÑANZA</t>
  </si>
  <si>
    <t>HOTELES Y RESTAURANTES</t>
  </si>
  <si>
    <t>SUMINISTRO DE ELECTRICIDAD, GAS Y AGUA</t>
  </si>
  <si>
    <t>ACTIVIDADES INMOBILIARIAS, EMPRESARIALES Y DE ALQUILER</t>
  </si>
  <si>
    <t>AGRICULTURA, GANADERÍA, CAZA Y SILVICULTURA</t>
  </si>
  <si>
    <t>COMERCIO AL POR MAYOR Y AL POR MENOR, REP. VEHÍC. AUTOM.</t>
  </si>
  <si>
    <t>TRANSPORTE, ALMACENAMIENTO Y COMUNICACIONES</t>
  </si>
  <si>
    <t>CONSTRUCCIÓN</t>
  </si>
  <si>
    <t>INDUSTRIAS MANUFACTURERAS</t>
  </si>
  <si>
    <t>ACTIVIDAD ECONÓMICA</t>
  </si>
  <si>
    <t>N</t>
  </si>
  <si>
    <t>FORMA DEL ACCIDENTE</t>
  </si>
  <si>
    <t>RAMPAS</t>
  </si>
  <si>
    <t>PRODUCTOS ELABORADOS</t>
  </si>
  <si>
    <t>PAREDES</t>
  </si>
  <si>
    <t>TECHO</t>
  </si>
  <si>
    <t>ESCALERA</t>
  </si>
  <si>
    <t>ANIMALES</t>
  </si>
  <si>
    <t>ABERTURAS, PUERTAS,PORTONES, PERSIANAS</t>
  </si>
  <si>
    <t>MUEBLES EN GENERAL</t>
  </si>
  <si>
    <t>PISO</t>
  </si>
  <si>
    <t>MATERIAS PRIMAS</t>
  </si>
  <si>
    <t>AGENTE CAUSANTE</t>
  </si>
  <si>
    <t>OTRAS FORMAS</t>
  </si>
  <si>
    <t>CONTACTO CON ELECTRICIDAD</t>
  </si>
  <si>
    <t>APRISIONAMIENTO O ATRAPAMIENTO</t>
  </si>
  <si>
    <t>CABLEADO DE ELECTRICIDAD</t>
  </si>
  <si>
    <t>ARMA DE FUEGO</t>
  </si>
  <si>
    <t>MASCULINO</t>
  </si>
  <si>
    <t>FEMENINO</t>
  </si>
  <si>
    <t>SEXO</t>
  </si>
  <si>
    <t>JULIO</t>
  </si>
  <si>
    <t>PERÚ</t>
  </si>
  <si>
    <t>LIMA METROPOLITANA</t>
  </si>
  <si>
    <t>EXPLOTACIÓN DE MINAS Y CANTERAS</t>
  </si>
  <si>
    <t>OTRAS ACTIV. SERV. COMUNITARIOS,SOCIALES Y PERSONALES</t>
  </si>
  <si>
    <t>CAPATAZ</t>
  </si>
  <si>
    <t>FUNCIONARIO</t>
  </si>
  <si>
    <t>OBRERO</t>
  </si>
  <si>
    <t>OFICIAL</t>
  </si>
  <si>
    <t>NO ESPECIFICADO</t>
  </si>
  <si>
    <t>CONTACTO CON MATERIAS CALIENTES O INCANDESCENTES</t>
  </si>
  <si>
    <t>PEÓN</t>
  </si>
  <si>
    <t>ANDAMIOS</t>
  </si>
  <si>
    <t>ARCHIVOS</t>
  </si>
  <si>
    <t>ARMA BLANCA</t>
  </si>
  <si>
    <t>ASIENTOS EN GENERAL</t>
  </si>
  <si>
    <t>BANCOS DE TRABAJO</t>
  </si>
  <si>
    <t>ELECTRICIDAD</t>
  </si>
  <si>
    <t>ESCRITORIOS</t>
  </si>
  <si>
    <t>MATRICES</t>
  </si>
  <si>
    <t>ONDA EXPANSIVA</t>
  </si>
  <si>
    <t>PARALELAS</t>
  </si>
  <si>
    <t>PASARELAS</t>
  </si>
  <si>
    <t>RECIPIENTES</t>
  </si>
  <si>
    <t>REJILLAS</t>
  </si>
  <si>
    <t>VEGETALES</t>
  </si>
  <si>
    <t>VENTANAS</t>
  </si>
  <si>
    <t>ABDOMEN (PARED ABDOMINAL)</t>
  </si>
  <si>
    <t>APARATO AUDITIVO</t>
  </si>
  <si>
    <t>APARATO GENITAL EN GENERAL</t>
  </si>
  <si>
    <t>CADERA</t>
  </si>
  <si>
    <t>CODO</t>
  </si>
  <si>
    <t>CUELLO</t>
  </si>
  <si>
    <t>DEDOS DE LOS PIES</t>
  </si>
  <si>
    <t>MAMAS</t>
  </si>
  <si>
    <t>MUÑECA</t>
  </si>
  <si>
    <t>MUSLO</t>
  </si>
  <si>
    <t>NARIZ Y SENOS PARANASALES</t>
  </si>
  <si>
    <t>PELVIS</t>
  </si>
  <si>
    <t>PARTE DEL CUERPO LESIONADA</t>
  </si>
  <si>
    <t>NATURALEZA DE LA LESIÓN</t>
  </si>
  <si>
    <t>EFECTOS DE ELECTRICIDAD</t>
  </si>
  <si>
    <t>HERIDA DE BALA</t>
  </si>
  <si>
    <t>LUXACIONES</t>
  </si>
  <si>
    <t xml:space="preserve">     - NO ESPECIFICADO</t>
  </si>
  <si>
    <t>CHOQUE CONTRA OBJETO</t>
  </si>
  <si>
    <t>DERRUMBES O DESPLOMES DE INSTALACIONES</t>
  </si>
  <si>
    <t>CAJAMARCA</t>
  </si>
  <si>
    <t>JUNÍN</t>
  </si>
  <si>
    <t>SILICOSIS</t>
  </si>
  <si>
    <t>HUÁNUCO</t>
  </si>
  <si>
    <t>ABSOLUTO</t>
  </si>
  <si>
    <t>%</t>
  </si>
  <si>
    <t>MESES</t>
  </si>
  <si>
    <t>TUMBES</t>
  </si>
  <si>
    <t>CONTACTO CON CALOR</t>
  </si>
  <si>
    <t>INCENDIO</t>
  </si>
  <si>
    <t>PISADAS SOBRE OBJETO</t>
  </si>
  <si>
    <t xml:space="preserve">LIMA </t>
  </si>
  <si>
    <t>MESES DE CERTIFICACIÓN MÉDICA</t>
  </si>
  <si>
    <t xml:space="preserve">NOTIFICACIONES DE ACCIDENTES DE TRABAJO POR SEXO, SEGÚN MESES </t>
  </si>
  <si>
    <t>NOTIFICACIONES DE ACCIDENTES DE TRABAJO POR MESES, SEGÚN REGIONES</t>
  </si>
  <si>
    <t>NOTIFICACIONES DE ACCIDENTES DE TRABAJO POR MESES, SEGÚN ACTIVIDAD ECONÓMICA</t>
  </si>
  <si>
    <t>NOTIFICACIONES DE ACCIDENTES DE TRABAJO POR MESES, SEGÚN CATEGORÍA OCUPACIONAL</t>
  </si>
  <si>
    <t>NOTIFICACIONES DE ACCIDENTES DE TRABAJO POR MESES, SEGÚN FORMA DEL ACCIDENTE</t>
  </si>
  <si>
    <t>NOTIFICACIONES DE ACCIDENTES DE TRABAJO POR MESES, SEGÚN AGENTE CAUSANTE</t>
  </si>
  <si>
    <t>NOTIFICACIONES DE ACCIDENTES DE TRABAJO POR MESES, SEGÚN PARTE DEL CUERPO LESIONADA</t>
  </si>
  <si>
    <t>NOTIFICACIONES DE ACCIDENTES DE TRABAJO POR MESES, SEGÚN NATURALEZA DE LA LESIÓN</t>
  </si>
  <si>
    <t>NOTIFICACIONES DE ACCIDENTES DE TRABAJO POR MESES, SEGÚN CONSECUENCIAS DEL ACCIDENTE</t>
  </si>
  <si>
    <t xml:space="preserve">NOTIFICACIONES DE ACCIDENTES MORTALES POR SEXO, SEGÚN MESES </t>
  </si>
  <si>
    <t>NOTIFICACIONES DE ACCIDENTES MORTALES POR MESES, SEGÚN REGIONES</t>
  </si>
  <si>
    <t>NOTIFICACIONES DE ACCIDENTES MORTALES POR MESES, SEGÚN ACTIVIDAD ECONÓMICA</t>
  </si>
  <si>
    <t>NOTIFICACIONES DE ACCIDENTES MORTALES POR MESES, SEGÚN CATEGORÍA OCUPACIONAL</t>
  </si>
  <si>
    <t>NOTIFICACIONES DE ACCIDENTES MORTALES POR MESES, SEGÚN FORMA DEL ACCIDENTE</t>
  </si>
  <si>
    <t>NOTIFICACIONES DE ACCIDENTES MORTALES POR MESES, SEGÚN AGENTE CAUSANTE</t>
  </si>
  <si>
    <t xml:space="preserve">NOTIFICACIONES DE INCIDENTES PELIGROSOS, SEGÚN MESES </t>
  </si>
  <si>
    <t>NOTIFICACIONES DE INCIDENTES PELIGROSOS POR MESES, SEGÚN REGIONES</t>
  </si>
  <si>
    <t>NOTIFICACIONES DE INCIDENTES PELIGROSOS POR MESES, SEGÚN ACTIVIDAD ECONÓMICA</t>
  </si>
  <si>
    <t>NOTIFICACIONES DE INCIDENTES PELIGROSOS POR MESES, SEGÚN FORMA DEL INCIDENTE</t>
  </si>
  <si>
    <t>NOTIFICACIONES DE ENFERMEDADES OCUPACIONALES POR MESES, SEGÚN REGIONES</t>
  </si>
  <si>
    <t>NOTIFICACIONES DE ENFERMEDADES OCUPACIONALES POR MESES, SEGÚN CATEGORÍA OCUPACIONAL</t>
  </si>
  <si>
    <t>NOTIFICACIONES DE ENFERMEDADES OCUPACIONALES POR MESES, SEGÚN TIPO DE ENFERMEDAD</t>
  </si>
  <si>
    <t>C</t>
  </si>
  <si>
    <t>D</t>
  </si>
  <si>
    <t>F</t>
  </si>
  <si>
    <t>K</t>
  </si>
  <si>
    <t>O</t>
  </si>
  <si>
    <t>G</t>
  </si>
  <si>
    <t>I</t>
  </si>
  <si>
    <t>M</t>
  </si>
  <si>
    <t>A - AGRICULTURA, GANADERÍA, CAZA Y SILVICULTURA</t>
  </si>
  <si>
    <t xml:space="preserve"> I - TRANSPORTE, ALMACENAMIENTO Y COMUNICACIONES</t>
  </si>
  <si>
    <t>B - PESCA</t>
  </si>
  <si>
    <t>J - INTERMEDIACIÓN FINANCIERA</t>
  </si>
  <si>
    <t>C - EXPLOTACIÓN DE MINAS Y CANTERAS</t>
  </si>
  <si>
    <t>K - ACTIVIDADES INMOBILIARIAS, EMPRESARIALES Y DE ALQUILER</t>
  </si>
  <si>
    <t>D - INDUSTRIAS MANUFACTURERAS</t>
  </si>
  <si>
    <t>L - ADMINISTRACIÓN PÚBLICA Y DEFENSA</t>
  </si>
  <si>
    <t>E - SUMINISTRO DE ELECTRICIDAD, GAS Y AGUA</t>
  </si>
  <si>
    <t>M - ENSEÑANZA</t>
  </si>
  <si>
    <t>F - CONSTRUCCIÓN</t>
  </si>
  <si>
    <t>N - SERVICIOS SOCIALES Y DE SALUD</t>
  </si>
  <si>
    <t>G - COMERCIO AL POR MAYOR Y AL POR MENOR, REP. VEHÍC. AUTOM.</t>
  </si>
  <si>
    <t>O - OTRAS ACTIV. SERV. COMUNITARIOS, SOCIALES Y PERSONALES</t>
  </si>
  <si>
    <t>H - HOTELES Y RESTAURANTES</t>
  </si>
  <si>
    <t>A</t>
  </si>
  <si>
    <t>B</t>
  </si>
  <si>
    <t>E</t>
  </si>
  <si>
    <t>H</t>
  </si>
  <si>
    <t>J</t>
  </si>
  <si>
    <t>L</t>
  </si>
  <si>
    <t>NOTA     :    No Incluye Notificaciones de Accidentes Mortales</t>
  </si>
  <si>
    <t>NOTIFICACIONES DE ENFERMEDADES OCUPACIONALES POR SEXO, SEGÚN MESES DE CERTIFICACIÓN MÉDICA REPORTADA</t>
  </si>
  <si>
    <t>NOTIFICACIONES DE ENFERMEDADES OCUPACIONALES POR ACTIVIDAD ECONÓMICA, SEGÚN REGIONES</t>
  </si>
  <si>
    <t>ATROPELLAMIENTO POR ANIMALES</t>
  </si>
  <si>
    <t>ASFIXIA</t>
  </si>
  <si>
    <t>EFECTOS DE LAS RADIACIONES</t>
  </si>
  <si>
    <t>SISTEMA NERVIOSO EN GENERAL</t>
  </si>
  <si>
    <t>MADRE DE DIOS</t>
  </si>
  <si>
    <t>OTROS AGENTES CAUSANTES *</t>
  </si>
  <si>
    <t>CONTACTO CON FUEGO</t>
  </si>
  <si>
    <t>MORDEDURA DE ANIMALES</t>
  </si>
  <si>
    <t>DESPRENDIMIENTO DE ROCAS</t>
  </si>
  <si>
    <t>DFDF</t>
  </si>
  <si>
    <t>AGRICULTOR</t>
  </si>
  <si>
    <t>CONTACTO CON PLAGUICIDAS</t>
  </si>
  <si>
    <t>APARATO URINARIO EN GENERAL</t>
  </si>
  <si>
    <t>SISTEMA ENDOCRINO EN GENERAL</t>
  </si>
  <si>
    <t>DERRUMBES (ZANJAS, TALUDES, CALZADURAS, EXCAVACIONES, ETC)</t>
  </si>
  <si>
    <t>NEUMOCONIOSIS POR EXPOSICIÓN A POLVO DE CARBÓN</t>
  </si>
  <si>
    <t>DESPLOME DE RUMAS DE CARGAS ALMACENADAS</t>
  </si>
  <si>
    <t>MYCOBACTERIUM TUBERCULOSIS</t>
  </si>
  <si>
    <t>APARATO CARDIOVASCULAR EN GENERAL</t>
  </si>
  <si>
    <t>APARATO PSIQUICO  EN GENERAL</t>
  </si>
  <si>
    <t>CARA (UBICACIÓN NO CLASIFICADA EN OTRO EPIGRAFE)</t>
  </si>
  <si>
    <t>AMAZONAS</t>
  </si>
  <si>
    <t>CUADRO  Nº 181</t>
  </si>
  <si>
    <t>CUADRO  Nº 182</t>
  </si>
  <si>
    <t>CUADRO  Nº 183</t>
  </si>
  <si>
    <t>CUADRO  Nº 184</t>
  </si>
  <si>
    <t>CUADRO  Nº 185</t>
  </si>
  <si>
    <t>CUADRO  Nº 186</t>
  </si>
  <si>
    <t>CUADRO  Nº 187</t>
  </si>
  <si>
    <t>CUADRO  Nº 188</t>
  </si>
  <si>
    <t>CUADRO  Nº 189</t>
  </si>
  <si>
    <t>CUADRO  Nº 190</t>
  </si>
  <si>
    <t>CUADRO  Nº 191</t>
  </si>
  <si>
    <t>CUADRO  Nº 192</t>
  </si>
  <si>
    <t>HERIDAS CONTUSAS (POR GOLPES O DE BORDES IRREGULARES)</t>
  </si>
  <si>
    <t>CUADRO  Nº 193</t>
  </si>
  <si>
    <t>2018</t>
  </si>
  <si>
    <t>ATROPELLAMIENTO POR VEHICULOS</t>
  </si>
  <si>
    <t>CHOQUE DE VEHICULOS</t>
  </si>
  <si>
    <t>HERRAMIENTAS (PORTATILES, MANUALES, MECÁNICOS, ELÉCTRICAS, NEUMÁTICAS, ETC.)</t>
  </si>
  <si>
    <t>VEHICULOS O MEDIOS DE TRANSPORTE EN GENERAL</t>
  </si>
  <si>
    <t>BOCA (CON INCLUSION DE LABIOS, DIENTES Y LENGUA)</t>
  </si>
  <si>
    <t>HOMBRO (INCLUSION DE CLAVICULAS, OMOPLATO Y AXILA)</t>
  </si>
  <si>
    <t>DISFUNCIONES ORGANICAS</t>
  </si>
  <si>
    <t>ENUCREACION (PERDIDA OCULAR)</t>
  </si>
  <si>
    <t>GANGRENAS</t>
  </si>
  <si>
    <t>INTOXICACIONES POR PLAGUICIDAS</t>
  </si>
  <si>
    <t>CHOQUE DE VEHICULOS DE TRABAJO</t>
  </si>
  <si>
    <t>DERRUMBE DE UNA CONSTRUCCION</t>
  </si>
  <si>
    <t>DESPLOME DE ESTRUCTURAS (ANDAMIOS, ESTRUCTURAS METALICAS, TORRES DE ALTA TENSION, ETC)</t>
  </si>
  <si>
    <t>USAR EQUIPOS DE PROTECCION PERSONAL INADECUADOS EN TRABAJO DE ALTO RIESGO</t>
  </si>
  <si>
    <t>ENFERMEDADES PROVOCADAS POR POSTURAS FORZADAS Y MOVIMIENTOS REPETIDOS EN EL TRABAJO</t>
  </si>
  <si>
    <t>CUADRO  Nº 180</t>
  </si>
  <si>
    <t>NO MORTALES</t>
  </si>
  <si>
    <t>MORTALES</t>
  </si>
  <si>
    <t>NOTIFICACIONES DE ACCIDENTES DE TRABAJO POR CONSECUENCIA, SEGÚN AÑOS</t>
  </si>
  <si>
    <t>CUADRO  Nº 171</t>
  </si>
  <si>
    <t>CUADRO  Nº 172</t>
  </si>
  <si>
    <t>CUADRO  Nº 173</t>
  </si>
  <si>
    <t>CUADRO  Nº 174</t>
  </si>
  <si>
    <t>CUADRO  Nº 175</t>
  </si>
  <si>
    <t>CUADRO  Nº 176</t>
  </si>
  <si>
    <t>CUADRO  Nº 177</t>
  </si>
  <si>
    <t>CUADRO  Nº 178</t>
  </si>
  <si>
    <t>CUADRO  Nº 179</t>
  </si>
  <si>
    <t>2019</t>
  </si>
  <si>
    <t>2012 - 2019</t>
  </si>
  <si>
    <t>APURIMAC</t>
  </si>
  <si>
    <t>HUANUCO</t>
  </si>
  <si>
    <t>JUNIN</t>
  </si>
  <si>
    <t>SAN MARTIN</t>
  </si>
  <si>
    <t>PEON</t>
  </si>
  <si>
    <t xml:space="preserve">    *        :     Incluye agentes causantes con menos de 206 casos</t>
  </si>
  <si>
    <t>SISTEMA HAMATOPOYETICO EN GENERAL</t>
  </si>
  <si>
    <t>HERIDAS CONTUSAS (POR GOLPES O DE BORDES IRREGULA)</t>
  </si>
  <si>
    <t>DESPLOME DE INSTALACIONES CIVILES(PAREDES, TECHOS, PISOS)</t>
  </si>
  <si>
    <t>GENERACION DE VOLCADURACON EXPLOSIVOS SIN PREVIO AVISO</t>
  </si>
  <si>
    <t>VIRUS DE HEPATITIS B,HEPATITIS C, VIH Y OTRASINFECCIONES VIRICAS</t>
  </si>
  <si>
    <t>AGRESIÓN CON ARMAS</t>
  </si>
  <si>
    <t>GOLPES POR OBJETOS (EXCEPTO CAÍDAS)</t>
  </si>
  <si>
    <t>CAÍDA DE OBJETOS</t>
  </si>
  <si>
    <t>CAÍDA DE PERSONAS A NIVEL</t>
  </si>
  <si>
    <t>CAÍDA DE PERSONAL DE ALTURA</t>
  </si>
  <si>
    <t>CAÍDA DE PERSONAS AL AGUA</t>
  </si>
  <si>
    <t>CAÍDA DE CARGAS IZADAS(CONTENEDORES, PAQUETES, DESCARGAS, ETC)</t>
  </si>
  <si>
    <t>CAÍDA DE UN ASCENSOR</t>
  </si>
  <si>
    <t>CONTACTO CON FRÍO</t>
  </si>
  <si>
    <t>CONTACTO CON PRODUCTOS QUÍMICOS</t>
  </si>
  <si>
    <t>FUGA, DERRAME DE MATERIALES Y QUÍMICOS PELIGROSOS</t>
  </si>
  <si>
    <t>ESFUERZOS FÍSICOS O FALSOS MOVIMIENTOS</t>
  </si>
  <si>
    <t>EXPLOSIÓN O IMPLOSIÓN</t>
  </si>
  <si>
    <t>EXPLOSIÓNES DE RECIPIENTES A PRESION</t>
  </si>
  <si>
    <t>EXPOSICIÓN A PRODUCTOS QUÍMICOS</t>
  </si>
  <si>
    <t>EXPOSICIÓN A RADIACIONES IONIZANTES</t>
  </si>
  <si>
    <t>EXPOSICIÓN A RADIACIONES NO IONIZANTES</t>
  </si>
  <si>
    <t>EXPOSICIÓN AL CALOR</t>
  </si>
  <si>
    <t>EXPOSICIÓN AL FRÍO</t>
  </si>
  <si>
    <t>EXPOSICIÓN EN EXCESO A QUÍMICOS</t>
  </si>
  <si>
    <t>FALLA EN MECANISMOS PARA TRABAJOS HIPERBÁRICOS</t>
  </si>
  <si>
    <t>APARATOS PARA IZAR O MEDIOS DE ELEVACIÓN</t>
  </si>
  <si>
    <t>ESTANTERÍAS</t>
  </si>
  <si>
    <t>FACTORES CLIMÁTICOS</t>
  </si>
  <si>
    <t>LÍNEAS DE AIRE</t>
  </si>
  <si>
    <t>LÍNEAS DE GAS</t>
  </si>
  <si>
    <t>LÍNEAS O CAÑERIAS DE AGUA</t>
  </si>
  <si>
    <t>LÍNEAS O CAÑERIAS DE DESAGUES</t>
  </si>
  <si>
    <t>LÍNEAS O CAÑERIAS DE MATERIAS PRIMAS O PRODUCTOS</t>
  </si>
  <si>
    <t>EXPOSICIÓN A LÍNEAS DE ENERGIA ELECTRICA DE ALTA TENSION CON O SIN INSTALACION A TIERRA</t>
  </si>
  <si>
    <t>MÁQUINAS Y EQUIPOS EN GENERAL</t>
  </si>
  <si>
    <t>OPERAR EQUIPOS, MÁQUINAS SIN AUTORIZACION Y/O LICENCIA</t>
  </si>
  <si>
    <t>USAR EQUIPOS, MÁQUINAS INADECUADAS</t>
  </si>
  <si>
    <t>SUSTANCIAS QUÍMICAS - PLAGUICIDAS</t>
  </si>
  <si>
    <t>ORGANO, APARATO O SISTEMA AFECTADO POR SUSTANCIAS QUÍMICAS - PLAGUICIDAS</t>
  </si>
  <si>
    <t>INTOXICACIONES POR OTRAS SUSTANCIAS QUÍMICAS</t>
  </si>
  <si>
    <t>ESCAPES DE SUSTANCIAS QUÍMICAS(TOXICAS, CORROSIVAS, ASFIXIANTES,ETC)</t>
  </si>
  <si>
    <t>REGIÓN LUMBOSACRA (COLUMNA VERTEBRAL Y MUSCULAR ADYACENTES)</t>
  </si>
  <si>
    <t>REGIÓN CERVICAL</t>
  </si>
  <si>
    <t>REGIÓN DORSAL</t>
  </si>
  <si>
    <t>PIE (SOLO AFECCIONES DÉRMICAS)</t>
  </si>
  <si>
    <t>UBICACIONES MÚLTIPLES, COMPROMISO DE DOS O MAS ZONAS AFECTADAS ESPECIFICADAS EN LA TABLA</t>
  </si>
  <si>
    <t>CABEZA, UBICACIONES MÚLTIPLES</t>
  </si>
  <si>
    <t>MIEMBRO INFERIOR, UBICACIONES MÚLTIPLES</t>
  </si>
  <si>
    <t>MIEMBRO SUPERIOR, UBICACIONES MÚLTIPLES</t>
  </si>
  <si>
    <t>TRONCO, UBICACIONES MÚLTIPLES</t>
  </si>
  <si>
    <t>REGIÓN CRANEANA (CRÁNEO, CUERO CABELLUDO)</t>
  </si>
  <si>
    <t>MANO (CON EXCEPCIÓN DE LOS DEDOS SOLOS)</t>
  </si>
  <si>
    <t>PIE (CON EXCEPCIÓN DE LOS DEDOS)</t>
  </si>
  <si>
    <t>TÓRAX (COSTILLAS, ESTERNON)</t>
  </si>
  <si>
    <t>OJOS (CON INCLUSION DE LOS PÁRPADOS, LA ÓRBITA Y EL NERVIO OPTICO)</t>
  </si>
  <si>
    <t>EXPLOSIÓNES DE SUSTANCIAS (SOLIDOS, LÍQUIDOS, GASEOSOS)</t>
  </si>
  <si>
    <t>TUBOS DE VENTILACIÓN</t>
  </si>
  <si>
    <t>EXPOSICIÓN EN AMBIENTES CON VENTILACIÓN INADECUADA</t>
  </si>
  <si>
    <t>FUGA DE AGENTES PATÓGENOS</t>
  </si>
  <si>
    <t>TRABAJOS CON CAPACIDAD FÍSICA / FISIOLÓGICA INADECUADA</t>
  </si>
  <si>
    <t>CUADRO  Nº 194</t>
  </si>
  <si>
    <t>CUADRO  Nº 195</t>
  </si>
  <si>
    <t>FUENTE :   MINISTERIO DE TRABAJO Y PROMOCIÓN DEL EMPLEO - SISTEMA DE ACCIDENTES DE TRABAJO - SAT</t>
  </si>
  <si>
    <t>ELABORADO :   OGETIC / OFICINA DE ESTADÍSTICA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</si>
</sst>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41" formatCode="_ * #,##0_ ;_ * \-#,##0_ ;_ * &quot;-&quot;_ ;_ @_ "/>
    <numFmt numFmtId="43" formatCode="_ * #,##0.00_ ;_ * \-#,##0.00_ ;_ * &quot;-&quot;??_ ;_ @_ "/>
    <numFmt numFmtId="164" formatCode="_(* #,##0_);_(* \(#,##0\);_(* &quot;-&quot;_);_(@_)"/>
    <numFmt numFmtId="165" formatCode="_ &quot;S/.&quot;\ * #,##0.00_ ;_ &quot;S/.&quot;\ * \-#,##0.00_ ;_ &quot;S/.&quot;\ * &quot;-&quot;??_ ;_ @_ "/>
    <numFmt numFmtId="166" formatCode="0.0%"/>
    <numFmt numFmtId="167" formatCode="_(* #,##0.00_);_(* \(#,##0.00\);_(* &quot;-&quot;_);_(@_)"/>
    <numFmt numFmtId="168" formatCode="_ * #,##0_ ;_ * \-#,##0_ ;_ * &quot;-&quot;??_ ;_ @_ "/>
    <numFmt numFmtId="169" formatCode="_(* #,##0.00_______);_(* \(#,##0.00\);_(* &quot;-&quot;_);_(@_)"/>
    <numFmt numFmtId="170" formatCode="_(* #,##0_______);_(* \(#,##0\);_(* &quot;-&quot;_);_(@_)"/>
    <numFmt numFmtId="171" formatCode="_(* #,##0_______);_(* \(#,##0\);_(* &quot;-&quot;_______);_(@_)"/>
    <numFmt numFmtId="172" formatCode="_(* #,##0.00_______);_(* \(#,##0.00\);_(* &quot;-&quot;_______);_(@_)"/>
    <numFmt numFmtId="173" formatCode="_ * #,##0______\ ;_ * \-#,##0_ ;_ * &quot;-&quot;???_ ;_ @_ "/>
    <numFmt numFmtId="174" formatCode="_ * #,##0___ ;_ * \-#,##0_ ;_ * &quot;-&quot;??_ ;_ @_ "/>
    <numFmt numFmtId="175" formatCode="_ * #,##0________\ ;_ * \-#,##0_ ;_ * &quot;-&quot;???_ ;_ @_ "/>
  </numFmts>
  <fonts count="40" x14ac:knownFonts="1">
    <font>
      <sz val="10"/>
      <name val="Arial"/>
    </font>
    <font>
      <sz val="10"/>
      <name val="Arial"/>
      <family val="2"/>
    </font>
    <font>
      <b/>
      <sz val="8"/>
      <name val="Arial"/>
      <family val="2"/>
    </font>
    <font>
      <b/>
      <sz val="6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b/>
      <sz val="13"/>
      <name val="Arial"/>
      <family val="2"/>
    </font>
    <font>
      <b/>
      <sz val="12"/>
      <color theme="0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sz val="10"/>
      <color indexed="8"/>
      <name val="MS Sans Serif"/>
      <family val="2"/>
    </font>
    <font>
      <sz val="12"/>
      <color indexed="8"/>
      <name val="Arial"/>
      <family val="2"/>
    </font>
    <font>
      <b/>
      <sz val="12"/>
      <color indexed="8"/>
      <name val="Arial"/>
      <family val="2"/>
    </font>
    <font>
      <sz val="10"/>
      <name val="Arial"/>
      <family val="2"/>
    </font>
    <font>
      <b/>
      <sz val="12"/>
      <color theme="1"/>
      <name val="Arial"/>
      <family val="2"/>
    </font>
    <font>
      <b/>
      <sz val="13"/>
      <color theme="1"/>
      <name val="Arial"/>
      <family val="2"/>
    </font>
    <font>
      <sz val="12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3"/>
      <color theme="1"/>
      <name val="Arial"/>
      <family val="2"/>
    </font>
    <font>
      <b/>
      <sz val="14"/>
      <color theme="1"/>
      <name val="Arial"/>
      <family val="2"/>
    </font>
    <font>
      <b/>
      <sz val="6"/>
      <color theme="1"/>
      <name val="Arial"/>
      <family val="2"/>
    </font>
    <font>
      <b/>
      <sz val="8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6"/>
      <color theme="1"/>
      <name val="Arial"/>
      <family val="2"/>
    </font>
    <font>
      <b/>
      <sz val="16"/>
      <color theme="1"/>
      <name val="Arial"/>
      <family val="2"/>
    </font>
    <font>
      <b/>
      <sz val="13"/>
      <color theme="0"/>
      <name val="Arial"/>
      <family val="2"/>
    </font>
    <font>
      <b/>
      <sz val="10"/>
      <color theme="0"/>
      <name val="Arial"/>
      <family val="2"/>
    </font>
    <font>
      <b/>
      <sz val="14"/>
      <color theme="0"/>
      <name val="Arial"/>
      <family val="2"/>
    </font>
    <font>
      <b/>
      <sz val="11"/>
      <color theme="0"/>
      <name val="Arial"/>
      <family val="2"/>
    </font>
    <font>
      <b/>
      <sz val="9"/>
      <color theme="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C75F0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</fills>
  <borders count="41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medium">
        <color theme="0" tint="-0.14996795556505021"/>
      </left>
      <right/>
      <top style="medium">
        <color theme="0" tint="-0.14996795556505021"/>
      </top>
      <bottom/>
      <diagonal/>
    </border>
    <border>
      <left/>
      <right/>
      <top style="medium">
        <color theme="0" tint="-0.14996795556505021"/>
      </top>
      <bottom/>
      <diagonal/>
    </border>
    <border>
      <left/>
      <right style="medium">
        <color theme="0" tint="-0.14996795556505021"/>
      </right>
      <top style="medium">
        <color theme="0" tint="-0.14996795556505021"/>
      </top>
      <bottom/>
      <diagonal/>
    </border>
    <border>
      <left style="medium">
        <color theme="0" tint="-0.14996795556505021"/>
      </left>
      <right/>
      <top/>
      <bottom/>
      <diagonal/>
    </border>
    <border>
      <left/>
      <right style="medium">
        <color theme="0" tint="-0.14996795556505021"/>
      </right>
      <top/>
      <bottom/>
      <diagonal/>
    </border>
    <border>
      <left style="medium">
        <color theme="0" tint="-0.14996795556505021"/>
      </left>
      <right/>
      <top/>
      <bottom style="medium">
        <color theme="0" tint="-0.14996795556505021"/>
      </bottom>
      <diagonal/>
    </border>
    <border>
      <left/>
      <right/>
      <top/>
      <bottom style="medium">
        <color theme="0" tint="-0.14996795556505021"/>
      </bottom>
      <diagonal/>
    </border>
    <border>
      <left/>
      <right style="medium">
        <color theme="0" tint="-0.14996795556505021"/>
      </right>
      <top/>
      <bottom style="medium">
        <color theme="0" tint="-0.14996795556505021"/>
      </bottom>
      <diagonal/>
    </border>
    <border>
      <left style="medium">
        <color theme="0" tint="-0.14993743705557422"/>
      </left>
      <right/>
      <top style="medium">
        <color theme="0" tint="-0.14996795556505021"/>
      </top>
      <bottom/>
      <diagonal/>
    </border>
    <border>
      <left style="medium">
        <color theme="0" tint="-0.14993743705557422"/>
      </left>
      <right/>
      <top/>
      <bottom/>
      <diagonal/>
    </border>
    <border>
      <left style="medium">
        <color theme="0" tint="-0.14993743705557422"/>
      </left>
      <right/>
      <top/>
      <bottom style="medium">
        <color theme="0" tint="-0.14996795556505021"/>
      </bottom>
      <diagonal/>
    </border>
    <border>
      <left/>
      <right style="medium">
        <color theme="0" tint="-0.14993743705557422"/>
      </right>
      <top style="medium">
        <color theme="0" tint="-0.14996795556505021"/>
      </top>
      <bottom/>
      <diagonal/>
    </border>
    <border>
      <left/>
      <right style="medium">
        <color theme="0" tint="-0.14993743705557422"/>
      </right>
      <top/>
      <bottom/>
      <diagonal/>
    </border>
    <border>
      <left/>
      <right style="medium">
        <color theme="0" tint="-0.14993743705557422"/>
      </right>
      <top/>
      <bottom style="medium">
        <color theme="0" tint="-0.14996795556505021"/>
      </bottom>
      <diagonal/>
    </border>
    <border>
      <left style="medium">
        <color theme="0"/>
      </left>
      <right/>
      <top style="medium">
        <color theme="0" tint="-0.14996795556505021"/>
      </top>
      <bottom/>
      <diagonal/>
    </border>
    <border>
      <left/>
      <right style="medium">
        <color theme="0"/>
      </right>
      <top style="medium">
        <color theme="0" tint="-0.14996795556505021"/>
      </top>
      <bottom/>
      <diagonal/>
    </border>
    <border>
      <left style="medium">
        <color theme="0" tint="-0.14993743705557422"/>
      </left>
      <right/>
      <top style="medium">
        <color theme="0" tint="-0.14993743705557422"/>
      </top>
      <bottom/>
      <diagonal/>
    </border>
    <border>
      <left/>
      <right style="medium">
        <color theme="0" tint="-0.14993743705557422"/>
      </right>
      <top style="medium">
        <color theme="0" tint="-0.14993743705557422"/>
      </top>
      <bottom/>
      <diagonal/>
    </border>
    <border>
      <left style="medium">
        <color theme="0" tint="-0.14993743705557422"/>
      </left>
      <right/>
      <top/>
      <bottom style="medium">
        <color theme="0" tint="-0.14993743705557422"/>
      </bottom>
      <diagonal/>
    </border>
    <border>
      <left/>
      <right style="medium">
        <color theme="0" tint="-0.14993743705557422"/>
      </right>
      <top/>
      <bottom style="medium">
        <color theme="0" tint="-0.14993743705557422"/>
      </bottom>
      <diagonal/>
    </border>
    <border>
      <left style="medium">
        <color theme="0"/>
      </left>
      <right/>
      <top style="medium">
        <color theme="0" tint="-0.14993743705557422"/>
      </top>
      <bottom/>
      <diagonal/>
    </border>
    <border>
      <left/>
      <right/>
      <top style="medium">
        <color theme="0" tint="-0.14993743705557422"/>
      </top>
      <bottom/>
      <diagonal/>
    </border>
    <border>
      <left/>
      <right style="medium">
        <color theme="0"/>
      </right>
      <top style="medium">
        <color theme="0" tint="-0.14993743705557422"/>
      </top>
      <bottom/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medium">
        <color theme="0"/>
      </left>
      <right/>
      <top/>
      <bottom/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 style="medium">
        <color theme="0" tint="-0.14993743705557422"/>
      </left>
      <right style="medium">
        <color theme="0" tint="-0.14996795556505021"/>
      </right>
      <top style="medium">
        <color theme="0" tint="-0.14996795556505021"/>
      </top>
      <bottom/>
      <diagonal/>
    </border>
    <border>
      <left style="medium">
        <color theme="0" tint="-0.14993743705557422"/>
      </left>
      <right style="medium">
        <color theme="0" tint="-0.14996795556505021"/>
      </right>
      <top/>
      <bottom/>
      <diagonal/>
    </border>
    <border>
      <left style="medium">
        <color theme="0" tint="-0.14993743705557422"/>
      </left>
      <right style="medium">
        <color theme="0" tint="-0.14996795556505021"/>
      </right>
      <top/>
      <bottom style="medium">
        <color theme="0" tint="-0.14996795556505021"/>
      </bottom>
      <diagonal/>
    </border>
  </borders>
  <cellStyleXfs count="9">
    <xf numFmtId="0" fontId="0" fillId="0" borderId="0"/>
    <xf numFmtId="9" fontId="14" fillId="0" borderId="0" applyFont="0" applyFill="0" applyBorder="0" applyAlignment="0" applyProtection="0"/>
    <xf numFmtId="0" fontId="15" fillId="0" borderId="0"/>
    <xf numFmtId="9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165" fontId="23" fillId="0" borderId="0" applyFont="0" applyFill="0" applyBorder="0" applyAlignment="0" applyProtection="0"/>
    <xf numFmtId="0" fontId="15" fillId="0" borderId="0"/>
  </cellStyleXfs>
  <cellXfs count="373">
    <xf numFmtId="0" fontId="0" fillId="0" borderId="0" xfId="0"/>
    <xf numFmtId="164" fontId="8" fillId="0" borderId="0" xfId="0" applyNumberFormat="1" applyFont="1" applyAlignment="1">
      <alignment vertical="center"/>
    </xf>
    <xf numFmtId="164" fontId="0" fillId="0" borderId="0" xfId="0" applyNumberFormat="1" applyAlignment="1">
      <alignment vertical="center"/>
    </xf>
    <xf numFmtId="164" fontId="3" fillId="0" borderId="0" xfId="0" applyNumberFormat="1" applyFont="1" applyAlignment="1"/>
    <xf numFmtId="164" fontId="0" fillId="0" borderId="0" xfId="0" applyNumberFormat="1" applyAlignment="1"/>
    <xf numFmtId="164" fontId="3" fillId="0" borderId="0" xfId="0" applyNumberFormat="1" applyFont="1" applyAlignment="1">
      <alignment vertical="center"/>
    </xf>
    <xf numFmtId="164" fontId="1" fillId="0" borderId="0" xfId="0" applyNumberFormat="1" applyFont="1" applyAlignment="1">
      <alignment vertical="center"/>
    </xf>
    <xf numFmtId="164" fontId="9" fillId="0" borderId="0" xfId="0" applyNumberFormat="1" applyFont="1" applyBorder="1" applyAlignment="1">
      <alignment horizontal="center" vertical="center"/>
    </xf>
    <xf numFmtId="164" fontId="9" fillId="0" borderId="0" xfId="0" applyNumberFormat="1" applyFont="1" applyBorder="1" applyAlignment="1">
      <alignment vertical="center"/>
    </xf>
    <xf numFmtId="0" fontId="4" fillId="0" borderId="0" xfId="0" applyFont="1" applyFill="1" applyAlignment="1">
      <alignment vertical="center"/>
    </xf>
    <xf numFmtId="0" fontId="7" fillId="0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3" fillId="0" borderId="0" xfId="0" applyFont="1" applyFill="1" applyAlignment="1">
      <alignment vertical="center"/>
    </xf>
    <xf numFmtId="0" fontId="6" fillId="0" borderId="0" xfId="0" applyFont="1" applyFill="1" applyAlignment="1">
      <alignment vertical="center"/>
    </xf>
    <xf numFmtId="164" fontId="16" fillId="0" borderId="0" xfId="2" applyNumberFormat="1" applyFont="1" applyFill="1" applyBorder="1" applyAlignment="1">
      <alignment horizontal="left" vertical="center" wrapText="1"/>
    </xf>
    <xf numFmtId="0" fontId="6" fillId="0" borderId="2" xfId="0" applyFont="1" applyFill="1" applyBorder="1" applyAlignment="1">
      <alignment vertical="center"/>
    </xf>
    <xf numFmtId="164" fontId="6" fillId="0" borderId="0" xfId="0" applyNumberFormat="1" applyFont="1" applyFill="1" applyAlignment="1">
      <alignment vertical="center"/>
    </xf>
    <xf numFmtId="0" fontId="6" fillId="0" borderId="2" xfId="0" applyFont="1" applyFill="1" applyBorder="1" applyAlignment="1">
      <alignment horizontal="left" vertical="center"/>
    </xf>
    <xf numFmtId="0" fontId="6" fillId="0" borderId="4" xfId="0" applyFont="1" applyFill="1" applyBorder="1" applyAlignment="1">
      <alignment horizontal="left" vertical="center"/>
    </xf>
    <xf numFmtId="49" fontId="4" fillId="0" borderId="0" xfId="0" quotePrefix="1" applyNumberFormat="1" applyFont="1" applyFill="1" applyBorder="1" applyAlignment="1">
      <alignment horizontal="center" vertical="center" wrapText="1"/>
    </xf>
    <xf numFmtId="0" fontId="12" fillId="2" borderId="6" xfId="0" applyFont="1" applyFill="1" applyBorder="1" applyAlignment="1">
      <alignment horizontal="center" vertical="center" wrapText="1"/>
    </xf>
    <xf numFmtId="164" fontId="17" fillId="0" borderId="0" xfId="2" applyNumberFormat="1" applyFont="1" applyFill="1" applyBorder="1" applyAlignment="1">
      <alignment horizontal="left" vertical="center" wrapText="1"/>
    </xf>
    <xf numFmtId="166" fontId="6" fillId="0" borderId="0" xfId="0" applyNumberFormat="1" applyFont="1" applyFill="1" applyAlignment="1">
      <alignment vertical="center"/>
    </xf>
    <xf numFmtId="0" fontId="8" fillId="0" borderId="0" xfId="0" applyFont="1" applyFill="1" applyAlignment="1">
      <alignment vertical="center"/>
    </xf>
    <xf numFmtId="49" fontId="4" fillId="0" borderId="0" xfId="0" quotePrefix="1" applyNumberFormat="1" applyFont="1" applyFill="1" applyBorder="1" applyAlignment="1">
      <alignment horizontal="center" vertical="center" wrapText="1"/>
    </xf>
    <xf numFmtId="167" fontId="0" fillId="0" borderId="0" xfId="0" applyNumberFormat="1" applyAlignment="1">
      <alignment vertical="center"/>
    </xf>
    <xf numFmtId="167" fontId="8" fillId="0" borderId="0" xfId="0" applyNumberFormat="1" applyFont="1" applyAlignment="1">
      <alignment vertical="center"/>
    </xf>
    <xf numFmtId="49" fontId="4" fillId="0" borderId="0" xfId="0" quotePrefix="1" applyNumberFormat="1" applyFont="1" applyFill="1" applyBorder="1" applyAlignment="1">
      <alignment horizontal="center" vertical="center" wrapText="1"/>
    </xf>
    <xf numFmtId="171" fontId="21" fillId="0" borderId="0" xfId="0" applyNumberFormat="1" applyFont="1" applyFill="1" applyBorder="1" applyAlignment="1">
      <alignment horizontal="left" vertical="center"/>
    </xf>
    <xf numFmtId="172" fontId="21" fillId="0" borderId="0" xfId="0" applyNumberFormat="1" applyFont="1" applyFill="1" applyBorder="1" applyAlignment="1">
      <alignment horizontal="left" vertical="center"/>
    </xf>
    <xf numFmtId="164" fontId="7" fillId="0" borderId="0" xfId="0" applyNumberFormat="1" applyFont="1" applyAlignment="1">
      <alignment vertical="center"/>
    </xf>
    <xf numFmtId="0" fontId="21" fillId="0" borderId="2" xfId="0" applyFont="1" applyFill="1" applyBorder="1" applyAlignment="1">
      <alignment horizontal="left" vertical="center"/>
    </xf>
    <xf numFmtId="164" fontId="21" fillId="0" borderId="0" xfId="2" applyNumberFormat="1" applyFont="1" applyFill="1" applyBorder="1" applyAlignment="1">
      <alignment horizontal="left" vertical="center" wrapText="1"/>
    </xf>
    <xf numFmtId="0" fontId="21" fillId="0" borderId="2" xfId="0" applyFont="1" applyFill="1" applyBorder="1" applyAlignment="1">
      <alignment vertical="center"/>
    </xf>
    <xf numFmtId="164" fontId="21" fillId="0" borderId="0" xfId="2" applyNumberFormat="1" applyFont="1" applyFill="1" applyBorder="1" applyAlignment="1">
      <alignment horizontal="left" vertical="center"/>
    </xf>
    <xf numFmtId="0" fontId="21" fillId="0" borderId="4" xfId="0" applyFont="1" applyFill="1" applyBorder="1" applyAlignment="1">
      <alignment horizontal="left" vertical="center"/>
    </xf>
    <xf numFmtId="0" fontId="19" fillId="0" borderId="6" xfId="0" applyFont="1" applyFill="1" applyBorder="1" applyAlignment="1">
      <alignment horizontal="center" vertical="center" wrapText="1"/>
    </xf>
    <xf numFmtId="0" fontId="6" fillId="3" borderId="0" xfId="0" applyFont="1" applyFill="1" applyAlignment="1">
      <alignment vertical="center"/>
    </xf>
    <xf numFmtId="0" fontId="8" fillId="3" borderId="0" xfId="0" applyFont="1" applyFill="1" applyAlignment="1">
      <alignment vertical="center"/>
    </xf>
    <xf numFmtId="0" fontId="4" fillId="3" borderId="0" xfId="0" applyFont="1" applyFill="1" applyAlignment="1">
      <alignment vertical="center"/>
    </xf>
    <xf numFmtId="49" fontId="4" fillId="3" borderId="0" xfId="0" quotePrefix="1" applyNumberFormat="1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left" vertical="center"/>
    </xf>
    <xf numFmtId="0" fontId="6" fillId="3" borderId="0" xfId="0" applyFont="1" applyFill="1" applyBorder="1" applyAlignment="1">
      <alignment horizontal="left" vertical="center"/>
    </xf>
    <xf numFmtId="166" fontId="6" fillId="3" borderId="0" xfId="3" applyNumberFormat="1" applyFont="1" applyFill="1" applyAlignment="1">
      <alignment vertical="center"/>
    </xf>
    <xf numFmtId="0" fontId="6" fillId="3" borderId="2" xfId="0" applyFont="1" applyFill="1" applyBorder="1" applyAlignment="1">
      <alignment vertical="center"/>
    </xf>
    <xf numFmtId="0" fontId="6" fillId="3" borderId="0" xfId="0" applyFont="1" applyFill="1" applyBorder="1" applyAlignment="1">
      <alignment vertical="center"/>
    </xf>
    <xf numFmtId="0" fontId="4" fillId="3" borderId="0" xfId="0" applyFont="1" applyFill="1" applyBorder="1" applyAlignment="1">
      <alignment horizontal="left" vertical="center"/>
    </xf>
    <xf numFmtId="166" fontId="6" fillId="3" borderId="0" xfId="0" applyNumberFormat="1" applyFont="1" applyFill="1" applyAlignment="1">
      <alignment vertical="center"/>
    </xf>
    <xf numFmtId="164" fontId="6" fillId="3" borderId="0" xfId="0" applyNumberFormat="1" applyFont="1" applyFill="1" applyAlignment="1">
      <alignment vertical="center"/>
    </xf>
    <xf numFmtId="0" fontId="7" fillId="3" borderId="0" xfId="0" applyFont="1" applyFill="1" applyAlignment="1">
      <alignment vertical="center"/>
    </xf>
    <xf numFmtId="164" fontId="6" fillId="3" borderId="0" xfId="2" applyNumberFormat="1" applyFont="1" applyFill="1" applyBorder="1" applyAlignment="1">
      <alignment horizontal="left" vertical="center" wrapText="1"/>
    </xf>
    <xf numFmtId="164" fontId="4" fillId="3" borderId="0" xfId="2" applyNumberFormat="1" applyFont="1" applyFill="1" applyBorder="1" applyAlignment="1">
      <alignment horizontal="left" vertical="center" wrapText="1"/>
    </xf>
    <xf numFmtId="0" fontId="4" fillId="3" borderId="3" xfId="0" applyFont="1" applyFill="1" applyBorder="1" applyAlignment="1">
      <alignment horizontal="center" vertical="center" wrapText="1"/>
    </xf>
    <xf numFmtId="164" fontId="6" fillId="3" borderId="0" xfId="2" applyNumberFormat="1" applyFont="1" applyFill="1" applyBorder="1" applyAlignment="1">
      <alignment horizontal="left" vertical="center"/>
    </xf>
    <xf numFmtId="0" fontId="4" fillId="3" borderId="6" xfId="0" applyFont="1" applyFill="1" applyBorder="1" applyAlignment="1">
      <alignment horizontal="center" vertical="center" wrapText="1"/>
    </xf>
    <xf numFmtId="164" fontId="4" fillId="3" borderId="1" xfId="0" applyNumberFormat="1" applyFont="1" applyFill="1" applyBorder="1" applyAlignment="1">
      <alignment vertical="center"/>
    </xf>
    <xf numFmtId="164" fontId="4" fillId="3" borderId="5" xfId="0" applyNumberFormat="1" applyFont="1" applyFill="1" applyBorder="1" applyAlignment="1">
      <alignment vertical="center"/>
    </xf>
    <xf numFmtId="164" fontId="4" fillId="3" borderId="1" xfId="0" applyNumberFormat="1" applyFont="1" applyFill="1" applyBorder="1" applyAlignment="1">
      <alignment horizontal="left" vertical="center"/>
    </xf>
    <xf numFmtId="164" fontId="6" fillId="3" borderId="1" xfId="0" applyNumberFormat="1" applyFont="1" applyFill="1" applyBorder="1" applyAlignment="1">
      <alignment horizontal="left" vertical="center" indent="3"/>
    </xf>
    <xf numFmtId="164" fontId="6" fillId="3" borderId="5" xfId="0" applyNumberFormat="1" applyFont="1" applyFill="1" applyBorder="1" applyAlignment="1">
      <alignment vertical="center"/>
    </xf>
    <xf numFmtId="10" fontId="6" fillId="3" borderId="0" xfId="3" applyNumberFormat="1" applyFont="1" applyFill="1" applyAlignment="1">
      <alignment vertical="center"/>
    </xf>
    <xf numFmtId="164" fontId="1" fillId="3" borderId="0" xfId="0" applyNumberFormat="1" applyFont="1" applyFill="1" applyAlignment="1">
      <alignment vertical="center"/>
    </xf>
    <xf numFmtId="9" fontId="1" fillId="3" borderId="0" xfId="1" applyFont="1" applyFill="1" applyAlignment="1">
      <alignment vertical="center"/>
    </xf>
    <xf numFmtId="164" fontId="1" fillId="3" borderId="0" xfId="0" applyNumberFormat="1" applyFont="1" applyFill="1" applyBorder="1" applyAlignment="1">
      <alignment vertical="center"/>
    </xf>
    <xf numFmtId="164" fontId="8" fillId="3" borderId="0" xfId="0" applyNumberFormat="1" applyFont="1" applyFill="1" applyAlignment="1">
      <alignment vertical="center"/>
    </xf>
    <xf numFmtId="172" fontId="6" fillId="3" borderId="0" xfId="0" applyNumberFormat="1" applyFont="1" applyFill="1" applyBorder="1" applyAlignment="1">
      <alignment horizontal="left" vertical="center"/>
    </xf>
    <xf numFmtId="164" fontId="3" fillId="3" borderId="0" xfId="0" applyNumberFormat="1" applyFont="1" applyFill="1" applyAlignment="1"/>
    <xf numFmtId="164" fontId="3" fillId="3" borderId="0" xfId="0" applyNumberFormat="1" applyFont="1" applyFill="1" applyAlignment="1">
      <alignment vertical="center"/>
    </xf>
    <xf numFmtId="164" fontId="7" fillId="3" borderId="0" xfId="0" applyNumberFormat="1" applyFont="1" applyFill="1" applyAlignment="1">
      <alignment vertical="center"/>
    </xf>
    <xf numFmtId="167" fontId="1" fillId="3" borderId="0" xfId="0" applyNumberFormat="1" applyFont="1" applyFill="1" applyAlignment="1">
      <alignment vertical="center"/>
    </xf>
    <xf numFmtId="164" fontId="2" fillId="3" borderId="0" xfId="0" applyNumberFormat="1" applyFont="1" applyFill="1" applyAlignment="1">
      <alignment vertical="center"/>
    </xf>
    <xf numFmtId="171" fontId="6" fillId="3" borderId="0" xfId="0" applyNumberFormat="1" applyFont="1" applyFill="1" applyBorder="1" applyAlignment="1">
      <alignment horizontal="left" vertical="center"/>
    </xf>
    <xf numFmtId="164" fontId="1" fillId="3" borderId="0" xfId="0" applyNumberFormat="1" applyFont="1" applyFill="1" applyAlignment="1"/>
    <xf numFmtId="164" fontId="4" fillId="3" borderId="0" xfId="0" applyNumberFormat="1" applyFont="1" applyFill="1" applyBorder="1" applyAlignment="1">
      <alignment horizontal="center" vertical="center"/>
    </xf>
    <xf numFmtId="164" fontId="4" fillId="3" borderId="0" xfId="0" applyNumberFormat="1" applyFont="1" applyFill="1" applyBorder="1" applyAlignment="1">
      <alignment vertical="center"/>
    </xf>
    <xf numFmtId="168" fontId="6" fillId="3" borderId="0" xfId="6" applyNumberFormat="1" applyFont="1" applyFill="1" applyAlignment="1">
      <alignment vertical="center"/>
    </xf>
    <xf numFmtId="168" fontId="6" fillId="3" borderId="0" xfId="0" applyNumberFormat="1" applyFont="1" applyFill="1" applyAlignment="1">
      <alignment vertical="center"/>
    </xf>
    <xf numFmtId="164" fontId="24" fillId="0" borderId="0" xfId="0" applyNumberFormat="1" applyFont="1" applyFill="1" applyAlignment="1">
      <alignment vertical="center"/>
    </xf>
    <xf numFmtId="0" fontId="20" fillId="0" borderId="0" xfId="0" applyFont="1" applyFill="1" applyAlignment="1">
      <alignment vertical="center"/>
    </xf>
    <xf numFmtId="164" fontId="20" fillId="0" borderId="0" xfId="0" applyNumberFormat="1" applyFont="1" applyFill="1" applyAlignment="1">
      <alignment vertical="center"/>
    </xf>
    <xf numFmtId="164" fontId="25" fillId="0" borderId="0" xfId="0" applyNumberFormat="1" applyFont="1" applyFill="1" applyAlignment="1">
      <alignment vertical="center"/>
    </xf>
    <xf numFmtId="164" fontId="26" fillId="0" borderId="0" xfId="0" applyNumberFormat="1" applyFont="1" applyFill="1" applyAlignment="1">
      <alignment vertical="center"/>
    </xf>
    <xf numFmtId="164" fontId="27" fillId="0" borderId="0" xfId="0" applyNumberFormat="1" applyFont="1" applyFill="1" applyAlignment="1"/>
    <xf numFmtId="164" fontId="24" fillId="0" borderId="0" xfId="0" applyNumberFormat="1" applyFont="1" applyFill="1" applyAlignment="1"/>
    <xf numFmtId="164" fontId="27" fillId="0" borderId="0" xfId="0" applyNumberFormat="1" applyFont="1" applyFill="1" applyAlignment="1">
      <alignment vertical="center"/>
    </xf>
    <xf numFmtId="164" fontId="28" fillId="0" borderId="0" xfId="0" applyNumberFormat="1" applyFont="1" applyFill="1" applyAlignment="1">
      <alignment vertical="center"/>
    </xf>
    <xf numFmtId="164" fontId="19" fillId="0" borderId="0" xfId="0" applyNumberFormat="1" applyFont="1" applyFill="1" applyBorder="1" applyAlignment="1">
      <alignment horizontal="center" vertical="center"/>
    </xf>
    <xf numFmtId="164" fontId="19" fillId="0" borderId="0" xfId="0" applyNumberFormat="1" applyFont="1" applyFill="1" applyBorder="1" applyAlignment="1">
      <alignment vertical="center"/>
    </xf>
    <xf numFmtId="0" fontId="22" fillId="0" borderId="0" xfId="0" applyFont="1" applyFill="1" applyAlignment="1">
      <alignment vertical="center"/>
    </xf>
    <xf numFmtId="0" fontId="21" fillId="0" borderId="0" xfId="0" applyFont="1" applyFill="1" applyAlignment="1">
      <alignment vertical="center"/>
    </xf>
    <xf numFmtId="0" fontId="26" fillId="0" borderId="0" xfId="0" applyFont="1" applyFill="1" applyAlignment="1">
      <alignment vertical="center"/>
    </xf>
    <xf numFmtId="0" fontId="19" fillId="0" borderId="0" xfId="0" applyFont="1" applyFill="1" applyAlignment="1">
      <alignment vertical="center"/>
    </xf>
    <xf numFmtId="49" fontId="19" fillId="0" borderId="0" xfId="0" quotePrefix="1" applyNumberFormat="1" applyFont="1" applyFill="1" applyBorder="1" applyAlignment="1">
      <alignment horizontal="center" vertical="center" wrapText="1"/>
    </xf>
    <xf numFmtId="9" fontId="21" fillId="0" borderId="0" xfId="3" applyNumberFormat="1" applyFont="1" applyFill="1" applyAlignment="1">
      <alignment vertical="center"/>
    </xf>
    <xf numFmtId="166" fontId="21" fillId="0" borderId="0" xfId="0" applyNumberFormat="1" applyFont="1" applyFill="1" applyAlignment="1">
      <alignment vertical="center"/>
    </xf>
    <xf numFmtId="164" fontId="21" fillId="0" borderId="0" xfId="0" applyNumberFormat="1" applyFont="1" applyFill="1" applyAlignment="1">
      <alignment vertical="center"/>
    </xf>
    <xf numFmtId="164" fontId="19" fillId="0" borderId="0" xfId="2" applyNumberFormat="1" applyFont="1" applyFill="1" applyBorder="1" applyAlignment="1">
      <alignment horizontal="left" vertical="center" wrapText="1"/>
    </xf>
    <xf numFmtId="0" fontId="21" fillId="0" borderId="0" xfId="0" applyFont="1" applyFill="1" applyAlignment="1">
      <alignment vertical="center" wrapText="1"/>
    </xf>
    <xf numFmtId="0" fontId="19" fillId="0" borderId="0" xfId="0" applyFont="1" applyFill="1" applyAlignment="1">
      <alignment vertical="center" wrapText="1"/>
    </xf>
    <xf numFmtId="171" fontId="21" fillId="0" borderId="0" xfId="0" applyNumberFormat="1" applyFont="1" applyFill="1" applyBorder="1" applyAlignment="1">
      <alignment vertical="center"/>
    </xf>
    <xf numFmtId="172" fontId="21" fillId="0" borderId="0" xfId="0" applyNumberFormat="1" applyFont="1" applyFill="1" applyBorder="1" applyAlignment="1">
      <alignment vertical="center"/>
    </xf>
    <xf numFmtId="0" fontId="24" fillId="0" borderId="0" xfId="0" applyFont="1" applyFill="1"/>
    <xf numFmtId="0" fontId="13" fillId="4" borderId="0" xfId="8" applyFont="1" applyFill="1" applyBorder="1" applyAlignment="1">
      <alignment horizontal="left"/>
    </xf>
    <xf numFmtId="0" fontId="13" fillId="4" borderId="0" xfId="8" applyFont="1" applyFill="1" applyBorder="1" applyAlignment="1">
      <alignment vertical="center"/>
    </xf>
    <xf numFmtId="0" fontId="13" fillId="4" borderId="0" xfId="8" applyFont="1" applyFill="1" applyBorder="1" applyAlignment="1">
      <alignment horizontal="left" vertical="center"/>
    </xf>
    <xf numFmtId="0" fontId="13" fillId="4" borderId="0" xfId="8" applyFont="1" applyFill="1" applyBorder="1"/>
    <xf numFmtId="0" fontId="0" fillId="4" borderId="0" xfId="0" applyFill="1"/>
    <xf numFmtId="0" fontId="0" fillId="4" borderId="0" xfId="0" applyFill="1" applyBorder="1"/>
    <xf numFmtId="164" fontId="4" fillId="3" borderId="0" xfId="0" applyNumberFormat="1" applyFont="1" applyFill="1" applyAlignment="1">
      <alignment vertical="center"/>
    </xf>
    <xf numFmtId="0" fontId="19" fillId="0" borderId="6" xfId="0" applyFont="1" applyFill="1" applyBorder="1" applyAlignment="1">
      <alignment horizontal="center" vertical="center" wrapText="1"/>
    </xf>
    <xf numFmtId="49" fontId="19" fillId="0" borderId="0" xfId="0" quotePrefix="1" applyNumberFormat="1" applyFont="1" applyFill="1" applyBorder="1" applyAlignment="1">
      <alignment horizontal="center" vertical="center" wrapText="1"/>
    </xf>
    <xf numFmtId="164" fontId="8" fillId="0" borderId="0" xfId="0" applyNumberFormat="1" applyFont="1" applyAlignment="1">
      <alignment horizontal="center" vertical="center"/>
    </xf>
    <xf numFmtId="10" fontId="1" fillId="3" borderId="0" xfId="1" applyNumberFormat="1" applyFont="1" applyFill="1" applyAlignment="1">
      <alignment vertical="center"/>
    </xf>
    <xf numFmtId="0" fontId="32" fillId="0" borderId="0" xfId="0" applyFont="1" applyFill="1" applyAlignment="1">
      <alignment vertical="center"/>
    </xf>
    <xf numFmtId="0" fontId="10" fillId="0" borderId="0" xfId="0" applyFont="1" applyFill="1" applyAlignment="1">
      <alignment vertical="center"/>
    </xf>
    <xf numFmtId="0" fontId="10" fillId="3" borderId="0" xfId="0" applyFont="1" applyFill="1" applyAlignment="1">
      <alignment vertical="center"/>
    </xf>
    <xf numFmtId="0" fontId="32" fillId="3" borderId="0" xfId="0" applyFont="1" applyFill="1" applyAlignment="1">
      <alignment vertical="center"/>
    </xf>
    <xf numFmtId="0" fontId="31" fillId="3" borderId="0" xfId="0" applyFont="1" applyFill="1" applyAlignment="1">
      <alignment vertical="center"/>
    </xf>
    <xf numFmtId="49" fontId="10" fillId="3" borderId="0" xfId="0" quotePrefix="1" applyNumberFormat="1" applyFont="1" applyFill="1" applyBorder="1" applyAlignment="1">
      <alignment horizontal="center" vertical="center" wrapText="1"/>
    </xf>
    <xf numFmtId="164" fontId="31" fillId="3" borderId="0" xfId="0" applyNumberFormat="1" applyFont="1" applyFill="1" applyAlignment="1">
      <alignment vertical="center"/>
    </xf>
    <xf numFmtId="0" fontId="33" fillId="0" borderId="0" xfId="0" applyFont="1" applyFill="1" applyAlignment="1">
      <alignment vertical="center"/>
    </xf>
    <xf numFmtId="0" fontId="34" fillId="0" borderId="0" xfId="0" applyFont="1" applyFill="1" applyAlignment="1">
      <alignment vertical="center"/>
    </xf>
    <xf numFmtId="164" fontId="34" fillId="0" borderId="0" xfId="0" applyNumberFormat="1" applyFont="1" applyFill="1" applyAlignment="1">
      <alignment vertical="center"/>
    </xf>
    <xf numFmtId="164" fontId="33" fillId="0" borderId="0" xfId="0" applyNumberFormat="1" applyFont="1" applyFill="1" applyAlignment="1">
      <alignment vertical="center"/>
    </xf>
    <xf numFmtId="164" fontId="4" fillId="0" borderId="0" xfId="0" applyNumberFormat="1" applyFont="1" applyAlignment="1">
      <alignment vertical="center"/>
    </xf>
    <xf numFmtId="164" fontId="10" fillId="0" borderId="0" xfId="0" applyNumberFormat="1" applyFont="1" applyAlignment="1">
      <alignment vertical="center"/>
    </xf>
    <xf numFmtId="164" fontId="32" fillId="0" borderId="0" xfId="0" applyNumberFormat="1" applyFont="1" applyAlignment="1">
      <alignment vertical="center"/>
    </xf>
    <xf numFmtId="0" fontId="31" fillId="0" borderId="0" xfId="0" applyFont="1" applyFill="1" applyAlignment="1">
      <alignment vertical="center"/>
    </xf>
    <xf numFmtId="41" fontId="25" fillId="0" borderId="0" xfId="6" applyNumberFormat="1" applyFont="1" applyFill="1" applyBorder="1" applyAlignment="1">
      <alignment horizontal="left" vertical="center" wrapText="1"/>
    </xf>
    <xf numFmtId="0" fontId="34" fillId="0" borderId="0" xfId="0" applyFont="1" applyFill="1" applyAlignment="1">
      <alignment horizontal="left" vertical="center"/>
    </xf>
    <xf numFmtId="173" fontId="21" fillId="0" borderId="0" xfId="6" applyNumberFormat="1" applyFont="1" applyFill="1" applyBorder="1" applyAlignment="1">
      <alignment vertical="center" wrapText="1"/>
    </xf>
    <xf numFmtId="175" fontId="21" fillId="0" borderId="0" xfId="6" applyNumberFormat="1" applyFont="1" applyFill="1" applyBorder="1" applyAlignment="1">
      <alignment vertical="center" wrapText="1"/>
    </xf>
    <xf numFmtId="49" fontId="19" fillId="0" borderId="0" xfId="0" quotePrefix="1" applyNumberFormat="1" applyFont="1" applyFill="1" applyBorder="1" applyAlignment="1">
      <alignment horizontal="center" vertical="center" wrapText="1"/>
    </xf>
    <xf numFmtId="49" fontId="19" fillId="0" borderId="0" xfId="0" quotePrefix="1" applyNumberFormat="1" applyFont="1" applyFill="1" applyBorder="1" applyAlignment="1">
      <alignment horizontal="center" vertical="center" wrapText="1"/>
    </xf>
    <xf numFmtId="0" fontId="21" fillId="0" borderId="4" xfId="0" applyFont="1" applyFill="1" applyBorder="1" applyAlignment="1">
      <alignment vertical="center"/>
    </xf>
    <xf numFmtId="164" fontId="35" fillId="6" borderId="8" xfId="0" applyNumberFormat="1" applyFont="1" applyFill="1" applyBorder="1" applyAlignment="1">
      <alignment horizontal="center" vertical="center" wrapText="1" readingOrder="1"/>
    </xf>
    <xf numFmtId="164" fontId="21" fillId="7" borderId="0" xfId="0" applyNumberFormat="1" applyFont="1" applyFill="1" applyBorder="1" applyAlignment="1">
      <alignment horizontal="left" vertical="center" indent="1"/>
    </xf>
    <xf numFmtId="164" fontId="12" fillId="6" borderId="0" xfId="0" applyNumberFormat="1" applyFont="1" applyFill="1" applyBorder="1" applyAlignment="1">
      <alignment horizontal="center" vertical="center"/>
    </xf>
    <xf numFmtId="171" fontId="12" fillId="6" borderId="0" xfId="0" applyNumberFormat="1" applyFont="1" applyFill="1" applyBorder="1" applyAlignment="1">
      <alignment horizontal="left" vertical="center"/>
    </xf>
    <xf numFmtId="172" fontId="12" fillId="6" borderId="0" xfId="0" applyNumberFormat="1" applyFont="1" applyFill="1" applyBorder="1" applyAlignment="1">
      <alignment horizontal="left" vertical="center"/>
    </xf>
    <xf numFmtId="164" fontId="35" fillId="6" borderId="9" xfId="0" applyNumberFormat="1" applyFont="1" applyFill="1" applyBorder="1" applyAlignment="1">
      <alignment horizontal="center" vertical="center" wrapText="1" readingOrder="1"/>
    </xf>
    <xf numFmtId="171" fontId="21" fillId="0" borderId="10" xfId="0" applyNumberFormat="1" applyFont="1" applyFill="1" applyBorder="1" applyAlignment="1">
      <alignment horizontal="left" vertical="center"/>
    </xf>
    <xf numFmtId="172" fontId="21" fillId="0" borderId="11" xfId="0" applyNumberFormat="1" applyFont="1" applyFill="1" applyBorder="1" applyAlignment="1">
      <alignment horizontal="left" vertical="center"/>
    </xf>
    <xf numFmtId="171" fontId="21" fillId="0" borderId="11" xfId="0" applyNumberFormat="1" applyFont="1" applyFill="1" applyBorder="1" applyAlignment="1">
      <alignment horizontal="left" vertical="center"/>
    </xf>
    <xf numFmtId="172" fontId="21" fillId="0" borderId="12" xfId="0" applyNumberFormat="1" applyFont="1" applyFill="1" applyBorder="1" applyAlignment="1">
      <alignment horizontal="left" vertical="center"/>
    </xf>
    <xf numFmtId="171" fontId="21" fillId="0" borderId="13" xfId="0" applyNumberFormat="1" applyFont="1" applyFill="1" applyBorder="1" applyAlignment="1">
      <alignment horizontal="left" vertical="center"/>
    </xf>
    <xf numFmtId="172" fontId="21" fillId="0" borderId="14" xfId="0" applyNumberFormat="1" applyFont="1" applyFill="1" applyBorder="1" applyAlignment="1">
      <alignment horizontal="left" vertical="center"/>
    </xf>
    <xf numFmtId="171" fontId="21" fillId="0" borderId="15" xfId="0" applyNumberFormat="1" applyFont="1" applyFill="1" applyBorder="1" applyAlignment="1">
      <alignment horizontal="left" vertical="center"/>
    </xf>
    <xf numFmtId="172" fontId="21" fillId="0" borderId="16" xfId="0" applyNumberFormat="1" applyFont="1" applyFill="1" applyBorder="1" applyAlignment="1">
      <alignment horizontal="left" vertical="center"/>
    </xf>
    <xf numFmtId="171" fontId="21" fillId="0" borderId="16" xfId="0" applyNumberFormat="1" applyFont="1" applyFill="1" applyBorder="1" applyAlignment="1">
      <alignment horizontal="left" vertical="center"/>
    </xf>
    <xf numFmtId="172" fontId="21" fillId="0" borderId="17" xfId="0" applyNumberFormat="1" applyFont="1" applyFill="1" applyBorder="1" applyAlignment="1">
      <alignment horizontal="left" vertical="center"/>
    </xf>
    <xf numFmtId="171" fontId="21" fillId="0" borderId="18" xfId="0" applyNumberFormat="1" applyFont="1" applyFill="1" applyBorder="1" applyAlignment="1">
      <alignment horizontal="left" vertical="center"/>
    </xf>
    <xf numFmtId="171" fontId="21" fillId="0" borderId="19" xfId="0" applyNumberFormat="1" applyFont="1" applyFill="1" applyBorder="1" applyAlignment="1">
      <alignment horizontal="left" vertical="center"/>
    </xf>
    <xf numFmtId="171" fontId="21" fillId="0" borderId="20" xfId="0" applyNumberFormat="1" applyFont="1" applyFill="1" applyBorder="1" applyAlignment="1">
      <alignment horizontal="left" vertical="center"/>
    </xf>
    <xf numFmtId="172" fontId="21" fillId="0" borderId="21" xfId="0" applyNumberFormat="1" applyFont="1" applyFill="1" applyBorder="1" applyAlignment="1">
      <alignment horizontal="left" vertical="center"/>
    </xf>
    <xf numFmtId="172" fontId="21" fillId="0" borderId="22" xfId="0" applyNumberFormat="1" applyFont="1" applyFill="1" applyBorder="1" applyAlignment="1">
      <alignment horizontal="left" vertical="center"/>
    </xf>
    <xf numFmtId="172" fontId="21" fillId="0" borderId="23" xfId="0" applyNumberFormat="1" applyFont="1" applyFill="1" applyBorder="1" applyAlignment="1">
      <alignment horizontal="left" vertical="center"/>
    </xf>
    <xf numFmtId="171" fontId="12" fillId="6" borderId="24" xfId="0" applyNumberFormat="1" applyFont="1" applyFill="1" applyBorder="1" applyAlignment="1">
      <alignment horizontal="left" vertical="center"/>
    </xf>
    <xf numFmtId="172" fontId="12" fillId="6" borderId="11" xfId="0" applyNumberFormat="1" applyFont="1" applyFill="1" applyBorder="1" applyAlignment="1">
      <alignment horizontal="left" vertical="center"/>
    </xf>
    <xf numFmtId="171" fontId="12" fillId="6" borderId="11" xfId="0" applyNumberFormat="1" applyFont="1" applyFill="1" applyBorder="1" applyAlignment="1">
      <alignment horizontal="left" vertical="center"/>
    </xf>
    <xf numFmtId="172" fontId="12" fillId="6" borderId="25" xfId="0" applyNumberFormat="1" applyFont="1" applyFill="1" applyBorder="1" applyAlignment="1">
      <alignment horizontal="left" vertical="center"/>
    </xf>
    <xf numFmtId="0" fontId="19" fillId="5" borderId="0" xfId="0" applyFont="1" applyFill="1" applyBorder="1" applyAlignment="1">
      <alignment vertical="center"/>
    </xf>
    <xf numFmtId="0" fontId="21" fillId="5" borderId="0" xfId="0" applyFont="1" applyFill="1" applyBorder="1" applyAlignment="1">
      <alignment vertical="center"/>
    </xf>
    <xf numFmtId="0" fontId="19" fillId="7" borderId="0" xfId="0" applyFont="1" applyFill="1" applyBorder="1" applyAlignment="1">
      <alignment vertical="center"/>
    </xf>
    <xf numFmtId="0" fontId="21" fillId="7" borderId="0" xfId="0" applyFont="1" applyFill="1" applyBorder="1" applyAlignment="1">
      <alignment horizontal="left" vertical="center"/>
    </xf>
    <xf numFmtId="0" fontId="21" fillId="7" borderId="0" xfId="0" applyFont="1" applyFill="1" applyBorder="1" applyAlignment="1">
      <alignment vertical="center"/>
    </xf>
    <xf numFmtId="0" fontId="12" fillId="6" borderId="0" xfId="0" applyFont="1" applyFill="1" applyBorder="1" applyAlignment="1">
      <alignment horizontal="center" vertical="center"/>
    </xf>
    <xf numFmtId="164" fontId="12" fillId="6" borderId="0" xfId="0" applyNumberFormat="1" applyFont="1" applyFill="1" applyBorder="1" applyAlignment="1">
      <alignment vertical="center"/>
    </xf>
    <xf numFmtId="167" fontId="12" fillId="6" borderId="0" xfId="0" applyNumberFormat="1" applyFont="1" applyFill="1" applyBorder="1" applyAlignment="1">
      <alignment vertical="center"/>
    </xf>
    <xf numFmtId="0" fontId="19" fillId="6" borderId="0" xfId="0" applyFont="1" applyFill="1" applyBorder="1" applyAlignment="1">
      <alignment vertical="center"/>
    </xf>
    <xf numFmtId="0" fontId="36" fillId="6" borderId="9" xfId="0" applyFont="1" applyFill="1" applyBorder="1" applyAlignment="1">
      <alignment horizontal="center" vertical="center" wrapText="1"/>
    </xf>
    <xf numFmtId="0" fontId="12" fillId="6" borderId="9" xfId="0" applyFont="1" applyFill="1" applyBorder="1" applyAlignment="1">
      <alignment horizontal="center" vertical="center" wrapText="1"/>
    </xf>
    <xf numFmtId="164" fontId="21" fillId="0" borderId="10" xfId="2" applyNumberFormat="1" applyFont="1" applyFill="1" applyBorder="1" applyAlignment="1">
      <alignment horizontal="left" vertical="center" wrapText="1"/>
    </xf>
    <xf numFmtId="164" fontId="21" fillId="0" borderId="11" xfId="2" applyNumberFormat="1" applyFont="1" applyFill="1" applyBorder="1" applyAlignment="1">
      <alignment horizontal="left" vertical="center" wrapText="1"/>
    </xf>
    <xf numFmtId="167" fontId="19" fillId="0" borderId="12" xfId="2" applyNumberFormat="1" applyFont="1" applyFill="1" applyBorder="1" applyAlignment="1">
      <alignment horizontal="left" vertical="center" wrapText="1"/>
    </xf>
    <xf numFmtId="164" fontId="21" fillId="0" borderId="13" xfId="2" applyNumberFormat="1" applyFont="1" applyFill="1" applyBorder="1" applyAlignment="1">
      <alignment horizontal="left" vertical="center" wrapText="1"/>
    </xf>
    <xf numFmtId="167" fontId="19" fillId="0" borderId="14" xfId="2" applyNumberFormat="1" applyFont="1" applyFill="1" applyBorder="1" applyAlignment="1">
      <alignment horizontal="left" vertical="center" wrapText="1"/>
    </xf>
    <xf numFmtId="164" fontId="21" fillId="0" borderId="15" xfId="2" applyNumberFormat="1" applyFont="1" applyFill="1" applyBorder="1" applyAlignment="1">
      <alignment horizontal="left" vertical="center" wrapText="1"/>
    </xf>
    <xf numFmtId="164" fontId="21" fillId="0" borderId="16" xfId="2" applyNumberFormat="1" applyFont="1" applyFill="1" applyBorder="1" applyAlignment="1">
      <alignment horizontal="left" vertical="center" wrapText="1"/>
    </xf>
    <xf numFmtId="167" fontId="19" fillId="0" borderId="17" xfId="2" applyNumberFormat="1" applyFont="1" applyFill="1" applyBorder="1" applyAlignment="1">
      <alignment horizontal="left" vertical="center" wrapText="1"/>
    </xf>
    <xf numFmtId="164" fontId="19" fillId="0" borderId="18" xfId="2" applyNumberFormat="1" applyFont="1" applyFill="1" applyBorder="1" applyAlignment="1">
      <alignment horizontal="left" vertical="center" wrapText="1"/>
    </xf>
    <xf numFmtId="164" fontId="19" fillId="0" borderId="19" xfId="2" applyNumberFormat="1" applyFont="1" applyFill="1" applyBorder="1" applyAlignment="1">
      <alignment horizontal="left" vertical="center" wrapText="1"/>
    </xf>
    <xf numFmtId="164" fontId="19" fillId="0" borderId="20" xfId="2" applyNumberFormat="1" applyFont="1" applyFill="1" applyBorder="1" applyAlignment="1">
      <alignment horizontal="left" vertical="center" wrapText="1"/>
    </xf>
    <xf numFmtId="164" fontId="12" fillId="6" borderId="24" xfId="0" applyNumberFormat="1" applyFont="1" applyFill="1" applyBorder="1" applyAlignment="1">
      <alignment vertical="center"/>
    </xf>
    <xf numFmtId="164" fontId="12" fillId="6" borderId="11" xfId="0" applyNumberFormat="1" applyFont="1" applyFill="1" applyBorder="1" applyAlignment="1">
      <alignment vertical="center"/>
    </xf>
    <xf numFmtId="164" fontId="12" fillId="6" borderId="25" xfId="0" applyNumberFormat="1" applyFont="1" applyFill="1" applyBorder="1" applyAlignment="1">
      <alignment vertical="center"/>
    </xf>
    <xf numFmtId="0" fontId="12" fillId="6" borderId="0" xfId="0" applyFont="1" applyFill="1" applyBorder="1" applyAlignment="1">
      <alignment vertical="center"/>
    </xf>
    <xf numFmtId="164" fontId="21" fillId="0" borderId="10" xfId="2" applyNumberFormat="1" applyFont="1" applyFill="1" applyBorder="1" applyAlignment="1">
      <alignment horizontal="left" vertical="center"/>
    </xf>
    <xf numFmtId="164" fontId="21" fillId="0" borderId="11" xfId="2" applyNumberFormat="1" applyFont="1" applyFill="1" applyBorder="1" applyAlignment="1">
      <alignment horizontal="left" vertical="center"/>
    </xf>
    <xf numFmtId="164" fontId="21" fillId="0" borderId="14" xfId="2" applyNumberFormat="1" applyFont="1" applyFill="1" applyBorder="1" applyAlignment="1">
      <alignment horizontal="left" vertical="center" wrapText="1"/>
    </xf>
    <xf numFmtId="164" fontId="21" fillId="0" borderId="17" xfId="2" applyNumberFormat="1" applyFont="1" applyFill="1" applyBorder="1" applyAlignment="1">
      <alignment horizontal="left" vertical="center" wrapText="1"/>
    </xf>
    <xf numFmtId="164" fontId="21" fillId="0" borderId="26" xfId="2" applyNumberFormat="1" applyFont="1" applyFill="1" applyBorder="1" applyAlignment="1">
      <alignment horizontal="left" vertical="center"/>
    </xf>
    <xf numFmtId="167" fontId="19" fillId="0" borderId="27" xfId="2" applyNumberFormat="1" applyFont="1" applyFill="1" applyBorder="1" applyAlignment="1">
      <alignment horizontal="left" vertical="center"/>
    </xf>
    <xf numFmtId="164" fontId="21" fillId="0" borderId="19" xfId="2" applyNumberFormat="1" applyFont="1" applyFill="1" applyBorder="1" applyAlignment="1">
      <alignment horizontal="left" vertical="center" wrapText="1"/>
    </xf>
    <xf numFmtId="167" fontId="19" fillId="0" borderId="22" xfId="2" applyNumberFormat="1" applyFont="1" applyFill="1" applyBorder="1" applyAlignment="1">
      <alignment horizontal="left" vertical="center" wrapText="1"/>
    </xf>
    <xf numFmtId="164" fontId="21" fillId="0" borderId="28" xfId="2" applyNumberFormat="1" applyFont="1" applyFill="1" applyBorder="1" applyAlignment="1">
      <alignment horizontal="left" vertical="center" wrapText="1"/>
    </xf>
    <xf numFmtId="167" fontId="19" fillId="0" borderId="29" xfId="2" applyNumberFormat="1" applyFont="1" applyFill="1" applyBorder="1" applyAlignment="1">
      <alignment horizontal="left" vertical="center" wrapText="1"/>
    </xf>
    <xf numFmtId="164" fontId="12" fillId="6" borderId="30" xfId="0" applyNumberFormat="1" applyFont="1" applyFill="1" applyBorder="1" applyAlignment="1">
      <alignment vertical="center"/>
    </xf>
    <xf numFmtId="164" fontId="12" fillId="6" borderId="31" xfId="0" applyNumberFormat="1" applyFont="1" applyFill="1" applyBorder="1" applyAlignment="1">
      <alignment vertical="center"/>
    </xf>
    <xf numFmtId="164" fontId="12" fillId="6" borderId="32" xfId="0" applyNumberFormat="1" applyFont="1" applyFill="1" applyBorder="1" applyAlignment="1">
      <alignment vertical="center"/>
    </xf>
    <xf numFmtId="164" fontId="12" fillId="6" borderId="34" xfId="0" applyNumberFormat="1" applyFont="1" applyFill="1" applyBorder="1" applyAlignment="1">
      <alignment vertical="center"/>
    </xf>
    <xf numFmtId="164" fontId="12" fillId="6" borderId="35" xfId="0" applyNumberFormat="1" applyFont="1" applyFill="1" applyBorder="1" applyAlignment="1">
      <alignment vertical="center"/>
    </xf>
    <xf numFmtId="164" fontId="21" fillId="0" borderId="18" xfId="2" applyNumberFormat="1" applyFont="1" applyFill="1" applyBorder="1" applyAlignment="1">
      <alignment horizontal="left" vertical="center" wrapText="1"/>
    </xf>
    <xf numFmtId="167" fontId="19" fillId="0" borderId="21" xfId="2" applyNumberFormat="1" applyFont="1" applyFill="1" applyBorder="1" applyAlignment="1">
      <alignment horizontal="left" vertical="center" wrapText="1"/>
    </xf>
    <xf numFmtId="164" fontId="21" fillId="0" borderId="20" xfId="2" applyNumberFormat="1" applyFont="1" applyFill="1" applyBorder="1" applyAlignment="1">
      <alignment horizontal="left" vertical="center" wrapText="1"/>
    </xf>
    <xf numFmtId="167" fontId="19" fillId="0" borderId="23" xfId="2" applyNumberFormat="1" applyFont="1" applyFill="1" applyBorder="1" applyAlignment="1">
      <alignment horizontal="left" vertical="center" wrapText="1"/>
    </xf>
    <xf numFmtId="164" fontId="35" fillId="6" borderId="0" xfId="0" applyNumberFormat="1" applyFont="1" applyFill="1" applyBorder="1" applyAlignment="1">
      <alignment vertical="center"/>
    </xf>
    <xf numFmtId="167" fontId="35" fillId="6" borderId="0" xfId="0" applyNumberFormat="1" applyFont="1" applyFill="1" applyBorder="1" applyAlignment="1">
      <alignment vertical="center"/>
    </xf>
    <xf numFmtId="164" fontId="35" fillId="6" borderId="34" xfId="0" applyNumberFormat="1" applyFont="1" applyFill="1" applyBorder="1" applyAlignment="1">
      <alignment vertical="center"/>
    </xf>
    <xf numFmtId="164" fontId="35" fillId="6" borderId="35" xfId="0" applyNumberFormat="1" applyFont="1" applyFill="1" applyBorder="1" applyAlignment="1">
      <alignment vertical="center"/>
    </xf>
    <xf numFmtId="41" fontId="25" fillId="0" borderId="10" xfId="6" applyNumberFormat="1" applyFont="1" applyFill="1" applyBorder="1" applyAlignment="1">
      <alignment horizontal="left" vertical="center"/>
    </xf>
    <xf numFmtId="41" fontId="25" fillId="0" borderId="11" xfId="6" applyNumberFormat="1" applyFont="1" applyFill="1" applyBorder="1" applyAlignment="1">
      <alignment horizontal="left" vertical="center"/>
    </xf>
    <xf numFmtId="167" fontId="20" fillId="0" borderId="12" xfId="2" applyNumberFormat="1" applyFont="1" applyFill="1" applyBorder="1" applyAlignment="1">
      <alignment horizontal="left" vertical="center"/>
    </xf>
    <xf numFmtId="41" fontId="25" fillId="0" borderId="13" xfId="6" applyNumberFormat="1" applyFont="1" applyFill="1" applyBorder="1" applyAlignment="1">
      <alignment horizontal="left" vertical="center" wrapText="1"/>
    </xf>
    <xf numFmtId="167" fontId="20" fillId="0" borderId="14" xfId="2" applyNumberFormat="1" applyFont="1" applyFill="1" applyBorder="1" applyAlignment="1">
      <alignment horizontal="left" vertical="center" wrapText="1"/>
    </xf>
    <xf numFmtId="41" fontId="25" fillId="0" borderId="15" xfId="6" applyNumberFormat="1" applyFont="1" applyFill="1" applyBorder="1" applyAlignment="1">
      <alignment horizontal="left" vertical="center" wrapText="1"/>
    </xf>
    <xf numFmtId="41" fontId="25" fillId="0" borderId="16" xfId="6" applyNumberFormat="1" applyFont="1" applyFill="1" applyBorder="1" applyAlignment="1">
      <alignment horizontal="left" vertical="center" wrapText="1"/>
    </xf>
    <xf numFmtId="167" fontId="20" fillId="0" borderId="17" xfId="2" applyNumberFormat="1" applyFont="1" applyFill="1" applyBorder="1" applyAlignment="1">
      <alignment horizontal="left" vertical="center" wrapText="1"/>
    </xf>
    <xf numFmtId="164" fontId="20" fillId="0" borderId="18" xfId="2" applyNumberFormat="1" applyFont="1" applyFill="1" applyBorder="1" applyAlignment="1">
      <alignment horizontal="left" vertical="center"/>
    </xf>
    <xf numFmtId="164" fontId="20" fillId="0" borderId="19" xfId="2" applyNumberFormat="1" applyFont="1" applyFill="1" applyBorder="1" applyAlignment="1">
      <alignment horizontal="left" vertical="center" wrapText="1"/>
    </xf>
    <xf numFmtId="164" fontId="20" fillId="0" borderId="20" xfId="2" applyNumberFormat="1" applyFont="1" applyFill="1" applyBorder="1" applyAlignment="1">
      <alignment horizontal="left" vertical="center" wrapText="1"/>
    </xf>
    <xf numFmtId="0" fontId="4" fillId="5" borderId="0" xfId="0" applyFont="1" applyFill="1" applyBorder="1" applyAlignment="1">
      <alignment vertical="center"/>
    </xf>
    <xf numFmtId="0" fontId="6" fillId="5" borderId="0" xfId="0" applyFont="1" applyFill="1" applyBorder="1" applyAlignment="1">
      <alignment vertical="center"/>
    </xf>
    <xf numFmtId="0" fontId="4" fillId="7" borderId="0" xfId="0" applyFont="1" applyFill="1" applyBorder="1" applyAlignment="1">
      <alignment vertical="center"/>
    </xf>
    <xf numFmtId="0" fontId="6" fillId="7" borderId="0" xfId="0" applyFont="1" applyFill="1" applyBorder="1" applyAlignment="1">
      <alignment horizontal="left" vertical="center"/>
    </xf>
    <xf numFmtId="0" fontId="6" fillId="7" borderId="0" xfId="0" applyFont="1" applyFill="1" applyBorder="1" applyAlignment="1">
      <alignment vertical="center"/>
    </xf>
    <xf numFmtId="164" fontId="6" fillId="3" borderId="10" xfId="2" applyNumberFormat="1" applyFont="1" applyFill="1" applyBorder="1" applyAlignment="1">
      <alignment horizontal="left" vertical="center"/>
    </xf>
    <xf numFmtId="164" fontId="6" fillId="3" borderId="11" xfId="2" applyNumberFormat="1" applyFont="1" applyFill="1" applyBorder="1" applyAlignment="1">
      <alignment horizontal="left" vertical="center"/>
    </xf>
    <xf numFmtId="164" fontId="4" fillId="3" borderId="11" xfId="2" applyNumberFormat="1" applyFont="1" applyFill="1" applyBorder="1" applyAlignment="1">
      <alignment horizontal="left" vertical="center"/>
    </xf>
    <xf numFmtId="167" fontId="4" fillId="3" borderId="12" xfId="2" applyNumberFormat="1" applyFont="1" applyFill="1" applyBorder="1" applyAlignment="1">
      <alignment horizontal="left" vertical="center"/>
    </xf>
    <xf numFmtId="164" fontId="6" fillId="3" borderId="13" xfId="2" applyNumberFormat="1" applyFont="1" applyFill="1" applyBorder="1" applyAlignment="1">
      <alignment horizontal="left" vertical="center" wrapText="1"/>
    </xf>
    <xf numFmtId="167" fontId="4" fillId="3" borderId="14" xfId="2" applyNumberFormat="1" applyFont="1" applyFill="1" applyBorder="1" applyAlignment="1">
      <alignment horizontal="left" vertical="center"/>
    </xf>
    <xf numFmtId="164" fontId="6" fillId="3" borderId="15" xfId="2" applyNumberFormat="1" applyFont="1" applyFill="1" applyBorder="1" applyAlignment="1">
      <alignment horizontal="left" vertical="center" wrapText="1"/>
    </xf>
    <xf numFmtId="164" fontId="6" fillId="3" borderId="16" xfId="2" applyNumberFormat="1" applyFont="1" applyFill="1" applyBorder="1" applyAlignment="1">
      <alignment horizontal="left" vertical="center" wrapText="1"/>
    </xf>
    <xf numFmtId="164" fontId="4" fillId="3" borderId="16" xfId="2" applyNumberFormat="1" applyFont="1" applyFill="1" applyBorder="1" applyAlignment="1">
      <alignment horizontal="left" vertical="center" wrapText="1"/>
    </xf>
    <xf numFmtId="167" fontId="4" fillId="3" borderId="17" xfId="2" applyNumberFormat="1" applyFont="1" applyFill="1" applyBorder="1" applyAlignment="1">
      <alignment horizontal="left" vertical="center"/>
    </xf>
    <xf numFmtId="164" fontId="4" fillId="3" borderId="18" xfId="2" applyNumberFormat="1" applyFont="1" applyFill="1" applyBorder="1" applyAlignment="1">
      <alignment horizontal="left" vertical="center"/>
    </xf>
    <xf numFmtId="164" fontId="4" fillId="3" borderId="19" xfId="2" applyNumberFormat="1" applyFont="1" applyFill="1" applyBorder="1" applyAlignment="1">
      <alignment horizontal="left" vertical="center" wrapText="1"/>
    </xf>
    <xf numFmtId="164" fontId="4" fillId="3" borderId="20" xfId="2" applyNumberFormat="1" applyFont="1" applyFill="1" applyBorder="1" applyAlignment="1">
      <alignment horizontal="left" vertical="center" wrapText="1"/>
    </xf>
    <xf numFmtId="167" fontId="4" fillId="3" borderId="14" xfId="2" applyNumberFormat="1" applyFont="1" applyFill="1" applyBorder="1" applyAlignment="1">
      <alignment horizontal="left" vertical="center" wrapText="1"/>
    </xf>
    <xf numFmtId="167" fontId="4" fillId="3" borderId="17" xfId="2" applyNumberFormat="1" applyFont="1" applyFill="1" applyBorder="1" applyAlignment="1">
      <alignment horizontal="left" vertical="center" wrapText="1"/>
    </xf>
    <xf numFmtId="167" fontId="4" fillId="3" borderId="21" xfId="2" applyNumberFormat="1" applyFont="1" applyFill="1" applyBorder="1" applyAlignment="1">
      <alignment horizontal="left" vertical="center"/>
    </xf>
    <xf numFmtId="167" fontId="4" fillId="3" borderId="22" xfId="2" applyNumberFormat="1" applyFont="1" applyFill="1" applyBorder="1" applyAlignment="1">
      <alignment horizontal="left" vertical="center" wrapText="1"/>
    </xf>
    <xf numFmtId="167" fontId="4" fillId="3" borderId="23" xfId="2" applyNumberFormat="1" applyFont="1" applyFill="1" applyBorder="1" applyAlignment="1">
      <alignment horizontal="left" vertical="center" wrapText="1"/>
    </xf>
    <xf numFmtId="164" fontId="4" fillId="7" borderId="0" xfId="0" applyNumberFormat="1" applyFont="1" applyFill="1" applyBorder="1" applyAlignment="1">
      <alignment horizontal="left" vertical="center" indent="1"/>
    </xf>
    <xf numFmtId="164" fontId="6" fillId="7" borderId="0" xfId="0" applyNumberFormat="1" applyFont="1" applyFill="1" applyBorder="1" applyAlignment="1">
      <alignment horizontal="left" vertical="center" indent="1"/>
    </xf>
    <xf numFmtId="0" fontId="36" fillId="6" borderId="33" xfId="0" applyFont="1" applyFill="1" applyBorder="1" applyAlignment="1">
      <alignment horizontal="center" vertical="center" wrapText="1"/>
    </xf>
    <xf numFmtId="0" fontId="36" fillId="6" borderId="34" xfId="0" applyFont="1" applyFill="1" applyBorder="1" applyAlignment="1">
      <alignment horizontal="center" vertical="center" wrapText="1"/>
    </xf>
    <xf numFmtId="164" fontId="4" fillId="3" borderId="10" xfId="2" applyNumberFormat="1" applyFont="1" applyFill="1" applyBorder="1" applyAlignment="1">
      <alignment horizontal="left" vertical="center"/>
    </xf>
    <xf numFmtId="164" fontId="4" fillId="3" borderId="13" xfId="2" applyNumberFormat="1" applyFont="1" applyFill="1" applyBorder="1" applyAlignment="1">
      <alignment horizontal="left" vertical="center" wrapText="1"/>
    </xf>
    <xf numFmtId="167" fontId="6" fillId="3" borderId="14" xfId="2" applyNumberFormat="1" applyFont="1" applyFill="1" applyBorder="1" applyAlignment="1">
      <alignment horizontal="left" vertical="center" wrapText="1"/>
    </xf>
    <xf numFmtId="164" fontId="4" fillId="3" borderId="15" xfId="2" applyNumberFormat="1" applyFont="1" applyFill="1" applyBorder="1" applyAlignment="1">
      <alignment horizontal="left" vertical="center" wrapText="1"/>
    </xf>
    <xf numFmtId="164" fontId="6" fillId="3" borderId="19" xfId="2" applyNumberFormat="1" applyFont="1" applyFill="1" applyBorder="1" applyAlignment="1">
      <alignment horizontal="left" vertical="center" wrapText="1"/>
    </xf>
    <xf numFmtId="49" fontId="21" fillId="7" borderId="0" xfId="0" applyNumberFormat="1" applyFont="1" applyFill="1" applyBorder="1" applyAlignment="1">
      <alignment horizontal="center" vertical="center"/>
    </xf>
    <xf numFmtId="171" fontId="6" fillId="3" borderId="10" xfId="0" applyNumberFormat="1" applyFont="1" applyFill="1" applyBorder="1" applyAlignment="1">
      <alignment horizontal="left" vertical="center"/>
    </xf>
    <xf numFmtId="172" fontId="6" fillId="3" borderId="11" xfId="0" applyNumberFormat="1" applyFont="1" applyFill="1" applyBorder="1" applyAlignment="1">
      <alignment horizontal="left" vertical="center"/>
    </xf>
    <xf numFmtId="171" fontId="6" fillId="3" borderId="11" xfId="0" applyNumberFormat="1" applyFont="1" applyFill="1" applyBorder="1" applyAlignment="1">
      <alignment horizontal="left" vertical="center"/>
    </xf>
    <xf numFmtId="172" fontId="6" fillId="3" borderId="12" xfId="0" applyNumberFormat="1" applyFont="1" applyFill="1" applyBorder="1" applyAlignment="1">
      <alignment horizontal="left" vertical="center"/>
    </xf>
    <xf numFmtId="171" fontId="6" fillId="3" borderId="13" xfId="0" applyNumberFormat="1" applyFont="1" applyFill="1" applyBorder="1" applyAlignment="1">
      <alignment horizontal="left" vertical="center"/>
    </xf>
    <xf numFmtId="172" fontId="6" fillId="3" borderId="14" xfId="0" applyNumberFormat="1" applyFont="1" applyFill="1" applyBorder="1" applyAlignment="1">
      <alignment horizontal="left" vertical="center"/>
    </xf>
    <xf numFmtId="171" fontId="6" fillId="3" borderId="15" xfId="0" applyNumberFormat="1" applyFont="1" applyFill="1" applyBorder="1" applyAlignment="1">
      <alignment horizontal="left" vertical="center"/>
    </xf>
    <xf numFmtId="172" fontId="6" fillId="3" borderId="16" xfId="0" applyNumberFormat="1" applyFont="1" applyFill="1" applyBorder="1" applyAlignment="1">
      <alignment horizontal="left" vertical="center"/>
    </xf>
    <xf numFmtId="171" fontId="6" fillId="3" borderId="16" xfId="0" applyNumberFormat="1" applyFont="1" applyFill="1" applyBorder="1" applyAlignment="1">
      <alignment horizontal="left" vertical="center"/>
    </xf>
    <xf numFmtId="172" fontId="6" fillId="3" borderId="17" xfId="0" applyNumberFormat="1" applyFont="1" applyFill="1" applyBorder="1" applyAlignment="1">
      <alignment horizontal="left" vertical="center"/>
    </xf>
    <xf numFmtId="171" fontId="6" fillId="3" borderId="18" xfId="0" applyNumberFormat="1" applyFont="1" applyFill="1" applyBorder="1" applyAlignment="1">
      <alignment horizontal="left" vertical="center"/>
    </xf>
    <xf numFmtId="171" fontId="6" fillId="3" borderId="19" xfId="0" applyNumberFormat="1" applyFont="1" applyFill="1" applyBorder="1" applyAlignment="1">
      <alignment horizontal="left" vertical="center"/>
    </xf>
    <xf numFmtId="171" fontId="6" fillId="3" borderId="20" xfId="0" applyNumberFormat="1" applyFont="1" applyFill="1" applyBorder="1" applyAlignment="1">
      <alignment horizontal="left" vertical="center"/>
    </xf>
    <xf numFmtId="164" fontId="6" fillId="3" borderId="13" xfId="2" applyNumberFormat="1" applyFont="1" applyFill="1" applyBorder="1" applyAlignment="1">
      <alignment horizontal="left" vertical="center"/>
    </xf>
    <xf numFmtId="164" fontId="4" fillId="3" borderId="13" xfId="2" applyNumberFormat="1" applyFont="1" applyFill="1" applyBorder="1" applyAlignment="1">
      <alignment horizontal="left" vertical="center"/>
    </xf>
    <xf numFmtId="167" fontId="4" fillId="3" borderId="38" xfId="2" applyNumberFormat="1" applyFont="1" applyFill="1" applyBorder="1" applyAlignment="1">
      <alignment horizontal="left" vertical="center"/>
    </xf>
    <xf numFmtId="167" fontId="4" fillId="3" borderId="39" xfId="2" applyNumberFormat="1" applyFont="1" applyFill="1" applyBorder="1" applyAlignment="1">
      <alignment horizontal="left" vertical="center"/>
    </xf>
    <xf numFmtId="167" fontId="4" fillId="3" borderId="40" xfId="2" applyNumberFormat="1" applyFont="1" applyFill="1" applyBorder="1" applyAlignment="1">
      <alignment horizontal="left" vertical="center"/>
    </xf>
    <xf numFmtId="164" fontId="6" fillId="3" borderId="10" xfId="2" applyNumberFormat="1" applyFont="1" applyFill="1" applyBorder="1" applyAlignment="1">
      <alignment horizontal="left" vertical="center" wrapText="1"/>
    </xf>
    <xf numFmtId="164" fontId="6" fillId="3" borderId="11" xfId="2" applyNumberFormat="1" applyFont="1" applyFill="1" applyBorder="1" applyAlignment="1">
      <alignment horizontal="left" vertical="center" wrapText="1"/>
    </xf>
    <xf numFmtId="167" fontId="4" fillId="3" borderId="12" xfId="2" applyNumberFormat="1" applyFont="1" applyFill="1" applyBorder="1" applyAlignment="1">
      <alignment horizontal="left" vertical="center" wrapText="1"/>
    </xf>
    <xf numFmtId="164" fontId="4" fillId="3" borderId="18" xfId="2" applyNumberFormat="1" applyFont="1" applyFill="1" applyBorder="1" applyAlignment="1">
      <alignment horizontal="left" vertical="center" wrapText="1"/>
    </xf>
    <xf numFmtId="164" fontId="4" fillId="3" borderId="19" xfId="2" applyNumberFormat="1" applyFont="1" applyFill="1" applyBorder="1" applyAlignment="1">
      <alignment horizontal="left" vertical="center"/>
    </xf>
    <xf numFmtId="164" fontId="4" fillId="3" borderId="20" xfId="2" applyNumberFormat="1" applyFont="1" applyFill="1" applyBorder="1" applyAlignment="1">
      <alignment horizontal="left" vertical="center"/>
    </xf>
    <xf numFmtId="164" fontId="37" fillId="6" borderId="9" xfId="0" applyNumberFormat="1" applyFont="1" applyFill="1" applyBorder="1" applyAlignment="1">
      <alignment horizontal="center" vertical="center" wrapText="1"/>
    </xf>
    <xf numFmtId="170" fontId="21" fillId="0" borderId="10" xfId="0" applyNumberFormat="1" applyFont="1" applyFill="1" applyBorder="1" applyAlignment="1">
      <alignment vertical="center"/>
    </xf>
    <xf numFmtId="169" fontId="21" fillId="0" borderId="12" xfId="0" applyNumberFormat="1" applyFont="1" applyFill="1" applyBorder="1" applyAlignment="1">
      <alignment vertical="center"/>
    </xf>
    <xf numFmtId="170" fontId="21" fillId="0" borderId="13" xfId="0" applyNumberFormat="1" applyFont="1" applyFill="1" applyBorder="1" applyAlignment="1">
      <alignment vertical="center"/>
    </xf>
    <xf numFmtId="169" fontId="21" fillId="0" borderId="14" xfId="0" applyNumberFormat="1" applyFont="1" applyFill="1" applyBorder="1" applyAlignment="1">
      <alignment vertical="center"/>
    </xf>
    <xf numFmtId="170" fontId="21" fillId="0" borderId="15" xfId="0" applyNumberFormat="1" applyFont="1" applyFill="1" applyBorder="1" applyAlignment="1">
      <alignment vertical="center"/>
    </xf>
    <xf numFmtId="169" fontId="21" fillId="0" borderId="17" xfId="0" applyNumberFormat="1" applyFont="1" applyFill="1" applyBorder="1" applyAlignment="1">
      <alignment vertical="center"/>
    </xf>
    <xf numFmtId="170" fontId="12" fillId="6" borderId="0" xfId="0" applyNumberFormat="1" applyFont="1" applyFill="1" applyBorder="1" applyAlignment="1">
      <alignment vertical="center"/>
    </xf>
    <xf numFmtId="169" fontId="12" fillId="6" borderId="0" xfId="0" applyNumberFormat="1" applyFont="1" applyFill="1" applyBorder="1" applyAlignment="1">
      <alignment vertical="center"/>
    </xf>
    <xf numFmtId="170" fontId="12" fillId="6" borderId="24" xfId="0" applyNumberFormat="1" applyFont="1" applyFill="1" applyBorder="1" applyAlignment="1">
      <alignment vertical="center"/>
    </xf>
    <xf numFmtId="169" fontId="12" fillId="6" borderId="11" xfId="0" applyNumberFormat="1" applyFont="1" applyFill="1" applyBorder="1" applyAlignment="1">
      <alignment vertical="center"/>
    </xf>
    <xf numFmtId="167" fontId="19" fillId="0" borderId="12" xfId="2" applyNumberFormat="1" applyFont="1" applyFill="1" applyBorder="1" applyAlignment="1">
      <alignment horizontal="left" vertical="center"/>
    </xf>
    <xf numFmtId="167" fontId="19" fillId="0" borderId="14" xfId="2" applyNumberFormat="1" applyFont="1" applyFill="1" applyBorder="1" applyAlignment="1">
      <alignment horizontal="left" vertical="center"/>
    </xf>
    <xf numFmtId="167" fontId="19" fillId="0" borderId="17" xfId="2" applyNumberFormat="1" applyFont="1" applyFill="1" applyBorder="1" applyAlignment="1">
      <alignment horizontal="left" vertical="center"/>
    </xf>
    <xf numFmtId="164" fontId="19" fillId="0" borderId="18" xfId="2" applyNumberFormat="1" applyFont="1" applyFill="1" applyBorder="1" applyAlignment="1">
      <alignment horizontal="left" vertical="center"/>
    </xf>
    <xf numFmtId="164" fontId="19" fillId="0" borderId="19" xfId="2" applyNumberFormat="1" applyFont="1" applyFill="1" applyBorder="1" applyAlignment="1">
      <alignment horizontal="left" vertical="center"/>
    </xf>
    <xf numFmtId="164" fontId="19" fillId="0" borderId="20" xfId="2" applyNumberFormat="1" applyFont="1" applyFill="1" applyBorder="1" applyAlignment="1">
      <alignment horizontal="left" vertical="center"/>
    </xf>
    <xf numFmtId="0" fontId="19" fillId="7" borderId="0" xfId="0" applyFont="1" applyFill="1" applyBorder="1" applyAlignment="1">
      <alignment vertical="center" wrapText="1"/>
    </xf>
    <xf numFmtId="0" fontId="21" fillId="7" borderId="0" xfId="0" applyFont="1" applyFill="1" applyBorder="1" applyAlignment="1">
      <alignment horizontal="left" vertical="center" wrapText="1"/>
    </xf>
    <xf numFmtId="0" fontId="21" fillId="7" borderId="0" xfId="0" applyFont="1" applyFill="1" applyBorder="1" applyAlignment="1">
      <alignment vertical="center" wrapText="1"/>
    </xf>
    <xf numFmtId="170" fontId="12" fillId="6" borderId="34" xfId="0" applyNumberFormat="1" applyFont="1" applyFill="1" applyBorder="1" applyAlignment="1">
      <alignment vertical="center"/>
    </xf>
    <xf numFmtId="169" fontId="12" fillId="6" borderId="35" xfId="0" applyNumberFormat="1" applyFont="1" applyFill="1" applyBorder="1" applyAlignment="1">
      <alignment vertical="center"/>
    </xf>
    <xf numFmtId="171" fontId="21" fillId="0" borderId="10" xfId="0" applyNumberFormat="1" applyFont="1" applyFill="1" applyBorder="1" applyAlignment="1">
      <alignment vertical="center"/>
    </xf>
    <xf numFmtId="172" fontId="21" fillId="0" borderId="11" xfId="0" applyNumberFormat="1" applyFont="1" applyFill="1" applyBorder="1" applyAlignment="1">
      <alignment vertical="center"/>
    </xf>
    <xf numFmtId="171" fontId="21" fillId="0" borderId="11" xfId="0" applyNumberFormat="1" applyFont="1" applyFill="1" applyBorder="1" applyAlignment="1">
      <alignment vertical="center"/>
    </xf>
    <xf numFmtId="172" fontId="21" fillId="0" borderId="12" xfId="0" applyNumberFormat="1" applyFont="1" applyFill="1" applyBorder="1" applyAlignment="1">
      <alignment vertical="center"/>
    </xf>
    <xf numFmtId="171" fontId="21" fillId="0" borderId="13" xfId="0" applyNumberFormat="1" applyFont="1" applyFill="1" applyBorder="1" applyAlignment="1">
      <alignment vertical="center"/>
    </xf>
    <xf numFmtId="172" fontId="21" fillId="0" borderId="14" xfId="0" applyNumberFormat="1" applyFont="1" applyFill="1" applyBorder="1" applyAlignment="1">
      <alignment vertical="center"/>
    </xf>
    <xf numFmtId="171" fontId="21" fillId="0" borderId="15" xfId="0" applyNumberFormat="1" applyFont="1" applyFill="1" applyBorder="1" applyAlignment="1">
      <alignment vertical="center"/>
    </xf>
    <xf numFmtId="172" fontId="21" fillId="0" borderId="16" xfId="0" applyNumberFormat="1" applyFont="1" applyFill="1" applyBorder="1" applyAlignment="1">
      <alignment vertical="center"/>
    </xf>
    <xf numFmtId="171" fontId="21" fillId="0" borderId="16" xfId="0" applyNumberFormat="1" applyFont="1" applyFill="1" applyBorder="1" applyAlignment="1">
      <alignment vertical="center"/>
    </xf>
    <xf numFmtId="172" fontId="21" fillId="0" borderId="17" xfId="0" applyNumberFormat="1" applyFont="1" applyFill="1" applyBorder="1" applyAlignment="1">
      <alignment vertical="center"/>
    </xf>
    <xf numFmtId="171" fontId="21" fillId="0" borderId="18" xfId="0" applyNumberFormat="1" applyFont="1" applyFill="1" applyBorder="1" applyAlignment="1">
      <alignment vertical="center"/>
    </xf>
    <xf numFmtId="171" fontId="21" fillId="0" borderId="19" xfId="0" applyNumberFormat="1" applyFont="1" applyFill="1" applyBorder="1" applyAlignment="1">
      <alignment vertical="center"/>
    </xf>
    <xf numFmtId="171" fontId="21" fillId="0" borderId="20" xfId="0" applyNumberFormat="1" applyFont="1" applyFill="1" applyBorder="1" applyAlignment="1">
      <alignment vertical="center"/>
    </xf>
    <xf numFmtId="0" fontId="39" fillId="6" borderId="0" xfId="0" applyFont="1" applyFill="1" applyBorder="1" applyAlignment="1">
      <alignment vertical="center"/>
    </xf>
    <xf numFmtId="0" fontId="39" fillId="6" borderId="0" xfId="0" applyFont="1" applyFill="1" applyBorder="1" applyAlignment="1">
      <alignment horizontal="center" vertical="center"/>
    </xf>
    <xf numFmtId="0" fontId="29" fillId="7" borderId="0" xfId="0" applyFont="1" applyFill="1" applyBorder="1" applyAlignment="1">
      <alignment vertical="center"/>
    </xf>
    <xf numFmtId="0" fontId="30" fillId="7" borderId="0" xfId="0" applyFont="1" applyFill="1" applyBorder="1" applyAlignment="1">
      <alignment horizontal="left" vertical="center"/>
    </xf>
    <xf numFmtId="0" fontId="30" fillId="7" borderId="0" xfId="0" applyFont="1" applyFill="1" applyBorder="1" applyAlignment="1">
      <alignment vertical="center"/>
    </xf>
    <xf numFmtId="0" fontId="39" fillId="6" borderId="9" xfId="0" applyFont="1" applyFill="1" applyBorder="1" applyAlignment="1">
      <alignment horizontal="center" vertical="center" wrapText="1"/>
    </xf>
    <xf numFmtId="173" fontId="21" fillId="0" borderId="10" xfId="6" applyNumberFormat="1" applyFont="1" applyFill="1" applyBorder="1" applyAlignment="1">
      <alignment vertical="center" wrapText="1"/>
    </xf>
    <xf numFmtId="173" fontId="21" fillId="0" borderId="11" xfId="6" applyNumberFormat="1" applyFont="1" applyFill="1" applyBorder="1" applyAlignment="1">
      <alignment vertical="center" wrapText="1"/>
    </xf>
    <xf numFmtId="173" fontId="21" fillId="0" borderId="13" xfId="6" applyNumberFormat="1" applyFont="1" applyFill="1" applyBorder="1" applyAlignment="1">
      <alignment vertical="center" wrapText="1"/>
    </xf>
    <xf numFmtId="173" fontId="21" fillId="0" borderId="15" xfId="6" applyNumberFormat="1" applyFont="1" applyFill="1" applyBorder="1" applyAlignment="1">
      <alignment vertical="center" wrapText="1"/>
    </xf>
    <xf numFmtId="173" fontId="21" fillId="0" borderId="16" xfId="6" applyNumberFormat="1" applyFont="1" applyFill="1" applyBorder="1" applyAlignment="1">
      <alignment vertical="center" wrapText="1"/>
    </xf>
    <xf numFmtId="174" fontId="12" fillId="6" borderId="24" xfId="6" applyNumberFormat="1" applyFont="1" applyFill="1" applyBorder="1" applyAlignment="1">
      <alignment vertical="center"/>
    </xf>
    <xf numFmtId="174" fontId="12" fillId="6" borderId="11" xfId="6" applyNumberFormat="1" applyFont="1" applyFill="1" applyBorder="1" applyAlignment="1">
      <alignment vertical="center"/>
    </xf>
    <xf numFmtId="174" fontId="12" fillId="6" borderId="25" xfId="6" applyNumberFormat="1" applyFont="1" applyFill="1" applyBorder="1" applyAlignment="1">
      <alignment vertical="center"/>
    </xf>
    <xf numFmtId="164" fontId="19" fillId="0" borderId="10" xfId="2" applyNumberFormat="1" applyFont="1" applyFill="1" applyBorder="1" applyAlignment="1">
      <alignment horizontal="left" vertical="center" wrapText="1"/>
    </xf>
    <xf numFmtId="164" fontId="19" fillId="0" borderId="13" xfId="2" applyNumberFormat="1" applyFont="1" applyFill="1" applyBorder="1" applyAlignment="1">
      <alignment horizontal="left" vertical="center" wrapText="1"/>
    </xf>
    <xf numFmtId="164" fontId="19" fillId="0" borderId="15" xfId="2" applyNumberFormat="1" applyFont="1" applyFill="1" applyBorder="1" applyAlignment="1">
      <alignment horizontal="left" vertical="center" wrapText="1"/>
    </xf>
    <xf numFmtId="164" fontId="21" fillId="0" borderId="12" xfId="2" applyNumberFormat="1" applyFont="1" applyFill="1" applyBorder="1" applyAlignment="1">
      <alignment horizontal="left" vertical="center" wrapText="1"/>
    </xf>
    <xf numFmtId="164" fontId="10" fillId="0" borderId="0" xfId="0" applyNumberFormat="1" applyFont="1" applyAlignment="1">
      <alignment horizontal="center" vertical="center" wrapText="1"/>
    </xf>
    <xf numFmtId="49" fontId="10" fillId="0" borderId="0" xfId="0" applyNumberFormat="1" applyFont="1" applyBorder="1" applyAlignment="1">
      <alignment horizontal="center" vertical="center"/>
    </xf>
    <xf numFmtId="164" fontId="10" fillId="0" borderId="0" xfId="0" applyNumberFormat="1" applyFont="1" applyAlignment="1">
      <alignment horizontal="center" vertical="center"/>
    </xf>
    <xf numFmtId="164" fontId="12" fillId="6" borderId="0" xfId="0" applyNumberFormat="1" applyFont="1" applyFill="1" applyBorder="1" applyAlignment="1">
      <alignment horizontal="center" vertical="center"/>
    </xf>
    <xf numFmtId="164" fontId="12" fillId="6" borderId="7" xfId="0" applyNumberFormat="1" applyFont="1" applyFill="1" applyBorder="1" applyAlignment="1">
      <alignment horizontal="center" vertical="center" wrapText="1"/>
    </xf>
    <xf numFmtId="164" fontId="12" fillId="6" borderId="8" xfId="0" applyNumberFormat="1" applyFont="1" applyFill="1" applyBorder="1" applyAlignment="1">
      <alignment horizontal="center" vertical="center" wrapText="1"/>
    </xf>
    <xf numFmtId="0" fontId="10" fillId="0" borderId="0" xfId="0" applyFont="1" applyFill="1" applyAlignment="1">
      <alignment horizontal="center" vertical="center"/>
    </xf>
    <xf numFmtId="0" fontId="10" fillId="0" borderId="0" xfId="0" applyFont="1" applyFill="1" applyAlignment="1">
      <alignment horizontal="center" vertical="center" wrapText="1"/>
    </xf>
    <xf numFmtId="49" fontId="10" fillId="0" borderId="0" xfId="0" quotePrefix="1" applyNumberFormat="1" applyFont="1" applyFill="1" applyBorder="1" applyAlignment="1">
      <alignment horizontal="center" vertical="center" wrapText="1"/>
    </xf>
    <xf numFmtId="0" fontId="12" fillId="6" borderId="0" xfId="0" applyFont="1" applyFill="1" applyBorder="1" applyAlignment="1">
      <alignment horizontal="center" vertical="center" wrapText="1"/>
    </xf>
    <xf numFmtId="0" fontId="12" fillId="6" borderId="7" xfId="0" applyFont="1" applyFill="1" applyBorder="1" applyAlignment="1">
      <alignment horizontal="center" vertical="center" wrapText="1"/>
    </xf>
    <xf numFmtId="0" fontId="10" fillId="3" borderId="0" xfId="0" applyFont="1" applyFill="1" applyAlignment="1">
      <alignment horizontal="center" vertical="center"/>
    </xf>
    <xf numFmtId="0" fontId="10" fillId="3" borderId="0" xfId="0" applyFont="1" applyFill="1" applyAlignment="1">
      <alignment horizontal="center" vertical="center" wrapText="1"/>
    </xf>
    <xf numFmtId="49" fontId="10" fillId="3" borderId="0" xfId="0" quotePrefix="1" applyNumberFormat="1" applyFont="1" applyFill="1" applyBorder="1" applyAlignment="1">
      <alignment horizontal="center" vertical="center" wrapText="1"/>
    </xf>
    <xf numFmtId="0" fontId="4" fillId="3" borderId="0" xfId="0" applyFont="1" applyFill="1" applyAlignment="1">
      <alignment horizontal="center" vertical="center"/>
    </xf>
    <xf numFmtId="0" fontId="11" fillId="3" borderId="0" xfId="0" applyFont="1" applyFill="1" applyAlignment="1">
      <alignment horizontal="center" vertical="center" wrapText="1"/>
    </xf>
    <xf numFmtId="49" fontId="4" fillId="3" borderId="0" xfId="0" quotePrefix="1" applyNumberFormat="1" applyFont="1" applyFill="1" applyBorder="1" applyAlignment="1">
      <alignment horizontal="center" vertical="center" wrapText="1"/>
    </xf>
    <xf numFmtId="0" fontId="12" fillId="6" borderId="36" xfId="0" applyFont="1" applyFill="1" applyBorder="1" applyAlignment="1">
      <alignment horizontal="center" vertical="center" wrapText="1"/>
    </xf>
    <xf numFmtId="0" fontId="12" fillId="6" borderId="37" xfId="0" applyFont="1" applyFill="1" applyBorder="1" applyAlignment="1">
      <alignment horizontal="center" vertical="center" wrapText="1"/>
    </xf>
    <xf numFmtId="164" fontId="8" fillId="3" borderId="0" xfId="0" applyNumberFormat="1" applyFont="1" applyFill="1" applyAlignment="1">
      <alignment horizontal="center" vertical="center"/>
    </xf>
    <xf numFmtId="164" fontId="8" fillId="3" borderId="0" xfId="0" applyNumberFormat="1" applyFont="1" applyFill="1" applyAlignment="1">
      <alignment horizontal="center" vertical="center" wrapText="1"/>
    </xf>
    <xf numFmtId="49" fontId="8" fillId="3" borderId="0" xfId="0" applyNumberFormat="1" applyFont="1" applyFill="1" applyBorder="1" applyAlignment="1">
      <alignment horizontal="center" vertical="top"/>
    </xf>
    <xf numFmtId="164" fontId="35" fillId="6" borderId="0" xfId="0" applyNumberFormat="1" applyFont="1" applyFill="1" applyBorder="1" applyAlignment="1">
      <alignment horizontal="center" vertical="center"/>
    </xf>
    <xf numFmtId="164" fontId="35" fillId="6" borderId="7" xfId="0" applyNumberFormat="1" applyFont="1" applyFill="1" applyBorder="1" applyAlignment="1">
      <alignment horizontal="center" vertical="center" wrapText="1"/>
    </xf>
    <xf numFmtId="164" fontId="35" fillId="6" borderId="8" xfId="0" applyNumberFormat="1" applyFont="1" applyFill="1" applyBorder="1" applyAlignment="1">
      <alignment horizontal="center" vertical="center" wrapText="1"/>
    </xf>
    <xf numFmtId="165" fontId="12" fillId="6" borderId="7" xfId="7" applyFont="1" applyFill="1" applyBorder="1" applyAlignment="1">
      <alignment horizontal="center" vertical="center" wrapText="1"/>
    </xf>
    <xf numFmtId="164" fontId="20" fillId="0" borderId="0" xfId="0" applyNumberFormat="1" applyFont="1" applyFill="1" applyAlignment="1">
      <alignment horizontal="center" vertical="center"/>
    </xf>
    <xf numFmtId="49" fontId="20" fillId="0" borderId="0" xfId="0" applyNumberFormat="1" applyFont="1" applyFill="1" applyBorder="1" applyAlignment="1">
      <alignment horizontal="center" vertical="top"/>
    </xf>
    <xf numFmtId="164" fontId="37" fillId="6" borderId="7" xfId="0" applyNumberFormat="1" applyFont="1" applyFill="1" applyBorder="1" applyAlignment="1">
      <alignment horizontal="center" vertical="center" wrapText="1"/>
    </xf>
    <xf numFmtId="164" fontId="37" fillId="6" borderId="0" xfId="0" applyNumberFormat="1" applyFont="1" applyFill="1" applyBorder="1" applyAlignment="1">
      <alignment horizontal="center" vertical="center"/>
    </xf>
    <xf numFmtId="0" fontId="34" fillId="0" borderId="0" xfId="0" applyFont="1" applyFill="1" applyAlignment="1">
      <alignment horizontal="center" vertical="center"/>
    </xf>
    <xf numFmtId="0" fontId="34" fillId="0" borderId="0" xfId="0" applyFont="1" applyFill="1" applyAlignment="1">
      <alignment horizontal="center" vertical="center" wrapText="1"/>
    </xf>
    <xf numFmtId="49" fontId="34" fillId="0" borderId="0" xfId="0" quotePrefix="1" applyNumberFormat="1" applyFont="1" applyFill="1" applyBorder="1" applyAlignment="1">
      <alignment horizontal="center" vertical="center" wrapText="1"/>
    </xf>
    <xf numFmtId="164" fontId="34" fillId="0" borderId="0" xfId="0" applyNumberFormat="1" applyFont="1" applyFill="1" applyAlignment="1">
      <alignment horizontal="center" vertical="center"/>
    </xf>
    <xf numFmtId="164" fontId="34" fillId="0" borderId="0" xfId="0" applyNumberFormat="1" applyFont="1" applyFill="1" applyAlignment="1">
      <alignment horizontal="center" vertical="center" wrapText="1"/>
    </xf>
    <xf numFmtId="49" fontId="34" fillId="0" borderId="0" xfId="0" applyNumberFormat="1" applyFont="1" applyFill="1" applyBorder="1" applyAlignment="1">
      <alignment horizontal="center" vertical="top"/>
    </xf>
    <xf numFmtId="164" fontId="12" fillId="6" borderId="0" xfId="0" applyNumberFormat="1" applyFont="1" applyFill="1" applyBorder="1" applyAlignment="1">
      <alignment horizontal="center" vertical="center" wrapText="1"/>
    </xf>
    <xf numFmtId="0" fontId="19" fillId="0" borderId="0" xfId="0" applyFont="1" applyFill="1" applyAlignment="1">
      <alignment horizontal="center" vertical="center"/>
    </xf>
    <xf numFmtId="0" fontId="20" fillId="0" borderId="0" xfId="0" applyFont="1" applyFill="1" applyAlignment="1">
      <alignment horizontal="center" vertical="center" wrapText="1"/>
    </xf>
    <xf numFmtId="49" fontId="19" fillId="0" borderId="0" xfId="0" quotePrefix="1" applyNumberFormat="1" applyFont="1" applyFill="1" applyBorder="1" applyAlignment="1">
      <alignment horizontal="center" vertical="center" wrapText="1"/>
    </xf>
    <xf numFmtId="0" fontId="39" fillId="6" borderId="7" xfId="0" applyFont="1" applyFill="1" applyBorder="1" applyAlignment="1">
      <alignment horizontal="center" vertical="center" wrapText="1"/>
    </xf>
    <xf numFmtId="0" fontId="38" fillId="6" borderId="0" xfId="0" applyFont="1" applyFill="1" applyBorder="1" applyAlignment="1">
      <alignment horizontal="center" vertical="center" wrapText="1"/>
    </xf>
  </cellXfs>
  <cellStyles count="9">
    <cellStyle name="Millares" xfId="6" builtinId="3"/>
    <cellStyle name="Millares [0] 2" xfId="4"/>
    <cellStyle name="Millares 2" xfId="5"/>
    <cellStyle name="Moneda" xfId="7" builtinId="4"/>
    <cellStyle name="Normal" xfId="0" builtinId="0"/>
    <cellStyle name="Normal_ado99" xfId="2"/>
    <cellStyle name="Normal_ANEXOS - 2005_final" xfId="8"/>
    <cellStyle name="Porcentaje" xfId="1" builtinId="5"/>
    <cellStyle name="Porcentaje 2" xfId="3"/>
  </cellStyles>
  <dxfs count="0"/>
  <tableStyles count="0" defaultTableStyle="TableStyleMedium2" defaultPivotStyle="PivotStyleLight16"/>
  <colors>
    <mruColors>
      <color rgb="FFFF3F3F"/>
      <color rgb="FFFF6969"/>
      <color rgb="FFFF8F8F"/>
      <color rgb="FFC75F09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3.7672386392912018E-2"/>
          <c:y val="0.10308749801724579"/>
          <c:w val="0.90581903401772002"/>
          <c:h val="0.68959941737722563"/>
        </c:manualLayout>
      </c:layout>
      <c:lineChart>
        <c:grouping val="standard"/>
        <c:varyColors val="0"/>
        <c:ser>
          <c:idx val="0"/>
          <c:order val="0"/>
          <c:tx>
            <c:strRef>
              <c:f>'A-1'!$B$6</c:f>
              <c:strCache>
                <c:ptCount val="1"/>
                <c:pt idx="0">
                  <c:v>MASCULINO</c:v>
                </c:pt>
              </c:strCache>
            </c:strRef>
          </c:tx>
          <c:spPr>
            <a:ln w="38100">
              <a:solidFill>
                <a:srgbClr val="FF3F3F"/>
              </a:solidFill>
            </a:ln>
          </c:spPr>
          <c:marker>
            <c:spPr>
              <a:solidFill>
                <a:schemeClr val="accent3">
                  <a:lumMod val="50000"/>
                </a:schemeClr>
              </a:solidFill>
              <a:ln w="38100">
                <a:solidFill>
                  <a:schemeClr val="accent3">
                    <a:lumMod val="50000"/>
                  </a:schemeClr>
                </a:solidFill>
              </a:ln>
            </c:spPr>
          </c:marker>
          <c:dLbls>
            <c:dLbl>
              <c:idx val="0"/>
              <c:layout>
                <c:manualLayout>
                  <c:x val="-5.1331205258704382E-2"/>
                  <c:y val="-3.754946404771520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B98-484F-9392-45E4F89F9B14}"/>
                </c:ext>
              </c:extLst>
            </c:dLbl>
            <c:dLbl>
              <c:idx val="1"/>
              <c:layout>
                <c:manualLayout>
                  <c:x val="-4.8285053694907029E-2"/>
                  <c:y val="-4.196324341041587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B98-484F-9392-45E4F89F9B14}"/>
                </c:ext>
              </c:extLst>
            </c:dLbl>
            <c:dLbl>
              <c:idx val="2"/>
              <c:layout>
                <c:manualLayout>
                  <c:x val="-2.8572803602458466E-2"/>
                  <c:y val="-3.554833957919959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B98-484F-9392-45E4F89F9B14}"/>
                </c:ext>
              </c:extLst>
            </c:dLbl>
            <c:dLbl>
              <c:idx val="3"/>
              <c:layout>
                <c:manualLayout>
                  <c:x val="-4.8215158948838432E-2"/>
                  <c:y val="-4.230726840622010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B98-484F-9392-45E4F89F9B14}"/>
                </c:ext>
              </c:extLst>
            </c:dLbl>
            <c:dLbl>
              <c:idx val="4"/>
              <c:layout>
                <c:manualLayout>
                  <c:x val="-4.606406835958235E-2"/>
                  <c:y val="-3.325853919750601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B98-484F-9392-45E4F89F9B14}"/>
                </c:ext>
              </c:extLst>
            </c:dLbl>
            <c:dLbl>
              <c:idx val="5"/>
              <c:layout>
                <c:manualLayout>
                  <c:x val="-3.2388617070048052E-2"/>
                  <c:y val="-3.458746249276012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B98-484F-9392-45E4F89F9B14}"/>
                </c:ext>
              </c:extLst>
            </c:dLbl>
            <c:dLbl>
              <c:idx val="6"/>
              <c:layout>
                <c:manualLayout>
                  <c:x val="-4.1094064763859149E-2"/>
                  <c:y val="-7.605851431621062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B98-484F-9392-45E4F89F9B14}"/>
                </c:ext>
              </c:extLst>
            </c:dLbl>
            <c:dLbl>
              <c:idx val="7"/>
              <c:layout>
                <c:manualLayout>
                  <c:x val="-2.897559111749861E-2"/>
                  <c:y val="-3.852243587539492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B98-484F-9392-45E4F89F9B14}"/>
                </c:ext>
              </c:extLst>
            </c:dLbl>
            <c:dLbl>
              <c:idx val="8"/>
              <c:layout>
                <c:manualLayout>
                  <c:x val="-4.148813596505313E-2"/>
                  <c:y val="-4.218683177883969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B98-484F-9392-45E4F89F9B14}"/>
                </c:ext>
              </c:extLst>
            </c:dLbl>
            <c:dLbl>
              <c:idx val="9"/>
              <c:layout>
                <c:manualLayout>
                  <c:x val="-5.7853329590501164E-2"/>
                  <c:y val="-4.545404701451911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AB98-484F-9392-45E4F89F9B14}"/>
                </c:ext>
              </c:extLst>
            </c:dLbl>
            <c:dLbl>
              <c:idx val="10"/>
              <c:layout>
                <c:manualLayout>
                  <c:x val="-3.3365827397882235E-2"/>
                  <c:y val="-4.077755851386546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AB98-484F-9392-45E4F89F9B14}"/>
                </c:ext>
              </c:extLst>
            </c:dLbl>
            <c:dLbl>
              <c:idx val="11"/>
              <c:layout>
                <c:manualLayout>
                  <c:x val="-2.4266056289368901E-2"/>
                  <c:y val="-5.443829123195768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AB98-484F-9392-45E4F89F9B14}"/>
                </c:ext>
              </c:extLst>
            </c:dLbl>
            <c:dLbl>
              <c:idx val="12"/>
              <c:layout>
                <c:manualLayout>
                  <c:x val="-3.7915712952138907E-2"/>
                  <c:y val="-4.046144412310174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AB98-484F-9392-45E4F89F9B1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PE" sz="1050" b="1"/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'A-1'!$A$8:$A$19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'A-1'!$B$8:$B$19</c:f>
              <c:numCache>
                <c:formatCode>_(* #,##0_______);_(* \(#,##0\);_(* "-"_______);_(@_)</c:formatCode>
                <c:ptCount val="12"/>
                <c:pt idx="0">
                  <c:v>2101</c:v>
                </c:pt>
                <c:pt idx="1">
                  <c:v>2478</c:v>
                </c:pt>
                <c:pt idx="2">
                  <c:v>2733</c:v>
                </c:pt>
                <c:pt idx="3">
                  <c:v>2632</c:v>
                </c:pt>
                <c:pt idx="4">
                  <c:v>2515</c:v>
                </c:pt>
                <c:pt idx="5">
                  <c:v>2541</c:v>
                </c:pt>
                <c:pt idx="6">
                  <c:v>2590</c:v>
                </c:pt>
                <c:pt idx="7">
                  <c:v>2218</c:v>
                </c:pt>
                <c:pt idx="8">
                  <c:v>2265</c:v>
                </c:pt>
                <c:pt idx="9">
                  <c:v>2578</c:v>
                </c:pt>
                <c:pt idx="10">
                  <c:v>2212</c:v>
                </c:pt>
                <c:pt idx="11">
                  <c:v>2216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AB98-484F-9392-45E4F89F9B14}"/>
            </c:ext>
          </c:extLst>
        </c:ser>
        <c:ser>
          <c:idx val="1"/>
          <c:order val="1"/>
          <c:tx>
            <c:strRef>
              <c:f>'A-1'!$D$6</c:f>
              <c:strCache>
                <c:ptCount val="1"/>
                <c:pt idx="0">
                  <c:v>FEMENINO</c:v>
                </c:pt>
              </c:strCache>
            </c:strRef>
          </c:tx>
          <c:spPr>
            <a:ln w="38100">
              <a:solidFill>
                <a:srgbClr val="C00000"/>
              </a:solidFill>
            </a:ln>
          </c:spPr>
          <c:marker>
            <c:spPr>
              <a:ln w="38100"/>
            </c:spPr>
          </c:marker>
          <c:dLbls>
            <c:dLbl>
              <c:idx val="0"/>
              <c:layout>
                <c:manualLayout>
                  <c:x val="-3.7170781578162913E-2"/>
                  <c:y val="-3.526507116633766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AB98-484F-9392-45E4F89F9B14}"/>
                </c:ext>
              </c:extLst>
            </c:dLbl>
            <c:dLbl>
              <c:idx val="1"/>
              <c:layout>
                <c:manualLayout>
                  <c:x val="-3.8644868069573846E-2"/>
                  <c:y val="-4.59935956708236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AB98-484F-9392-45E4F89F9B14}"/>
                </c:ext>
              </c:extLst>
            </c:dLbl>
            <c:dLbl>
              <c:idx val="2"/>
              <c:layout>
                <c:manualLayout>
                  <c:x val="-3.5363341225772497E-2"/>
                  <c:y val="-4.823096622700483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AB98-484F-9392-45E4F89F9B14}"/>
                </c:ext>
              </c:extLst>
            </c:dLbl>
            <c:dLbl>
              <c:idx val="3"/>
              <c:layout>
                <c:manualLayout>
                  <c:x val="-3.2912743273071469E-2"/>
                  <c:y val="-3.840683158182907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AB98-484F-9392-45E4F89F9B14}"/>
                </c:ext>
              </c:extLst>
            </c:dLbl>
            <c:dLbl>
              <c:idx val="4"/>
              <c:layout>
                <c:manualLayout>
                  <c:x val="-2.544819059649716E-2"/>
                  <c:y val="-2.693292056826715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AB98-484F-9392-45E4F89F9B14}"/>
                </c:ext>
              </c:extLst>
            </c:dLbl>
            <c:dLbl>
              <c:idx val="5"/>
              <c:layout>
                <c:manualLayout>
                  <c:x val="-2.9856086283981828E-2"/>
                  <c:y val="-2.974234336728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AB98-484F-9392-45E4F89F9B14}"/>
                </c:ext>
              </c:extLst>
            </c:dLbl>
            <c:dLbl>
              <c:idx val="6"/>
              <c:layout>
                <c:manualLayout>
                  <c:x val="-2.7106928400923019E-2"/>
                  <c:y val="-2.958079524586965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AB98-484F-9392-45E4F89F9B14}"/>
                </c:ext>
              </c:extLst>
            </c:dLbl>
            <c:dLbl>
              <c:idx val="7"/>
              <c:layout>
                <c:manualLayout>
                  <c:x val="-3.1514704668839384E-2"/>
                  <c:y val="-2.629825200564323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AB98-484F-9392-45E4F89F9B14}"/>
                </c:ext>
              </c:extLst>
            </c:dLbl>
            <c:dLbl>
              <c:idx val="8"/>
              <c:layout>
                <c:manualLayout>
                  <c:x val="-3.1088615648955192E-2"/>
                  <c:y val="-3.105842190247873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AB98-484F-9392-45E4F89F9B14}"/>
                </c:ext>
              </c:extLst>
            </c:dLbl>
            <c:dLbl>
              <c:idx val="9"/>
              <c:layout>
                <c:manualLayout>
                  <c:x val="-3.0332570361711126E-2"/>
                  <c:y val="-2.919706345918972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AB98-484F-9392-45E4F89F9B14}"/>
                </c:ext>
              </c:extLst>
            </c:dLbl>
            <c:dLbl>
              <c:idx val="10"/>
              <c:layout>
                <c:manualLayout>
                  <c:x val="-3.1849198879796682E-2"/>
                  <c:y val="-2.894268388193168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AB98-484F-9392-45E4F89F9B14}"/>
                </c:ext>
              </c:extLst>
            </c:dLbl>
            <c:dLbl>
              <c:idx val="11"/>
              <c:layout>
                <c:manualLayout>
                  <c:x val="-3.6399084434053347E-2"/>
                  <c:y val="-3.582867162949277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AB98-484F-9392-45E4F89F9B14}"/>
                </c:ext>
              </c:extLst>
            </c:dLbl>
            <c:dLbl>
              <c:idx val="12"/>
              <c:layout>
                <c:manualLayout>
                  <c:x val="-3.3365827397882235E-2"/>
                  <c:y val="-4.284149438245091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AB98-484F-9392-45E4F89F9B1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'A-1'!$A$8:$A$19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'A-1'!$D$8:$D$19</c:f>
              <c:numCache>
                <c:formatCode>_(* #,##0_______);_(* \(#,##0\);_(* "-"_______);_(@_)</c:formatCode>
                <c:ptCount val="12"/>
                <c:pt idx="0">
                  <c:v>420</c:v>
                </c:pt>
                <c:pt idx="1">
                  <c:v>508</c:v>
                </c:pt>
                <c:pt idx="2">
                  <c:v>560</c:v>
                </c:pt>
                <c:pt idx="3">
                  <c:v>495</c:v>
                </c:pt>
                <c:pt idx="4">
                  <c:v>537</c:v>
                </c:pt>
                <c:pt idx="5">
                  <c:v>485</c:v>
                </c:pt>
                <c:pt idx="6">
                  <c:v>435</c:v>
                </c:pt>
                <c:pt idx="7">
                  <c:v>442</c:v>
                </c:pt>
                <c:pt idx="8">
                  <c:v>457</c:v>
                </c:pt>
                <c:pt idx="9">
                  <c:v>463</c:v>
                </c:pt>
                <c:pt idx="10">
                  <c:v>450</c:v>
                </c:pt>
                <c:pt idx="11">
                  <c:v>469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AB98-484F-9392-45E4F89F9B1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15051400"/>
        <c:axId val="315057280"/>
      </c:lineChart>
      <c:catAx>
        <c:axId val="315051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txPr>
          <a:bodyPr rot="0" vert="horz"/>
          <a:lstStyle/>
          <a:p>
            <a:pPr>
              <a:defRPr lang="es-PE" sz="800" b="1"/>
            </a:pPr>
            <a:endParaRPr lang="es-PE"/>
          </a:p>
        </c:txPr>
        <c:crossAx val="3150572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15057280"/>
        <c:scaling>
          <c:orientation val="minMax"/>
        </c:scaling>
        <c:delete val="1"/>
        <c:axPos val="l"/>
        <c:numFmt formatCode="General" sourceLinked="0"/>
        <c:majorTickMark val="out"/>
        <c:minorTickMark val="none"/>
        <c:tickLblPos val="none"/>
        <c:crossAx val="315051400"/>
        <c:crosses val="autoZero"/>
        <c:crossBetween val="between"/>
      </c:valAx>
      <c:spPr>
        <a:noFill/>
      </c:spPr>
    </c:plotArea>
    <c:legend>
      <c:legendPos val="t"/>
      <c:layout>
        <c:manualLayout>
          <c:xMode val="edge"/>
          <c:yMode val="edge"/>
          <c:x val="4.186859006932929E-2"/>
          <c:y val="7.8105569023104685E-2"/>
          <c:w val="0.32823687495298365"/>
          <c:h val="5.6741599684534169E-2"/>
        </c:manualLayout>
      </c:layout>
      <c:overlay val="0"/>
    </c:legend>
    <c:plotVisOnly val="1"/>
    <c:dispBlanksAs val="zero"/>
    <c:showDLblsOverMax val="0"/>
  </c:chart>
  <c:spPr>
    <a:noFill/>
    <a:ln w="19050">
      <a:solidFill>
        <a:srgbClr val="FF3F3F"/>
      </a:solidFill>
    </a:ln>
    <a:effectLst/>
  </c:spPr>
  <c:printSettings>
    <c:headerFooter alignWithMargins="0"/>
    <c:pageMargins b="1" l="0.75000000000000144" r="0.75000000000000144" t="1" header="0" footer="0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3.7672386392912018E-2"/>
          <c:y val="0.10308749801724579"/>
          <c:w val="0.90581903401772002"/>
          <c:h val="0.68959941737722563"/>
        </c:manualLayout>
      </c:layout>
      <c:lineChart>
        <c:grouping val="standard"/>
        <c:varyColors val="0"/>
        <c:ser>
          <c:idx val="0"/>
          <c:order val="0"/>
          <c:tx>
            <c:strRef>
              <c:f>'H-1'!$B$6</c:f>
              <c:strCache>
                <c:ptCount val="1"/>
                <c:pt idx="0">
                  <c:v>NO MORTALES</c:v>
                </c:pt>
              </c:strCache>
            </c:strRef>
          </c:tx>
          <c:spPr>
            <a:ln w="38100">
              <a:solidFill>
                <a:srgbClr val="FF0000"/>
              </a:solidFill>
            </a:ln>
          </c:spPr>
          <c:marker>
            <c:spPr>
              <a:solidFill>
                <a:schemeClr val="accent3">
                  <a:lumMod val="50000"/>
                </a:schemeClr>
              </a:solidFill>
              <a:ln w="38100">
                <a:solidFill>
                  <a:schemeClr val="accent3">
                    <a:lumMod val="50000"/>
                  </a:schemeClr>
                </a:solidFill>
              </a:ln>
            </c:spPr>
          </c:marker>
          <c:dLbls>
            <c:dLbl>
              <c:idx val="0"/>
              <c:layout>
                <c:manualLayout>
                  <c:x val="-5.1331205258704382E-2"/>
                  <c:y val="-3.754946404771520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AA9-4EE8-B91A-F6077E5371B4}"/>
                </c:ext>
              </c:extLst>
            </c:dLbl>
            <c:dLbl>
              <c:idx val="1"/>
              <c:layout>
                <c:manualLayout>
                  <c:x val="-4.8285053694907029E-2"/>
                  <c:y val="-4.196324341041587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AA9-4EE8-B91A-F6077E5371B4}"/>
                </c:ext>
              </c:extLst>
            </c:dLbl>
            <c:dLbl>
              <c:idx val="2"/>
              <c:layout>
                <c:manualLayout>
                  <c:x val="-2.8572803602458466E-2"/>
                  <c:y val="-3.554833957919959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AA9-4EE8-B91A-F6077E5371B4}"/>
                </c:ext>
              </c:extLst>
            </c:dLbl>
            <c:dLbl>
              <c:idx val="3"/>
              <c:layout>
                <c:manualLayout>
                  <c:x val="-4.8215158948838432E-2"/>
                  <c:y val="-4.230726840622010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AA9-4EE8-B91A-F6077E5371B4}"/>
                </c:ext>
              </c:extLst>
            </c:dLbl>
            <c:dLbl>
              <c:idx val="4"/>
              <c:layout>
                <c:manualLayout>
                  <c:x val="-4.606406835958235E-2"/>
                  <c:y val="-3.325853919750601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AA9-4EE8-B91A-F6077E5371B4}"/>
                </c:ext>
              </c:extLst>
            </c:dLbl>
            <c:dLbl>
              <c:idx val="5"/>
              <c:layout>
                <c:manualLayout>
                  <c:x val="-3.2388617070048052E-2"/>
                  <c:y val="-3.458746249276012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AA9-4EE8-B91A-F6077E5371B4}"/>
                </c:ext>
              </c:extLst>
            </c:dLbl>
            <c:dLbl>
              <c:idx val="6"/>
              <c:layout>
                <c:manualLayout>
                  <c:x val="-4.1094064763859149E-2"/>
                  <c:y val="-7.605851431621062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AA9-4EE8-B91A-F6077E5371B4}"/>
                </c:ext>
              </c:extLst>
            </c:dLbl>
            <c:dLbl>
              <c:idx val="7"/>
              <c:layout>
                <c:manualLayout>
                  <c:x val="-2.897559111749861E-2"/>
                  <c:y val="-3.852243587539492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AA9-4EE8-B91A-F6077E5371B4}"/>
                </c:ext>
              </c:extLst>
            </c:dLbl>
            <c:dLbl>
              <c:idx val="8"/>
              <c:layout>
                <c:manualLayout>
                  <c:x val="-4.148813596505313E-2"/>
                  <c:y val="-4.218683177883969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AA9-4EE8-B91A-F6077E5371B4}"/>
                </c:ext>
              </c:extLst>
            </c:dLbl>
            <c:dLbl>
              <c:idx val="9"/>
              <c:layout>
                <c:manualLayout>
                  <c:x val="-5.7853329590501164E-2"/>
                  <c:y val="-4.545404701451911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AA9-4EE8-B91A-F6077E5371B4}"/>
                </c:ext>
              </c:extLst>
            </c:dLbl>
            <c:dLbl>
              <c:idx val="10"/>
              <c:layout>
                <c:manualLayout>
                  <c:x val="-3.3365827397882235E-2"/>
                  <c:y val="-4.077755851386546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AA9-4EE8-B91A-F6077E5371B4}"/>
                </c:ext>
              </c:extLst>
            </c:dLbl>
            <c:dLbl>
              <c:idx val="11"/>
              <c:layout>
                <c:manualLayout>
                  <c:x val="-2.4266056289368901E-2"/>
                  <c:y val="-5.443829123195768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AA9-4EE8-B91A-F6077E5371B4}"/>
                </c:ext>
              </c:extLst>
            </c:dLbl>
            <c:dLbl>
              <c:idx val="12"/>
              <c:layout>
                <c:manualLayout>
                  <c:x val="-3.7915712952138907E-2"/>
                  <c:y val="-4.046144412310174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AA9-4EE8-B91A-F6077E5371B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PE" sz="1050" b="1"/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'H-1'!$A$8:$A$15</c:f>
              <c:strCach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strCache>
            </c:strRef>
          </c:cat>
          <c:val>
            <c:numRef>
              <c:f>'H-1'!$B$8:$B$15</c:f>
              <c:numCache>
                <c:formatCode>_(* #,##0_______);_(* \(#,##0\);_(* "-"_______);_(@_)</c:formatCode>
                <c:ptCount val="8"/>
                <c:pt idx="0">
                  <c:v>15488</c:v>
                </c:pt>
                <c:pt idx="1">
                  <c:v>18956</c:v>
                </c:pt>
                <c:pt idx="2">
                  <c:v>14737</c:v>
                </c:pt>
                <c:pt idx="3">
                  <c:v>20941</c:v>
                </c:pt>
                <c:pt idx="4">
                  <c:v>20876</c:v>
                </c:pt>
                <c:pt idx="5">
                  <c:v>15646</c:v>
                </c:pt>
                <c:pt idx="6">
                  <c:v>20132</c:v>
                </c:pt>
                <c:pt idx="7">
                  <c:v>34800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DAA9-4EE8-B91A-F6077E5371B4}"/>
            </c:ext>
          </c:extLst>
        </c:ser>
        <c:ser>
          <c:idx val="1"/>
          <c:order val="1"/>
          <c:tx>
            <c:strRef>
              <c:f>'H-1'!$D$6</c:f>
              <c:strCache>
                <c:ptCount val="1"/>
                <c:pt idx="0">
                  <c:v>MORTALES</c:v>
                </c:pt>
              </c:strCache>
            </c:strRef>
          </c:tx>
          <c:spPr>
            <a:ln w="38100">
              <a:solidFill>
                <a:srgbClr val="FF3F3F"/>
              </a:solidFill>
            </a:ln>
          </c:spPr>
          <c:marker>
            <c:spPr>
              <a:ln w="38100"/>
            </c:spPr>
          </c:marker>
          <c:dLbls>
            <c:dLbl>
              <c:idx val="0"/>
              <c:layout>
                <c:manualLayout>
                  <c:x val="-3.7170781578162913E-2"/>
                  <c:y val="-3.526507116633766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AA9-4EE8-B91A-F6077E5371B4}"/>
                </c:ext>
              </c:extLst>
            </c:dLbl>
            <c:dLbl>
              <c:idx val="1"/>
              <c:layout>
                <c:manualLayout>
                  <c:x val="-3.8644868069573846E-2"/>
                  <c:y val="-4.59935956708236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AA9-4EE8-B91A-F6077E5371B4}"/>
                </c:ext>
              </c:extLst>
            </c:dLbl>
            <c:dLbl>
              <c:idx val="2"/>
              <c:layout>
                <c:manualLayout>
                  <c:x val="-3.5363341225772497E-2"/>
                  <c:y val="-4.823096622700483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DAA9-4EE8-B91A-F6077E5371B4}"/>
                </c:ext>
              </c:extLst>
            </c:dLbl>
            <c:dLbl>
              <c:idx val="3"/>
              <c:layout>
                <c:manualLayout>
                  <c:x val="-3.2912743273071469E-2"/>
                  <c:y val="-3.840683158182907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DAA9-4EE8-B91A-F6077E5371B4}"/>
                </c:ext>
              </c:extLst>
            </c:dLbl>
            <c:dLbl>
              <c:idx val="4"/>
              <c:layout>
                <c:manualLayout>
                  <c:x val="-2.544819059649716E-2"/>
                  <c:y val="-2.693292056826715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DAA9-4EE8-B91A-F6077E5371B4}"/>
                </c:ext>
              </c:extLst>
            </c:dLbl>
            <c:dLbl>
              <c:idx val="5"/>
              <c:layout>
                <c:manualLayout>
                  <c:x val="-2.9856086283981828E-2"/>
                  <c:y val="-2.974234336728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DAA9-4EE8-B91A-F6077E5371B4}"/>
                </c:ext>
              </c:extLst>
            </c:dLbl>
            <c:dLbl>
              <c:idx val="6"/>
              <c:layout>
                <c:manualLayout>
                  <c:x val="-2.7106928400923019E-2"/>
                  <c:y val="-2.958079524586965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DAA9-4EE8-B91A-F6077E5371B4}"/>
                </c:ext>
              </c:extLst>
            </c:dLbl>
            <c:dLbl>
              <c:idx val="7"/>
              <c:layout>
                <c:manualLayout>
                  <c:x val="-3.1514704668839384E-2"/>
                  <c:y val="-2.629825200564323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DAA9-4EE8-B91A-F6077E5371B4}"/>
                </c:ext>
              </c:extLst>
            </c:dLbl>
            <c:dLbl>
              <c:idx val="8"/>
              <c:layout>
                <c:manualLayout>
                  <c:x val="-3.1088615648955192E-2"/>
                  <c:y val="-3.105842190247873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DAA9-4EE8-B91A-F6077E5371B4}"/>
                </c:ext>
              </c:extLst>
            </c:dLbl>
            <c:dLbl>
              <c:idx val="9"/>
              <c:layout>
                <c:manualLayout>
                  <c:x val="-3.0332570361711126E-2"/>
                  <c:y val="-2.919706345918972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DAA9-4EE8-B91A-F6077E5371B4}"/>
                </c:ext>
              </c:extLst>
            </c:dLbl>
            <c:dLbl>
              <c:idx val="10"/>
              <c:layout>
                <c:manualLayout>
                  <c:x val="-3.1849198879796682E-2"/>
                  <c:y val="-2.894268388193168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DAA9-4EE8-B91A-F6077E5371B4}"/>
                </c:ext>
              </c:extLst>
            </c:dLbl>
            <c:dLbl>
              <c:idx val="11"/>
              <c:layout>
                <c:manualLayout>
                  <c:x val="-3.6399084434053347E-2"/>
                  <c:y val="-3.582867162949277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DAA9-4EE8-B91A-F6077E5371B4}"/>
                </c:ext>
              </c:extLst>
            </c:dLbl>
            <c:dLbl>
              <c:idx val="12"/>
              <c:layout>
                <c:manualLayout>
                  <c:x val="-3.3365827397882235E-2"/>
                  <c:y val="-4.284149438245091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DAA9-4EE8-B91A-F6077E5371B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'H-1'!$A$8:$A$15</c:f>
              <c:strCach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strCache>
            </c:strRef>
          </c:cat>
          <c:val>
            <c:numRef>
              <c:f>'H-1'!$D$8:$D$15</c:f>
              <c:numCache>
                <c:formatCode>_(* #,##0_______);_(* \(#,##0\);_(* "-"_______);_(@_)</c:formatCode>
                <c:ptCount val="8"/>
                <c:pt idx="0">
                  <c:v>189</c:v>
                </c:pt>
                <c:pt idx="1">
                  <c:v>178</c:v>
                </c:pt>
                <c:pt idx="2">
                  <c:v>128</c:v>
                </c:pt>
                <c:pt idx="3">
                  <c:v>179</c:v>
                </c:pt>
                <c:pt idx="4">
                  <c:v>151</c:v>
                </c:pt>
                <c:pt idx="5">
                  <c:v>161</c:v>
                </c:pt>
                <c:pt idx="6">
                  <c:v>150</c:v>
                </c:pt>
                <c:pt idx="7">
                  <c:v>236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DAA9-4EE8-B91A-F6077E5371B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15051400"/>
        <c:axId val="315057280"/>
      </c:lineChart>
      <c:catAx>
        <c:axId val="315051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txPr>
          <a:bodyPr rot="0" vert="horz"/>
          <a:lstStyle/>
          <a:p>
            <a:pPr>
              <a:defRPr lang="es-PE" sz="800" b="1"/>
            </a:pPr>
            <a:endParaRPr lang="es-PE"/>
          </a:p>
        </c:txPr>
        <c:crossAx val="3150572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15057280"/>
        <c:scaling>
          <c:orientation val="minMax"/>
        </c:scaling>
        <c:delete val="1"/>
        <c:axPos val="l"/>
        <c:numFmt formatCode="General" sourceLinked="0"/>
        <c:majorTickMark val="out"/>
        <c:minorTickMark val="none"/>
        <c:tickLblPos val="none"/>
        <c:crossAx val="315051400"/>
        <c:crosses val="autoZero"/>
        <c:crossBetween val="between"/>
      </c:valAx>
      <c:spPr>
        <a:noFill/>
      </c:spPr>
    </c:plotArea>
    <c:legend>
      <c:legendPos val="t"/>
      <c:layout>
        <c:manualLayout>
          <c:xMode val="edge"/>
          <c:yMode val="edge"/>
          <c:x val="4.186859006932929E-2"/>
          <c:y val="7.8105569023104685E-2"/>
          <c:w val="0.32823687495298365"/>
          <c:h val="5.6741599684534169E-2"/>
        </c:manualLayout>
      </c:layout>
      <c:overlay val="0"/>
    </c:legend>
    <c:plotVisOnly val="1"/>
    <c:dispBlanksAs val="zero"/>
    <c:showDLblsOverMax val="0"/>
  </c:chart>
  <c:spPr>
    <a:noFill/>
    <a:ln w="19050">
      <a:solidFill>
        <a:srgbClr val="FF3F3F"/>
      </a:solidFill>
    </a:ln>
    <a:effectLst/>
  </c:spPr>
  <c:printSettings>
    <c:headerFooter alignWithMargins="0"/>
    <c:pageMargins b="1" l="0.75000000000000144" r="0.75000000000000144" t="1" header="0" footer="0"/>
    <c:pageSetup paperSize="9" orientation="landscape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1541410695128792E-2"/>
          <c:y val="0.1312070288089211"/>
          <c:w val="0.95691704943776257"/>
          <c:h val="0.74349235194002905"/>
        </c:manualLayout>
      </c:layout>
      <c:lineChart>
        <c:grouping val="standard"/>
        <c:varyColors val="0"/>
        <c:ser>
          <c:idx val="0"/>
          <c:order val="0"/>
          <c:tx>
            <c:strRef>
              <c:f>'M-1'!$B$6</c:f>
              <c:strCache>
                <c:ptCount val="1"/>
                <c:pt idx="0">
                  <c:v>MASCULINO</c:v>
                </c:pt>
              </c:strCache>
            </c:strRef>
          </c:tx>
          <c:spPr>
            <a:ln w="38100">
              <a:solidFill>
                <a:srgbClr val="FF3F3F"/>
              </a:solidFill>
              <a:prstDash val="solid"/>
            </a:ln>
          </c:spPr>
          <c:marker>
            <c:spPr>
              <a:solidFill>
                <a:schemeClr val="accent3">
                  <a:lumMod val="50000"/>
                </a:schemeClr>
              </a:solidFill>
            </c:spPr>
          </c:marker>
          <c:dLbls>
            <c:dLbl>
              <c:idx val="0"/>
              <c:layout>
                <c:manualLayout>
                  <c:x val="-2.7674489005944186E-2"/>
                  <c:y val="-4.874917964236272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42C-42F5-AF11-F8BD500F2DAC}"/>
                </c:ext>
              </c:extLst>
            </c:dLbl>
            <c:dLbl>
              <c:idx val="1"/>
              <c:layout>
                <c:manualLayout>
                  <c:x val="-3.1117023338112598E-2"/>
                  <c:y val="-4.106526435120562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42C-42F5-AF11-F8BD500F2DAC}"/>
                </c:ext>
              </c:extLst>
            </c:dLbl>
            <c:dLbl>
              <c:idx val="2"/>
              <c:layout>
                <c:manualLayout>
                  <c:x val="-2.8903654590879308E-2"/>
                  <c:y val="-5.02678491156042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42C-42F5-AF11-F8BD500F2DAC}"/>
                </c:ext>
              </c:extLst>
            </c:dLbl>
            <c:dLbl>
              <c:idx val="3"/>
              <c:layout>
                <c:manualLayout>
                  <c:x val="-3.218765884199138E-2"/>
                  <c:y val="-4.384349067338135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42C-42F5-AF11-F8BD500F2DAC}"/>
                </c:ext>
              </c:extLst>
            </c:dLbl>
            <c:dLbl>
              <c:idx val="4"/>
              <c:layout>
                <c:manualLayout>
                  <c:x val="-1.9545410392508906E-2"/>
                  <c:y val="-5.68251276420446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42C-42F5-AF11-F8BD500F2DAC}"/>
                </c:ext>
              </c:extLst>
            </c:dLbl>
            <c:dLbl>
              <c:idx val="5"/>
              <c:layout>
                <c:manualLayout>
                  <c:x val="-3.2837918866364453E-2"/>
                  <c:y val="-4.720024722834537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42C-42F5-AF11-F8BD500F2DAC}"/>
                </c:ext>
              </c:extLst>
            </c:dLbl>
            <c:dLbl>
              <c:idx val="6"/>
              <c:layout>
                <c:manualLayout>
                  <c:x val="-4.4017304886785839E-2"/>
                  <c:y val="-4.822199082206045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42C-42F5-AF11-F8BD500F2DAC}"/>
                </c:ext>
              </c:extLst>
            </c:dLbl>
            <c:dLbl>
              <c:idx val="7"/>
              <c:layout>
                <c:manualLayout>
                  <c:x val="-3.356781556909804E-2"/>
                  <c:y val="-4.382913234381616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42C-42F5-AF11-F8BD500F2DAC}"/>
                </c:ext>
              </c:extLst>
            </c:dLbl>
            <c:dLbl>
              <c:idx val="8"/>
              <c:layout>
                <c:manualLayout>
                  <c:x val="-3.1464580983778211E-2"/>
                  <c:y val="-6.85208567337184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B42C-42F5-AF11-F8BD500F2DAC}"/>
                </c:ext>
              </c:extLst>
            </c:dLbl>
            <c:dLbl>
              <c:idx val="9"/>
              <c:layout>
                <c:manualLayout>
                  <c:x val="-3.0187504028288646E-2"/>
                  <c:y val="-5.148521456535459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B42C-42F5-AF11-F8BD500F2DAC}"/>
                </c:ext>
              </c:extLst>
            </c:dLbl>
            <c:dLbl>
              <c:idx val="10"/>
              <c:layout>
                <c:manualLayout>
                  <c:x val="-3.5448466397592131E-2"/>
                  <c:y val="-5.320959664820198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B42C-42F5-AF11-F8BD500F2DAC}"/>
                </c:ext>
              </c:extLst>
            </c:dLbl>
            <c:dLbl>
              <c:idx val="11"/>
              <c:layout>
                <c:manualLayout>
                  <c:x val="-3.1995575173785817E-2"/>
                  <c:y val="-4.69091044842388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B42C-42F5-AF11-F8BD500F2DAC}"/>
                </c:ext>
              </c:extLst>
            </c:dLbl>
            <c:dLbl>
              <c:idx val="12"/>
              <c:layout>
                <c:manualLayout>
                  <c:x val="-3.1219512195121951E-2"/>
                  <c:y val="-4.725379779144926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B42C-42F5-AF11-F8BD500F2DAC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s-PE"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'M-1'!$A$8:$A$19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'M-1'!$B$8:$B$19</c:f>
              <c:numCache>
                <c:formatCode>_(* #,##0_______);_(* \(#,##0\);_(* "-"_______);_(@_)</c:formatCode>
                <c:ptCount val="12"/>
                <c:pt idx="0">
                  <c:v>44</c:v>
                </c:pt>
                <c:pt idx="1">
                  <c:v>18</c:v>
                </c:pt>
                <c:pt idx="2">
                  <c:v>13</c:v>
                </c:pt>
                <c:pt idx="3">
                  <c:v>15</c:v>
                </c:pt>
                <c:pt idx="4">
                  <c:v>25</c:v>
                </c:pt>
                <c:pt idx="5">
                  <c:v>15</c:v>
                </c:pt>
                <c:pt idx="6">
                  <c:v>13</c:v>
                </c:pt>
                <c:pt idx="7">
                  <c:v>14</c:v>
                </c:pt>
                <c:pt idx="8">
                  <c:v>8</c:v>
                </c:pt>
                <c:pt idx="9">
                  <c:v>14</c:v>
                </c:pt>
                <c:pt idx="10">
                  <c:v>16</c:v>
                </c:pt>
                <c:pt idx="1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42C-42F5-AF11-F8BD500F2DAC}"/>
            </c:ext>
          </c:extLst>
        </c:ser>
        <c:ser>
          <c:idx val="1"/>
          <c:order val="1"/>
          <c:tx>
            <c:strRef>
              <c:f>'M-1'!$D$6</c:f>
              <c:strCache>
                <c:ptCount val="1"/>
                <c:pt idx="0">
                  <c:v>FEMENINO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dLbls>
            <c:dLbl>
              <c:idx val="0"/>
              <c:layout>
                <c:manualLayout>
                  <c:x val="-2.0227716303571203E-2"/>
                  <c:y val="-4.488634719457016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B42C-42F5-AF11-F8BD500F2DAC}"/>
                </c:ext>
              </c:extLst>
            </c:dLbl>
            <c:dLbl>
              <c:idx val="1"/>
              <c:layout>
                <c:manualLayout>
                  <c:x val="-1.7530687463095038E-2"/>
                  <c:y val="-4.208095049490952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B42C-42F5-AF11-F8BD500F2DAC}"/>
                </c:ext>
              </c:extLst>
            </c:dLbl>
            <c:dLbl>
              <c:idx val="2"/>
              <c:layout>
                <c:manualLayout>
                  <c:x val="-2.5826428932509662E-2"/>
                  <c:y val="-4.488647416562687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B42C-42F5-AF11-F8BD500F2DAC}"/>
                </c:ext>
              </c:extLst>
            </c:dLbl>
            <c:dLbl>
              <c:idx val="3"/>
              <c:layout>
                <c:manualLayout>
                  <c:x val="-1.8879201883333117E-2"/>
                  <c:y val="-4.208095049490952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B42C-42F5-AF11-F8BD500F2DAC}"/>
                </c:ext>
              </c:extLst>
            </c:dLbl>
            <c:dLbl>
              <c:idx val="4"/>
              <c:layout>
                <c:manualLayout>
                  <c:x val="-2.0227716303571196E-2"/>
                  <c:y val="-4.488634719457016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B42C-42F5-AF11-F8BD500F2DAC}"/>
                </c:ext>
              </c:extLst>
            </c:dLbl>
            <c:dLbl>
              <c:idx val="5"/>
              <c:layout>
                <c:manualLayout>
                  <c:x val="-1.8879201883333117E-2"/>
                  <c:y val="-4.208095049490952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B42C-42F5-AF11-F8BD500F2DAC}"/>
                </c:ext>
              </c:extLst>
            </c:dLbl>
            <c:dLbl>
              <c:idx val="6"/>
              <c:layout>
                <c:manualLayout>
                  <c:x val="-2.0227716303571196E-2"/>
                  <c:y val="-4.769174389423080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B42C-42F5-AF11-F8BD500F2DAC}"/>
                </c:ext>
              </c:extLst>
            </c:dLbl>
            <c:dLbl>
              <c:idx val="7"/>
              <c:layout>
                <c:manualLayout>
                  <c:x val="-1.8879201883333117E-2"/>
                  <c:y val="-4.208095049490952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B42C-42F5-AF11-F8BD500F2DAC}"/>
                </c:ext>
              </c:extLst>
            </c:dLbl>
            <c:dLbl>
              <c:idx val="8"/>
              <c:layout>
                <c:manualLayout>
                  <c:x val="-2.4273259564285433E-2"/>
                  <c:y val="-4.48865680919480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B42C-42F5-AF11-F8BD500F2DAC}"/>
                </c:ext>
              </c:extLst>
            </c:dLbl>
            <c:dLbl>
              <c:idx val="9"/>
              <c:layout>
                <c:manualLayout>
                  <c:x val="-2.0227716303571196E-2"/>
                  <c:y val="-4.208095049490952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B42C-42F5-AF11-F8BD500F2DAC}"/>
                </c:ext>
              </c:extLst>
            </c:dLbl>
            <c:dLbl>
              <c:idx val="10"/>
              <c:layout>
                <c:manualLayout>
                  <c:x val="-2.0227716303571196E-2"/>
                  <c:y val="-3.927555379524889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B42C-42F5-AF11-F8BD500F2DAC}"/>
                </c:ext>
              </c:extLst>
            </c:dLbl>
            <c:dLbl>
              <c:idx val="11"/>
              <c:layout>
                <c:manualLayout>
                  <c:x val="-2.7277281308280426E-2"/>
                  <c:y val="-4.769205073538802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B42C-42F5-AF11-F8BD500F2DA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i="0" baseline="0"/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'M-1'!$A$8:$A$19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'M-1'!$D$8:$D$19</c:f>
              <c:numCache>
                <c:formatCode>_(* #,##0_______);_(* \(#,##0\);_(* "-"_______);_(@_)</c:formatCode>
                <c:ptCount val="12"/>
                <c:pt idx="0">
                  <c:v>9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B42C-42F5-AF11-F8BD500F2DA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14556304"/>
        <c:axId val="314551208"/>
      </c:lineChart>
      <c:catAx>
        <c:axId val="31455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s-PE" sz="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3145512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14551208"/>
        <c:scaling>
          <c:orientation val="minMax"/>
        </c:scaling>
        <c:delete val="1"/>
        <c:axPos val="l"/>
        <c:numFmt formatCode="General" sourceLinked="0"/>
        <c:majorTickMark val="out"/>
        <c:minorTickMark val="none"/>
        <c:tickLblPos val="none"/>
        <c:crossAx val="314556304"/>
        <c:crosses val="autoZero"/>
        <c:crossBetween val="between"/>
      </c:valAx>
      <c:spPr>
        <a:noFill/>
        <a:ln w="12700">
          <a:noFill/>
          <a:prstDash val="solid"/>
        </a:ln>
        <a:effectLst>
          <a:outerShdw blurRad="50800" dist="50800" dir="5400000" sx="94000" sy="94000" algn="ctr" rotWithShape="0">
            <a:schemeClr val="bg2"/>
          </a:outerShdw>
        </a:effectLst>
      </c:spPr>
    </c:plotArea>
    <c:legend>
      <c:legendPos val="t"/>
      <c:layout>
        <c:manualLayout>
          <c:xMode val="edge"/>
          <c:yMode val="edge"/>
          <c:x val="0.11960487798426754"/>
          <c:y val="0.13370317100489462"/>
          <c:w val="0.25880377766470425"/>
          <c:h val="4.3751867555017164E-2"/>
        </c:manualLayout>
      </c:layout>
      <c:overlay val="0"/>
      <c:txPr>
        <a:bodyPr/>
        <a:lstStyle/>
        <a:p>
          <a:pPr>
            <a:defRPr sz="1000" baseline="0"/>
          </a:pPr>
          <a:endParaRPr lang="es-PE"/>
        </a:p>
      </c:txPr>
    </c:legend>
    <c:plotVisOnly val="1"/>
    <c:dispBlanksAs val="zero"/>
    <c:showDLblsOverMax val="0"/>
  </c:chart>
  <c:spPr>
    <a:noFill/>
    <a:ln w="19050">
      <a:solidFill>
        <a:srgbClr val="FF3F3F"/>
      </a:solidFill>
      <a:prstDash val="solid"/>
    </a:ln>
    <a:effectLst/>
  </c:spPr>
  <c:txPr>
    <a:bodyPr/>
    <a:lstStyle/>
    <a:p>
      <a:pPr>
        <a:defRPr sz="14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 alignWithMargins="0"/>
    <c:pageMargins b="1" l="0.75000000000000144" r="0.75000000000000144" t="1" header="0" footer="0"/>
    <c:pageSetup paperSize="9" orientation="landscape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view3D>
      <c:rotX val="0"/>
      <c:rotY val="0"/>
      <c:depthPercent val="240"/>
      <c:rAngAx val="0"/>
    </c:view3D>
    <c:floor>
      <c:thickness val="0"/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0.2403140715393825"/>
          <c:y val="3.4279344249350086E-2"/>
          <c:w val="0.69223183426163859"/>
          <c:h val="0.8997686587513001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FF3F3F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2D3E-49B8-AEC9-0A6119827CEE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2D3E-49B8-AEC9-0A6119827CEE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2D3E-49B8-AEC9-0A6119827CEE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2D3E-49B8-AEC9-0A6119827CEE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2D3E-49B8-AEC9-0A6119827CEE}"/>
              </c:ext>
            </c:extLst>
          </c:dPt>
          <c:dLbls>
            <c:dLbl>
              <c:idx val="0"/>
              <c:layout>
                <c:manualLayout>
                  <c:x val="1.1602772743975646E-2"/>
                  <c:y val="-4.260609045929103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D3E-49B8-AEC9-0A6119827CEE}"/>
                </c:ext>
              </c:extLst>
            </c:dLbl>
            <c:dLbl>
              <c:idx val="1"/>
              <c:layout>
                <c:manualLayout>
                  <c:x val="2.5178014489965375E-3"/>
                  <c:y val="-1.295940956967231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D3E-49B8-AEC9-0A6119827CEE}"/>
                </c:ext>
              </c:extLst>
            </c:dLbl>
            <c:dLbl>
              <c:idx val="2"/>
              <c:layout>
                <c:manualLayout>
                  <c:x val="2.4267449217441287E-3"/>
                  <c:y val="-2.130634075128792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D3E-49B8-AEC9-0A6119827CEE}"/>
                </c:ext>
              </c:extLst>
            </c:dLbl>
            <c:dLbl>
              <c:idx val="3"/>
              <c:layout>
                <c:manualLayout>
                  <c:x val="3.1215783621380698E-3"/>
                  <c:y val="-2.9474357412469948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D3E-49B8-AEC9-0A6119827CEE}"/>
                </c:ext>
              </c:extLst>
            </c:dLbl>
            <c:dLbl>
              <c:idx val="4"/>
              <c:layout>
                <c:manualLayout>
                  <c:x val="6.0457995276902016E-3"/>
                  <c:y val="-4.9651364890269554E-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D3E-49B8-AEC9-0A6119827CEE}"/>
                </c:ext>
              </c:extLst>
            </c:dLbl>
            <c:dLbl>
              <c:idx val="5"/>
              <c:layout>
                <c:manualLayout>
                  <c:x val="6.3557864347415635E-3"/>
                  <c:y val="1.489334109112209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D3E-49B8-AEC9-0A6119827CEE}"/>
                </c:ext>
              </c:extLst>
            </c:dLbl>
            <c:dLbl>
              <c:idx val="6"/>
              <c:layout>
                <c:manualLayout>
                  <c:x val="7.1529053463315955E-3"/>
                  <c:y val="4.260647637469954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D3E-49B8-AEC9-0A6119827CEE}"/>
                </c:ext>
              </c:extLst>
            </c:dLbl>
            <c:dLbl>
              <c:idx val="7"/>
              <c:layout>
                <c:manualLayout>
                  <c:x val="7.9498200953044707E-3"/>
                  <c:y val="2.274489623061233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D3E-49B8-AEC9-0A6119827CEE}"/>
                </c:ext>
              </c:extLst>
            </c:dLbl>
            <c:dLbl>
              <c:idx val="8"/>
              <c:layout>
                <c:manualLayout>
                  <c:x val="4.9278050361337205E-3"/>
                  <c:y val="2.098263991374044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2D3E-49B8-AEC9-0A6119827CEE}"/>
                </c:ext>
              </c:extLst>
            </c:dLbl>
            <c:dLbl>
              <c:idx val="9"/>
              <c:layout>
                <c:manualLayout>
                  <c:x val="3.3613333288871252E-3"/>
                  <c:y val="3.700428009037148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2D3E-49B8-AEC9-0A6119827CEE}"/>
                </c:ext>
              </c:extLst>
            </c:dLbl>
            <c:dLbl>
              <c:idx val="15"/>
              <c:layout>
                <c:manualLayout>
                  <c:x val="-7.1458593683622982E-3"/>
                  <c:y val="0.1342105355857532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2D3E-49B8-AEC9-0A6119827CE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'M-2'!$R$11:$R$20</c:f>
              <c:strCache>
                <c:ptCount val="10"/>
                <c:pt idx="0">
                  <c:v>OTRAS</c:v>
                </c:pt>
                <c:pt idx="1">
                  <c:v>LIMA METROPOLITANA</c:v>
                </c:pt>
                <c:pt idx="2">
                  <c:v>AREQUIPA</c:v>
                </c:pt>
                <c:pt idx="3">
                  <c:v>LA LIBERTAD</c:v>
                </c:pt>
                <c:pt idx="4">
                  <c:v>PIURA</c:v>
                </c:pt>
                <c:pt idx="5">
                  <c:v>CALLAO</c:v>
                </c:pt>
                <c:pt idx="6">
                  <c:v>LAMBAYEQUE</c:v>
                </c:pt>
                <c:pt idx="7">
                  <c:v>ANCASH</c:v>
                </c:pt>
                <c:pt idx="8">
                  <c:v>JUNIN</c:v>
                </c:pt>
                <c:pt idx="9">
                  <c:v>PUNO</c:v>
                </c:pt>
              </c:strCache>
            </c:strRef>
          </c:cat>
          <c:val>
            <c:numRef>
              <c:f>'M-2'!$S$11:$S$20</c:f>
              <c:numCache>
                <c:formatCode>_(* #,##0_);_(* \(#,##0\);_(* "-"_);_(@_)</c:formatCode>
                <c:ptCount val="10"/>
                <c:pt idx="0">
                  <c:v>25</c:v>
                </c:pt>
                <c:pt idx="1">
                  <c:v>137</c:v>
                </c:pt>
                <c:pt idx="2">
                  <c:v>18</c:v>
                </c:pt>
                <c:pt idx="3">
                  <c:v>16</c:v>
                </c:pt>
                <c:pt idx="4">
                  <c:v>11</c:v>
                </c:pt>
                <c:pt idx="5">
                  <c:v>8</c:v>
                </c:pt>
                <c:pt idx="6">
                  <c:v>6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D3E-49B8-AEC9-0A6119827C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shape val="cylinder"/>
        <c:axId val="314555912"/>
        <c:axId val="314550032"/>
        <c:axId val="0"/>
      </c:bar3DChart>
      <c:valAx>
        <c:axId val="314550032"/>
        <c:scaling>
          <c:orientation val="minMax"/>
        </c:scaling>
        <c:delete val="0"/>
        <c:axPos val="b"/>
        <c:numFmt formatCode="_(* #,##0_);_(* \(#,##0\);_(* &quot;-&quot;_);_(@_)" sourceLinked="1"/>
        <c:majorTickMark val="out"/>
        <c:minorTickMark val="none"/>
        <c:tickLblPos val="nextTo"/>
        <c:crossAx val="314555912"/>
        <c:crosses val="autoZero"/>
        <c:crossBetween val="between"/>
      </c:valAx>
      <c:catAx>
        <c:axId val="31455591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s-PE"/>
          </a:p>
        </c:txPr>
        <c:crossAx val="314550032"/>
        <c:crosses val="autoZero"/>
        <c:auto val="1"/>
        <c:lblAlgn val="ctr"/>
        <c:lblOffset val="100"/>
        <c:noMultiLvlLbl val="0"/>
      </c:catAx>
    </c:plotArea>
    <c:plotVisOnly val="1"/>
    <c:dispBlanksAs val="zero"/>
    <c:showDLblsOverMax val="0"/>
  </c:chart>
  <c:spPr>
    <a:noFill/>
    <a:ln w="19050">
      <a:solidFill>
        <a:srgbClr val="FF3F3F"/>
      </a:solidFill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PE"/>
    </a:p>
  </c:txPr>
  <c:printSettings>
    <c:headerFooter/>
    <c:pageMargins b="0.75" l="0.7" r="0.7" t="0.75" header="0.3" footer="0.3"/>
    <c:pageSetup orientation="portrait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view3D>
      <c:rotX val="0"/>
      <c:rotY val="0"/>
      <c:rAngAx val="0"/>
      <c:perspective val="110"/>
    </c:view3D>
    <c:floor>
      <c:thickness val="0"/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0.14650149775820123"/>
          <c:y val="9.5905094146149422E-2"/>
          <c:w val="0.7612014873696713"/>
          <c:h val="0.78032183562843627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rgbClr val="FF3F3F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7F48-41B0-9CCA-A7CA3C5D0845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7F48-41B0-9CCA-A7CA3C5D0845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7F48-41B0-9CCA-A7CA3C5D0845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7F48-41B0-9CCA-A7CA3C5D0845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7F48-41B0-9CCA-A7CA3C5D0845}"/>
              </c:ext>
            </c:extLst>
          </c:dPt>
          <c:dLbls>
            <c:dLbl>
              <c:idx val="0"/>
              <c:layout>
                <c:manualLayout>
                  <c:x val="8.2547749348153617E-3"/>
                  <c:y val="-1.331825834482681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F48-41B0-9CCA-A7CA3C5D0845}"/>
                </c:ext>
              </c:extLst>
            </c:dLbl>
            <c:dLbl>
              <c:idx val="1"/>
              <c:layout>
                <c:manualLayout>
                  <c:x val="4.2875377217429381E-3"/>
                  <c:y val="-7.026601936642022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F48-41B0-9CCA-A7CA3C5D0845}"/>
                </c:ext>
              </c:extLst>
            </c:dLbl>
            <c:dLbl>
              <c:idx val="2"/>
              <c:layout>
                <c:manualLayout>
                  <c:x val="3.9422575746454495E-3"/>
                  <c:y val="-6.391154634350650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F48-41B0-9CCA-A7CA3C5D0845}"/>
                </c:ext>
              </c:extLst>
            </c:dLbl>
            <c:dLbl>
              <c:idx val="3"/>
              <c:layout>
                <c:manualLayout>
                  <c:x val="4.0863430252822E-3"/>
                  <c:y val="-2.9012959673433598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F48-41B0-9CCA-A7CA3C5D0845}"/>
                </c:ext>
              </c:extLst>
            </c:dLbl>
            <c:dLbl>
              <c:idx val="4"/>
              <c:layout>
                <c:manualLayout>
                  <c:x val="3.4482761741584009E-3"/>
                  <c:y val="-1.09819436917293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F48-41B0-9CCA-A7CA3C5D0845}"/>
                </c:ext>
              </c:extLst>
            </c:dLbl>
            <c:dLbl>
              <c:idx val="5"/>
              <c:layout>
                <c:manualLayout>
                  <c:x val="-2.4563171730142188E-3"/>
                  <c:y val="-1.278195577007173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F48-41B0-9CCA-A7CA3C5D0845}"/>
                </c:ext>
              </c:extLst>
            </c:dLbl>
            <c:dLbl>
              <c:idx val="6"/>
              <c:layout>
                <c:manualLayout>
                  <c:x val="-2.544303258549574E-3"/>
                  <c:y val="-8.080965866385767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F48-41B0-9CCA-A7CA3C5D0845}"/>
                </c:ext>
              </c:extLst>
            </c:dLbl>
            <c:dLbl>
              <c:idx val="7"/>
              <c:layout>
                <c:manualLayout>
                  <c:x val="-1.3771383271914497E-3"/>
                  <c:y val="-1.278215019770139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F48-41B0-9CCA-A7CA3C5D0845}"/>
                </c:ext>
              </c:extLst>
            </c:dLbl>
            <c:dLbl>
              <c:idx val="8"/>
              <c:layout>
                <c:manualLayout>
                  <c:x val="-4.2798663396373922E-3"/>
                  <c:y val="-1.19310725631225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F48-41B0-9CCA-A7CA3C5D0845}"/>
                </c:ext>
              </c:extLst>
            </c:dLbl>
            <c:dLbl>
              <c:idx val="9"/>
              <c:layout>
                <c:manualLayout>
                  <c:x val="-5.5658233205757163E-3"/>
                  <c:y val="-1.288130677521933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F48-41B0-9CCA-A7CA3C5D0845}"/>
                </c:ext>
              </c:extLst>
            </c:dLbl>
            <c:dLbl>
              <c:idx val="10"/>
              <c:layout>
                <c:manualLayout>
                  <c:x val="-1.0282258336568092E-2"/>
                  <c:y val="-1.416666467472843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7F48-41B0-9CCA-A7CA3C5D0845}"/>
                </c:ext>
              </c:extLst>
            </c:dLbl>
            <c:dLbl>
              <c:idx val="11"/>
              <c:layout>
                <c:manualLayout>
                  <c:x val="-5.7471269569305842E-3"/>
                  <c:y val="-1.616161359077171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7F48-41B0-9CCA-A7CA3C5D0845}"/>
                </c:ext>
              </c:extLst>
            </c:dLbl>
            <c:dLbl>
              <c:idx val="13"/>
              <c:layout>
                <c:manualLayout>
                  <c:x val="-5.7471269569306684E-3"/>
                  <c:y val="-2.0202016988464648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7F48-41B0-9CCA-A7CA3C5D0845}"/>
                </c:ext>
              </c:extLst>
            </c:dLbl>
            <c:dLbl>
              <c:idx val="14"/>
              <c:layout>
                <c:manualLayout>
                  <c:x val="-9.1954031310890697E-3"/>
                  <c:y val="-1.01010084942323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7F48-41B0-9CCA-A7CA3C5D0845}"/>
                </c:ext>
              </c:extLst>
            </c:dLbl>
            <c:dLbl>
              <c:idx val="15"/>
              <c:layout>
                <c:manualLayout>
                  <c:x val="-8.2953215942910309E-3"/>
                  <c:y val="-2.336514382165850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7F48-41B0-9CCA-A7CA3C5D084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'M-3'!$S$8:$S$22</c:f>
              <c:strCache>
                <c:ptCount val="1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</c:strCache>
            </c:strRef>
          </c:cat>
          <c:val>
            <c:numRef>
              <c:f>'M-3'!$T$8:$T$22</c:f>
              <c:numCache>
                <c:formatCode>_(* #,##0_);_(* \(#,##0\);_(* "-"_);_(@_)</c:formatCode>
                <c:ptCount val="15"/>
                <c:pt idx="0">
                  <c:v>6</c:v>
                </c:pt>
                <c:pt idx="1">
                  <c:v>1</c:v>
                </c:pt>
                <c:pt idx="2">
                  <c:v>20</c:v>
                </c:pt>
                <c:pt idx="3">
                  <c:v>17</c:v>
                </c:pt>
                <c:pt idx="4">
                  <c:v>7</c:v>
                </c:pt>
                <c:pt idx="5">
                  <c:v>26</c:v>
                </c:pt>
                <c:pt idx="6">
                  <c:v>10</c:v>
                </c:pt>
                <c:pt idx="7">
                  <c:v>2</c:v>
                </c:pt>
                <c:pt idx="8">
                  <c:v>25</c:v>
                </c:pt>
                <c:pt idx="9">
                  <c:v>4</c:v>
                </c:pt>
                <c:pt idx="10">
                  <c:v>14</c:v>
                </c:pt>
                <c:pt idx="11">
                  <c:v>12</c:v>
                </c:pt>
                <c:pt idx="12">
                  <c:v>1</c:v>
                </c:pt>
                <c:pt idx="13">
                  <c:v>1</c:v>
                </c:pt>
                <c:pt idx="1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7F48-41B0-9CCA-A7CA3C5D0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shape val="cylinder"/>
        <c:axId val="314551600"/>
        <c:axId val="314551992"/>
        <c:axId val="0"/>
      </c:bar3DChart>
      <c:catAx>
        <c:axId val="3145516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14551992"/>
        <c:crosses val="autoZero"/>
        <c:auto val="1"/>
        <c:lblAlgn val="ctr"/>
        <c:lblOffset val="100"/>
        <c:noMultiLvlLbl val="0"/>
      </c:catAx>
      <c:valAx>
        <c:axId val="314551992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14551600"/>
        <c:crosses val="autoZero"/>
        <c:crossBetween val="between"/>
      </c:valAx>
    </c:plotArea>
    <c:plotVisOnly val="1"/>
    <c:dispBlanksAs val="zero"/>
    <c:showDLblsOverMax val="0"/>
  </c:chart>
  <c:spPr>
    <a:noFill/>
    <a:ln w="19050">
      <a:solidFill>
        <a:srgbClr val="FF3F3F"/>
      </a:solidFill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view3D>
      <c:rotX val="0"/>
      <c:rotY val="0"/>
      <c:rAngAx val="0"/>
      <c:perspective val="110"/>
    </c:view3D>
    <c:floor>
      <c:thickness val="0"/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0.14650149775820123"/>
          <c:y val="9.5905094146149422E-2"/>
          <c:w val="0.7612014873696713"/>
          <c:h val="0.72173598417452978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rgbClr val="FF3F3F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5C6D-447F-AD01-6F658FDC8204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5C6D-447F-AD01-6F658FDC8204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5C6D-447F-AD01-6F658FDC8204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5C6D-447F-AD01-6F658FDC8204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5C6D-447F-AD01-6F658FDC8204}"/>
              </c:ext>
            </c:extLst>
          </c:dPt>
          <c:dLbls>
            <c:dLbl>
              <c:idx val="0"/>
              <c:layout>
                <c:manualLayout>
                  <c:x val="8.0722957992153468E-3"/>
                  <c:y val="-1.704260483466484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C6D-447F-AD01-6F658FDC8204}"/>
                </c:ext>
              </c:extLst>
            </c:dLbl>
            <c:dLbl>
              <c:idx val="1"/>
              <c:layout>
                <c:manualLayout>
                  <c:x val="1.0114502175053785E-2"/>
                  <c:y val="-1.272865734398720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C6D-447F-AD01-6F658FDC8204}"/>
                </c:ext>
              </c:extLst>
            </c:dLbl>
            <c:dLbl>
              <c:idx val="2"/>
              <c:layout>
                <c:manualLayout>
                  <c:x val="4.7843728762040219E-3"/>
                  <c:y val="2.1302120256478283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C6D-447F-AD01-6F658FDC8204}"/>
                </c:ext>
              </c:extLst>
            </c:dLbl>
            <c:dLbl>
              <c:idx val="3"/>
              <c:layout>
                <c:manualLayout>
                  <c:x val="4.0864056984403268E-3"/>
                  <c:y val="-1.049166640015378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C6D-447F-AD01-6F658FDC8204}"/>
                </c:ext>
              </c:extLst>
            </c:dLbl>
            <c:dLbl>
              <c:idx val="4"/>
              <c:layout>
                <c:manualLayout>
                  <c:x val="0"/>
                  <c:y val="2.610623067673821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C6D-447F-AD01-6F658FDC8204}"/>
                </c:ext>
              </c:extLst>
            </c:dLbl>
            <c:dLbl>
              <c:idx val="5"/>
              <c:layout>
                <c:manualLayout>
                  <c:x val="-5.2416933589885494E-3"/>
                  <c:y val="-8.89482591805535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C6D-447F-AD01-6F658FDC8204}"/>
                </c:ext>
              </c:extLst>
            </c:dLbl>
            <c:dLbl>
              <c:idx val="6"/>
              <c:layout>
                <c:manualLayout>
                  <c:x val="-1.2625807580141486E-2"/>
                  <c:y val="-6.284374794204736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C6D-447F-AD01-6F658FDC8204}"/>
                </c:ext>
              </c:extLst>
            </c:dLbl>
            <c:dLbl>
              <c:idx val="7"/>
              <c:layout>
                <c:manualLayout>
                  <c:x val="-1.7014111324904581E-2"/>
                  <c:y val="-1.528597782646844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C6D-447F-AD01-6F658FDC8204}"/>
                </c:ext>
              </c:extLst>
            </c:dLbl>
            <c:dLbl>
              <c:idx val="8"/>
              <c:layout>
                <c:manualLayout>
                  <c:x val="-1.2884287991811369E-2"/>
                  <c:y val="-1.395128431795193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C6D-447F-AD01-6F658FDC8204}"/>
                </c:ext>
              </c:extLst>
            </c:dLbl>
            <c:dLbl>
              <c:idx val="9"/>
              <c:layout>
                <c:manualLayout>
                  <c:x val="-1.1354673724311011E-2"/>
                  <c:y val="-1.491228173175036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5C6D-447F-AD01-6F658FDC8204}"/>
                </c:ext>
              </c:extLst>
            </c:dLbl>
            <c:dLbl>
              <c:idx val="15"/>
              <c:layout>
                <c:manualLayout>
                  <c:x val="-7.1458593683622982E-3"/>
                  <c:y val="0.1342105355857532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5C6D-447F-AD01-6F658FDC820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'M-4'!$B$8:$B$17</c:f>
              <c:strCache>
                <c:ptCount val="10"/>
                <c:pt idx="0">
                  <c:v>AGRICULTOR</c:v>
                </c:pt>
                <c:pt idx="1">
                  <c:v>CAPATAZ</c:v>
                </c:pt>
                <c:pt idx="2">
                  <c:v>EMPLEADO</c:v>
                </c:pt>
                <c:pt idx="3">
                  <c:v>FUNCIONARIO</c:v>
                </c:pt>
                <c:pt idx="4">
                  <c:v>OBRERO</c:v>
                </c:pt>
                <c:pt idx="5">
                  <c:v>OFICIAL</c:v>
                </c:pt>
                <c:pt idx="6">
                  <c:v>OPERARIO</c:v>
                </c:pt>
                <c:pt idx="7">
                  <c:v>PEÓN</c:v>
                </c:pt>
                <c:pt idx="8">
                  <c:v>OTRAS</c:v>
                </c:pt>
                <c:pt idx="9">
                  <c:v>NO ESPECIFICADO</c:v>
                </c:pt>
              </c:strCache>
            </c:strRef>
          </c:cat>
          <c:val>
            <c:numRef>
              <c:f>'M-4'!$O$8:$O$17</c:f>
              <c:numCache>
                <c:formatCode>_(* #,##0_);_(* \(#,##0\);_(* "-"_);_(@_)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59</c:v>
                </c:pt>
                <c:pt idx="3">
                  <c:v>1</c:v>
                </c:pt>
                <c:pt idx="4">
                  <c:v>48</c:v>
                </c:pt>
                <c:pt idx="5">
                  <c:v>11</c:v>
                </c:pt>
                <c:pt idx="6">
                  <c:v>67</c:v>
                </c:pt>
                <c:pt idx="7">
                  <c:v>15</c:v>
                </c:pt>
                <c:pt idx="8">
                  <c:v>29</c:v>
                </c:pt>
                <c:pt idx="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C6D-447F-AD01-6F658FDC8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shape val="cylinder"/>
        <c:axId val="314552384"/>
        <c:axId val="314552776"/>
        <c:axId val="0"/>
      </c:bar3DChart>
      <c:catAx>
        <c:axId val="3145523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14552776"/>
        <c:crosses val="autoZero"/>
        <c:auto val="1"/>
        <c:lblAlgn val="ctr"/>
        <c:lblOffset val="100"/>
        <c:noMultiLvlLbl val="0"/>
      </c:catAx>
      <c:valAx>
        <c:axId val="314552776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14552384"/>
        <c:crosses val="autoZero"/>
        <c:crossBetween val="between"/>
      </c:valAx>
    </c:plotArea>
    <c:plotVisOnly val="1"/>
    <c:dispBlanksAs val="zero"/>
    <c:showDLblsOverMax val="0"/>
  </c:chart>
  <c:spPr>
    <a:noFill/>
    <a:ln w="19050">
      <a:solidFill>
        <a:srgbClr val="FF3F3F"/>
      </a:solidFill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view3D>
      <c:rotX val="0"/>
      <c:rotY val="0"/>
      <c:rAngAx val="0"/>
      <c:perspective val="110"/>
    </c:view3D>
    <c:floor>
      <c:thickness val="0"/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0.26227301253873542"/>
          <c:y val="3.5690159356947512E-2"/>
          <c:w val="0.68973523196500708"/>
          <c:h val="0.86618612036472431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FF3F3F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7B07-431B-97FB-290F31C3D22B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7B07-431B-97FB-290F31C3D22B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7B07-431B-97FB-290F31C3D22B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7B07-431B-97FB-290F31C3D22B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7B07-431B-97FB-290F31C3D22B}"/>
              </c:ext>
            </c:extLst>
          </c:dPt>
          <c:dLbls>
            <c:dLbl>
              <c:idx val="0"/>
              <c:layout>
                <c:manualLayout>
                  <c:x val="4.4917734460593415E-3"/>
                  <c:y val="1.180326175232377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B07-431B-97FB-290F31C3D22B}"/>
                </c:ext>
              </c:extLst>
            </c:dLbl>
            <c:dLbl>
              <c:idx val="1"/>
              <c:layout>
                <c:manualLayout>
                  <c:x val="9.6021193019619252E-3"/>
                  <c:y val="-2.7632607132383148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B07-431B-97FB-290F31C3D22B}"/>
                </c:ext>
              </c:extLst>
            </c:dLbl>
            <c:dLbl>
              <c:idx val="2"/>
              <c:layout>
                <c:manualLayout>
                  <c:x val="6.2410689242870755E-3"/>
                  <c:y val="2.130157862159546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B07-431B-97FB-290F31C3D22B}"/>
                </c:ext>
              </c:extLst>
            </c:dLbl>
            <c:dLbl>
              <c:idx val="3"/>
              <c:layout>
                <c:manualLayout>
                  <c:x val="5.4150081722056289E-3"/>
                  <c:y val="-4.893786653860734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B07-431B-97FB-290F31C3D22B}"/>
                </c:ext>
              </c:extLst>
            </c:dLbl>
            <c:dLbl>
              <c:idx val="4"/>
              <c:layout>
                <c:manualLayout>
                  <c:x val="7.9717582634060424E-3"/>
                  <c:y val="-4.893513334304528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B07-431B-97FB-290F31C3D22B}"/>
                </c:ext>
              </c:extLst>
            </c:dLbl>
            <c:dLbl>
              <c:idx val="5"/>
              <c:layout>
                <c:manualLayout>
                  <c:x val="4.4875627983041585E-3"/>
                  <c:y val="6.390990366439697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B07-431B-97FB-290F31C3D22B}"/>
                </c:ext>
              </c:extLst>
            </c:dLbl>
            <c:dLbl>
              <c:idx val="6"/>
              <c:layout>
                <c:manualLayout>
                  <c:x val="4.0864689763238813E-3"/>
                  <c:y val="-7.1806513806327403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B07-431B-97FB-290F31C3D22B}"/>
                </c:ext>
              </c:extLst>
            </c:dLbl>
            <c:dLbl>
              <c:idx val="7"/>
              <c:layout>
                <c:manualLayout>
                  <c:x val="1.026717353207613E-3"/>
                  <c:y val="-3.471295023588844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B07-431B-97FB-290F31C3D22B}"/>
                </c:ext>
              </c:extLst>
            </c:dLbl>
            <c:dLbl>
              <c:idx val="8"/>
              <c:layout>
                <c:manualLayout>
                  <c:x val="1.1008679246063214E-2"/>
                  <c:y val="-3.5379652933023018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B07-431B-97FB-290F31C3D22B}"/>
                </c:ext>
              </c:extLst>
            </c:dLbl>
            <c:dLbl>
              <c:idx val="9"/>
              <c:layout>
                <c:manualLayout>
                  <c:x val="1.0151317769194869E-2"/>
                  <c:y val="-2.763277593316937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B07-431B-97FB-290F31C3D22B}"/>
                </c:ext>
              </c:extLst>
            </c:dLbl>
            <c:dLbl>
              <c:idx val="10"/>
              <c:layout>
                <c:manualLayout>
                  <c:x val="9.5481668365476006E-3"/>
                  <c:y val="-3.644576325176561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7B07-431B-97FB-290F31C3D22B}"/>
                </c:ext>
              </c:extLst>
            </c:dLbl>
            <c:dLbl>
              <c:idx val="11"/>
              <c:layout>
                <c:manualLayout>
                  <c:x val="7.6790379958773724E-3"/>
                  <c:y val="5.466864487764841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7B07-431B-97FB-290F31C3D22B}"/>
                </c:ext>
              </c:extLst>
            </c:dLbl>
            <c:dLbl>
              <c:idx val="12"/>
              <c:layout>
                <c:manualLayout>
                  <c:x val="7.1611251274107009E-3"/>
                  <c:y val="-1.8222881625882805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7B07-431B-97FB-290F31C3D22B}"/>
                </c:ext>
              </c:extLst>
            </c:dLbl>
            <c:dLbl>
              <c:idx val="13"/>
              <c:layout>
                <c:manualLayout>
                  <c:x val="1.6303964763505253E-2"/>
                  <c:y val="3.73124262834217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7B07-431B-97FB-290F31C3D22B}"/>
                </c:ext>
              </c:extLst>
            </c:dLbl>
            <c:dLbl>
              <c:idx val="14"/>
              <c:layout>
                <c:manualLayout>
                  <c:x val="1.6581924245271341E-3"/>
                  <c:y val="1.8222884240634393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7B07-431B-97FB-290F31C3D22B}"/>
                </c:ext>
              </c:extLst>
            </c:dLbl>
            <c:dLbl>
              <c:idx val="15"/>
              <c:layout>
                <c:manualLayout>
                  <c:x val="2.1545999479631942E-3"/>
                  <c:y val="-4.6357729928026758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7B07-431B-97FB-290F31C3D22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'M-5'!$S$10:$S$30</c:f>
              <c:strCache>
                <c:ptCount val="21"/>
                <c:pt idx="0">
                  <c:v>CAÍDA DE PERSONAL DE ALTURA</c:v>
                </c:pt>
                <c:pt idx="1">
                  <c:v>CHOQUE DE VEHICULOS</c:v>
                </c:pt>
                <c:pt idx="2">
                  <c:v>APRISIONAMIENTO O ATRAPAMIENTO</c:v>
                </c:pt>
                <c:pt idx="3">
                  <c:v>CONTACTO CON ELECTRICIDAD</c:v>
                </c:pt>
                <c:pt idx="4">
                  <c:v>ATROPELLAMIENTO POR VEHICULOS</c:v>
                </c:pt>
                <c:pt idx="5">
                  <c:v>CHOQUE CONTRA OBJETO</c:v>
                </c:pt>
                <c:pt idx="6">
                  <c:v>CAÍDA DE OBJETOS</c:v>
                </c:pt>
                <c:pt idx="7">
                  <c:v>CAÍDA DE PERSONAS AL AGUA</c:v>
                </c:pt>
                <c:pt idx="8">
                  <c:v>DERRUMBES O DESPLOMES DE INSTALACIONES</c:v>
                </c:pt>
                <c:pt idx="9">
                  <c:v>EXPLOSIÓN O IMPLOSIÓN</c:v>
                </c:pt>
                <c:pt idx="10">
                  <c:v>CHOQUE CONTRA OBJETO</c:v>
                </c:pt>
                <c:pt idx="11">
                  <c:v>CAÍDA DE OBJETOS</c:v>
                </c:pt>
                <c:pt idx="12">
                  <c:v>CAÍDA DE PERSONAS AL AGUA</c:v>
                </c:pt>
                <c:pt idx="13">
                  <c:v>DERRUMBES O DESPLOMES DE INSTALACIONES</c:v>
                </c:pt>
                <c:pt idx="14">
                  <c:v>EXPLOSIÓN O IMPLOSIÓN</c:v>
                </c:pt>
                <c:pt idx="15">
                  <c:v>AGRESIÓN CON ARMAS</c:v>
                </c:pt>
                <c:pt idx="16">
                  <c:v>EXPOSICIÓN A PRODUCTOS QUÍMICOS</c:v>
                </c:pt>
                <c:pt idx="17">
                  <c:v>EXPOSICIÓN AL CALOR</c:v>
                </c:pt>
                <c:pt idx="18">
                  <c:v>CAÍDA DE PERSONAS A NIVEL</c:v>
                </c:pt>
                <c:pt idx="19">
                  <c:v>GOLPES POR OBJETOS (EXCEPTO CAÍDAS)</c:v>
                </c:pt>
                <c:pt idx="20">
                  <c:v>OTRAS FORMAS</c:v>
                </c:pt>
              </c:strCache>
            </c:strRef>
          </c:cat>
          <c:val>
            <c:numRef>
              <c:f>'M-5'!$T$10:$T$30</c:f>
              <c:numCache>
                <c:formatCode>General</c:formatCode>
                <c:ptCount val="21"/>
                <c:pt idx="0">
                  <c:v>22</c:v>
                </c:pt>
                <c:pt idx="1">
                  <c:v>19</c:v>
                </c:pt>
                <c:pt idx="2">
                  <c:v>15</c:v>
                </c:pt>
                <c:pt idx="3" formatCode="_ * #,##0_ ;_ * \-#,##0_ ;_ * &quot;-&quot;??_ ;_ @_ ">
                  <c:v>10</c:v>
                </c:pt>
                <c:pt idx="4">
                  <c:v>8</c:v>
                </c:pt>
                <c:pt idx="5">
                  <c:v>7</c:v>
                </c:pt>
                <c:pt idx="6" formatCode="_ * #,##0_ ;_ * \-#,##0_ ;_ * &quot;-&quot;??_ ;_ @_ ">
                  <c:v>6</c:v>
                </c:pt>
                <c:pt idx="7" formatCode="_ * #,##0_ ;_ * \-#,##0_ ;_ * &quot;-&quot;??_ ;_ @_ ">
                  <c:v>6</c:v>
                </c:pt>
                <c:pt idx="8" formatCode="_ * #,##0_ ;_ * \-#,##0_ ;_ * &quot;-&quot;??_ ;_ @_ ">
                  <c:v>6</c:v>
                </c:pt>
                <c:pt idx="9" formatCode="_ * #,##0_ ;_ * \-#,##0_ ;_ * &quot;-&quot;??_ ;_ @_ ">
                  <c:v>3</c:v>
                </c:pt>
                <c:pt idx="10">
                  <c:v>7</c:v>
                </c:pt>
                <c:pt idx="11" formatCode="_ * #,##0_ ;_ * \-#,##0_ ;_ * &quot;-&quot;??_ ;_ @_ ">
                  <c:v>6</c:v>
                </c:pt>
                <c:pt idx="12" formatCode="_ * #,##0_ ;_ * \-#,##0_ ;_ * &quot;-&quot;??_ ;_ @_ ">
                  <c:v>6</c:v>
                </c:pt>
                <c:pt idx="13" formatCode="_ * #,##0_ ;_ * \-#,##0_ ;_ * &quot;-&quot;??_ ;_ @_ ">
                  <c:v>6</c:v>
                </c:pt>
                <c:pt idx="14" formatCode="_ * #,##0_ ;_ * \-#,##0_ ;_ * &quot;-&quot;??_ ;_ @_ ">
                  <c:v>3</c:v>
                </c:pt>
                <c:pt idx="15" formatCode="_ * #,##0_ ;_ * \-#,##0_ ;_ * &quot;-&quot;??_ ;_ @_ ">
                  <c:v>2</c:v>
                </c:pt>
                <c:pt idx="16" formatCode="_ * #,##0_ ;_ * \-#,##0_ ;_ * &quot;-&quot;??_ ;_ @_ ">
                  <c:v>2</c:v>
                </c:pt>
                <c:pt idx="17">
                  <c:v>2</c:v>
                </c:pt>
                <c:pt idx="18">
                  <c:v>1</c:v>
                </c:pt>
                <c:pt idx="19" formatCode="_ * #,##0_ ;_ * \-#,##0_ ;_ * &quot;-&quot;??_ ;_ @_ ">
                  <c:v>1</c:v>
                </c:pt>
                <c:pt idx="20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7B07-431B-97FB-290F31C3D2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shape val="cylinder"/>
        <c:axId val="314553168"/>
        <c:axId val="314554344"/>
        <c:axId val="0"/>
      </c:bar3DChart>
      <c:catAx>
        <c:axId val="31455316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314554344"/>
        <c:crosses val="autoZero"/>
        <c:auto val="1"/>
        <c:lblAlgn val="l"/>
        <c:lblOffset val="100"/>
        <c:noMultiLvlLbl val="0"/>
      </c:catAx>
      <c:valAx>
        <c:axId val="314554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14553168"/>
        <c:crosses val="autoZero"/>
        <c:crossBetween val="between"/>
      </c:valAx>
    </c:plotArea>
    <c:plotVisOnly val="1"/>
    <c:dispBlanksAs val="zero"/>
    <c:showDLblsOverMax val="0"/>
  </c:chart>
  <c:spPr>
    <a:noFill/>
    <a:ln w="19050">
      <a:solidFill>
        <a:srgbClr val="FF3F3F"/>
      </a:solidFill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view3D>
      <c:rotX val="0"/>
      <c:rotY val="0"/>
      <c:depthPercent val="240"/>
      <c:rAngAx val="0"/>
    </c:view3D>
    <c:floor>
      <c:thickness val="0"/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0.21949455200391002"/>
          <c:y val="6.0970777961623264E-2"/>
          <c:w val="0.69223183426163859"/>
          <c:h val="0.8836407377437461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FF3F3F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C6D9-4AEC-B770-E967A18AC256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C6D9-4AEC-B770-E967A18AC256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6D9-4AEC-B770-E967A18AC256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C6D9-4AEC-B770-E967A18AC256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C6D9-4AEC-B770-E967A18AC256}"/>
              </c:ext>
            </c:extLst>
          </c:dPt>
          <c:dLbls>
            <c:dLbl>
              <c:idx val="0"/>
              <c:layout>
                <c:manualLayout>
                  <c:x val="1.7572103877633929E-3"/>
                  <c:y val="-4.2606526380485005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6D9-4AEC-B770-E967A18AC256}"/>
                </c:ext>
              </c:extLst>
            </c:dLbl>
            <c:dLbl>
              <c:idx val="1"/>
              <c:layout>
                <c:manualLayout>
                  <c:x val="5.1106591822744091E-3"/>
                  <c:y val="-2.609398127459939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6D9-4AEC-B770-E967A18AC256}"/>
                </c:ext>
              </c:extLst>
            </c:dLbl>
            <c:dLbl>
              <c:idx val="2"/>
              <c:layout>
                <c:manualLayout>
                  <c:x val="4.1552904749458178E-3"/>
                  <c:y val="-2.130661803483938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6D9-4AEC-B770-E967A18AC256}"/>
                </c:ext>
              </c:extLst>
            </c:dLbl>
            <c:dLbl>
              <c:idx val="3"/>
              <c:layout>
                <c:manualLayout>
                  <c:x val="6.5787236491382265E-3"/>
                  <c:y val="-4.260820380278266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6D9-4AEC-B770-E967A18AC256}"/>
                </c:ext>
              </c:extLst>
            </c:dLbl>
            <c:dLbl>
              <c:idx val="4"/>
              <c:layout>
                <c:manualLayout>
                  <c:x val="9.5029808992659476E-3"/>
                  <c:y val="2.1303263190242503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6D9-4AEC-B770-E967A18AC256}"/>
                </c:ext>
              </c:extLst>
            </c:dLbl>
            <c:dLbl>
              <c:idx val="5"/>
              <c:layout>
                <c:manualLayout>
                  <c:x val="1.3270127684987492E-2"/>
                  <c:y val="-6.3911466993025953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6D9-4AEC-B770-E967A18AC256}"/>
                </c:ext>
              </c:extLst>
            </c:dLbl>
            <c:dLbl>
              <c:idx val="6"/>
              <c:layout>
                <c:manualLayout>
                  <c:x val="1.0610065698701902E-2"/>
                  <c:y val="4.2606526380485005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6D9-4AEC-B770-E967A18AC256}"/>
                </c:ext>
              </c:extLst>
            </c:dLbl>
            <c:dLbl>
              <c:idx val="7"/>
              <c:layout>
                <c:manualLayout>
                  <c:x val="7.9498024974400429E-3"/>
                  <c:y val="1.278179017191565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6D9-4AEC-B770-E967A18AC256}"/>
                </c:ext>
              </c:extLst>
            </c:dLbl>
            <c:dLbl>
              <c:idx val="8"/>
              <c:layout>
                <c:manualLayout>
                  <c:x val="8.3849298836232936E-3"/>
                  <c:y val="7.351974191851505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C6D9-4AEC-B770-E967A18AC256}"/>
                </c:ext>
              </c:extLst>
            </c:dLbl>
            <c:dLbl>
              <c:idx val="9"/>
              <c:layout>
                <c:manualLayout>
                  <c:x val="1.048704217833998E-2"/>
                  <c:y val="4.717265196451618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C6D9-4AEC-B770-E967A18AC256}"/>
                </c:ext>
              </c:extLst>
            </c:dLbl>
            <c:dLbl>
              <c:idx val="10"/>
              <c:layout>
                <c:manualLayout>
                  <c:x val="1.2207689247096127E-2"/>
                  <c:y val="7.528181034378001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C6D9-4AEC-B770-E967A18AC256}"/>
                </c:ext>
              </c:extLst>
            </c:dLbl>
            <c:dLbl>
              <c:idx val="15"/>
              <c:layout>
                <c:manualLayout>
                  <c:x val="-7.1458593683622982E-3"/>
                  <c:y val="0.1342105355857532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C6D9-4AEC-B770-E967A18AC25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'M-6'!$R$10:$R$18</c:f>
              <c:strCache>
                <c:ptCount val="9"/>
                <c:pt idx="0">
                  <c:v>OTROS</c:v>
                </c:pt>
                <c:pt idx="1">
                  <c:v>VEHICULOS O MEDIOS DE TRANSPORTE EN GENERAL</c:v>
                </c:pt>
                <c:pt idx="2">
                  <c:v>MÁQUINAS Y EQUIPOS EN GENERAL</c:v>
                </c:pt>
                <c:pt idx="3">
                  <c:v>ELECTRICIDAD</c:v>
                </c:pt>
                <c:pt idx="4">
                  <c:v>ESCALERA</c:v>
                </c:pt>
                <c:pt idx="5">
                  <c:v>TECHO</c:v>
                </c:pt>
                <c:pt idx="6">
                  <c:v>MATERIAS PRIMAS</c:v>
                </c:pt>
                <c:pt idx="7">
                  <c:v>PISO</c:v>
                </c:pt>
                <c:pt idx="8">
                  <c:v>ABERTURAS, PUERTAS,PORTONES, PERSIANAS</c:v>
                </c:pt>
              </c:strCache>
            </c:strRef>
          </c:cat>
          <c:val>
            <c:numRef>
              <c:f>'M-6'!$S$10:$S$18</c:f>
              <c:numCache>
                <c:formatCode>General</c:formatCode>
                <c:ptCount val="9"/>
                <c:pt idx="0">
                  <c:v>131</c:v>
                </c:pt>
                <c:pt idx="1">
                  <c:v>53</c:v>
                </c:pt>
                <c:pt idx="2">
                  <c:v>18</c:v>
                </c:pt>
                <c:pt idx="3">
                  <c:v>7</c:v>
                </c:pt>
                <c:pt idx="4">
                  <c:v>7</c:v>
                </c:pt>
                <c:pt idx="5">
                  <c:v>6</c:v>
                </c:pt>
                <c:pt idx="6">
                  <c:v>5</c:v>
                </c:pt>
                <c:pt idx="7">
                  <c:v>5</c:v>
                </c:pt>
                <c:pt idx="8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6D9-4AEC-B770-E967A18AC2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shape val="cylinder"/>
        <c:axId val="366164920"/>
        <c:axId val="366166096"/>
        <c:axId val="0"/>
      </c:bar3DChart>
      <c:valAx>
        <c:axId val="366166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66164920"/>
        <c:crosses val="autoZero"/>
        <c:crossBetween val="between"/>
      </c:valAx>
      <c:catAx>
        <c:axId val="36616492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s-PE"/>
          </a:p>
        </c:txPr>
        <c:crossAx val="366166096"/>
        <c:crosses val="autoZero"/>
        <c:auto val="1"/>
        <c:lblAlgn val="ctr"/>
        <c:lblOffset val="100"/>
        <c:noMultiLvlLbl val="0"/>
      </c:catAx>
    </c:plotArea>
    <c:plotVisOnly val="1"/>
    <c:dispBlanksAs val="zero"/>
    <c:showDLblsOverMax val="0"/>
  </c:chart>
  <c:spPr>
    <a:noFill/>
    <a:ln w="19050">
      <a:solidFill>
        <a:srgbClr val="FF3F3F"/>
      </a:solidFill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3097112860892392E-2"/>
          <c:y val="5.5150040551500412E-2"/>
          <c:w val="0.95380577427821633"/>
          <c:h val="0.81279792580671939"/>
        </c:manualLayout>
      </c:layout>
      <c:lineChart>
        <c:grouping val="stacked"/>
        <c:varyColors val="0"/>
        <c:ser>
          <c:idx val="0"/>
          <c:order val="0"/>
          <c:spPr>
            <a:ln w="31750">
              <a:solidFill>
                <a:srgbClr val="FF0000"/>
              </a:solidFill>
              <a:prstDash val="solid"/>
            </a:ln>
          </c:spPr>
          <c:marker>
            <c:spPr>
              <a:solidFill>
                <a:schemeClr val="accent3">
                  <a:lumMod val="50000"/>
                </a:schemeClr>
              </a:solidFill>
            </c:spPr>
          </c:marker>
          <c:dLbls>
            <c:dLbl>
              <c:idx val="0"/>
              <c:layout>
                <c:manualLayout>
                  <c:x val="-5.2493438320209973E-2"/>
                  <c:y val="-3.542773034264017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4C7-464A-B4DB-259D0F269C25}"/>
                </c:ext>
              </c:extLst>
            </c:dLbl>
            <c:dLbl>
              <c:idx val="1"/>
              <c:layout>
                <c:manualLayout>
                  <c:x val="-4.3326442601754424E-2"/>
                  <c:y val="-7.856717662153273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4C7-464A-B4DB-259D0F269C25}"/>
                </c:ext>
              </c:extLst>
            </c:dLbl>
            <c:dLbl>
              <c:idx val="2"/>
              <c:layout>
                <c:manualLayout>
                  <c:x val="-4.3694980605300443E-2"/>
                  <c:y val="-4.217346280846407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4C7-464A-B4DB-259D0F269C25}"/>
                </c:ext>
              </c:extLst>
            </c:dLbl>
            <c:dLbl>
              <c:idx val="3"/>
              <c:layout>
                <c:manualLayout>
                  <c:x val="-5.432683746390108E-2"/>
                  <c:y val="-8.479787421113303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4C7-464A-B4DB-259D0F269C25}"/>
                </c:ext>
              </c:extLst>
            </c:dLbl>
            <c:dLbl>
              <c:idx val="4"/>
              <c:layout>
                <c:manualLayout>
                  <c:x val="-5.1694423152858104E-2"/>
                  <c:y val="-4.554658955471755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4C7-464A-B4DB-259D0F269C25}"/>
                </c:ext>
              </c:extLst>
            </c:dLbl>
            <c:dLbl>
              <c:idx val="5"/>
              <c:layout>
                <c:manualLayout>
                  <c:x val="-5.2216726282528027E-2"/>
                  <c:y val="-4.483799326573011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4C7-464A-B4DB-259D0F269C25}"/>
                </c:ext>
              </c:extLst>
            </c:dLbl>
            <c:dLbl>
              <c:idx val="6"/>
              <c:layout>
                <c:manualLayout>
                  <c:x val="-4.3536184663573722E-2"/>
                  <c:y val="-5.209902112111916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4C7-464A-B4DB-259D0F269C25}"/>
                </c:ext>
              </c:extLst>
            </c:dLbl>
            <c:dLbl>
              <c:idx val="7"/>
              <c:layout>
                <c:manualLayout>
                  <c:x val="-3.2899455783919063E-2"/>
                  <c:y val="-4.567554365877962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4C7-464A-B4DB-259D0F269C25}"/>
                </c:ext>
              </c:extLst>
            </c:dLbl>
            <c:dLbl>
              <c:idx val="8"/>
              <c:layout>
                <c:manualLayout>
                  <c:x val="-5.6517095782817252E-2"/>
                  <c:y val="-8.444956787349465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C4C7-464A-B4DB-259D0F269C25}"/>
                </c:ext>
              </c:extLst>
            </c:dLbl>
            <c:dLbl>
              <c:idx val="9"/>
              <c:layout>
                <c:manualLayout>
                  <c:x val="-4.3029134632507217E-2"/>
                  <c:y val="-4.631953263906533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C4C7-464A-B4DB-259D0F269C25}"/>
                </c:ext>
              </c:extLst>
            </c:dLbl>
            <c:dLbl>
              <c:idx val="10"/>
              <c:layout>
                <c:manualLayout>
                  <c:x val="-3.5803200761823813E-2"/>
                  <c:y val="-3.970223325062034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C4C7-464A-B4DB-259D0F269C25}"/>
                </c:ext>
              </c:extLst>
            </c:dLbl>
            <c:dLbl>
              <c:idx val="11"/>
              <c:layout>
                <c:manualLayout>
                  <c:x val="-3.4830143983126546E-2"/>
                  <c:y val="-5.624483043837882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C4C7-464A-B4DB-259D0F269C25}"/>
                </c:ext>
              </c:extLst>
            </c:dLbl>
            <c:dLbl>
              <c:idx val="12"/>
              <c:layout>
                <c:manualLayout>
                  <c:x val="-3.7795275590551181E-2"/>
                  <c:y val="-3.97022332506202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C4C7-464A-B4DB-259D0F269C25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s-PE"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'I-1'!$A$7:$A$18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'I-1'!$B$7:$B$18</c:f>
              <c:numCache>
                <c:formatCode>_(* #,##0_______);_(* \(#,##0\);_(* "-"_);_(@_)</c:formatCode>
                <c:ptCount val="12"/>
                <c:pt idx="0">
                  <c:v>44</c:v>
                </c:pt>
                <c:pt idx="1">
                  <c:v>54</c:v>
                </c:pt>
                <c:pt idx="2">
                  <c:v>69</c:v>
                </c:pt>
                <c:pt idx="3">
                  <c:v>63</c:v>
                </c:pt>
                <c:pt idx="4">
                  <c:v>62</c:v>
                </c:pt>
                <c:pt idx="5">
                  <c:v>43</c:v>
                </c:pt>
                <c:pt idx="6">
                  <c:v>66</c:v>
                </c:pt>
                <c:pt idx="7">
                  <c:v>67</c:v>
                </c:pt>
                <c:pt idx="8">
                  <c:v>50</c:v>
                </c:pt>
                <c:pt idx="9">
                  <c:v>64</c:v>
                </c:pt>
                <c:pt idx="10">
                  <c:v>63</c:v>
                </c:pt>
                <c:pt idx="11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4C7-464A-B4DB-259D0F269C2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66161784"/>
        <c:axId val="366166488"/>
      </c:lineChart>
      <c:catAx>
        <c:axId val="366161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s-PE" sz="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3661664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66166488"/>
        <c:scaling>
          <c:orientation val="minMax"/>
        </c:scaling>
        <c:delete val="1"/>
        <c:axPos val="l"/>
        <c:numFmt formatCode="General" sourceLinked="0"/>
        <c:majorTickMark val="out"/>
        <c:minorTickMark val="none"/>
        <c:tickLblPos val="none"/>
        <c:crossAx val="366161784"/>
        <c:crosses val="autoZero"/>
        <c:crossBetween val="between"/>
      </c:valAx>
      <c:spPr>
        <a:noFill/>
        <a:ln w="12700">
          <a:noFill/>
          <a:prstDash val="solid"/>
        </a:ln>
        <a:effectLst>
          <a:outerShdw blurRad="50800" dist="50800" dir="5400000" sx="94000" sy="94000" algn="ctr" rotWithShape="0">
            <a:schemeClr val="bg2"/>
          </a:outerShdw>
        </a:effectLst>
      </c:spPr>
    </c:plotArea>
    <c:plotVisOnly val="1"/>
    <c:dispBlanksAs val="zero"/>
    <c:showDLblsOverMax val="0"/>
  </c:chart>
  <c:spPr>
    <a:noFill/>
    <a:ln w="19050">
      <a:solidFill>
        <a:srgbClr val="FF3F3F"/>
      </a:solidFill>
      <a:prstDash val="solid"/>
    </a:ln>
    <a:effectLst/>
  </c:spPr>
  <c:txPr>
    <a:bodyPr/>
    <a:lstStyle/>
    <a:p>
      <a:pPr>
        <a:defRPr sz="14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 alignWithMargins="0"/>
    <c:pageMargins b="1" l="0.75000000000000144" r="0.75000000000000144" t="1" header="0" footer="0"/>
    <c:pageSetup paperSize="9" orientation="landscape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view3D>
      <c:rotX val="0"/>
      <c:rotY val="0"/>
      <c:depthPercent val="240"/>
      <c:rAngAx val="0"/>
    </c:view3D>
    <c:floor>
      <c:thickness val="0"/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0.21949455200391002"/>
          <c:y val="6.0970777961623264E-2"/>
          <c:w val="0.69223183426163859"/>
          <c:h val="0.8836407377437461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FF3F3F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747B-4080-B44C-B6ACA0CE19CF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747B-4080-B44C-B6ACA0CE19CF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747B-4080-B44C-B6ACA0CE19CF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747B-4080-B44C-B6ACA0CE19CF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747B-4080-B44C-B6ACA0CE19CF}"/>
              </c:ext>
            </c:extLst>
          </c:dPt>
          <c:dLbls>
            <c:dLbl>
              <c:idx val="0"/>
              <c:layout>
                <c:manualLayout>
                  <c:x val="7.8725143248905109E-3"/>
                  <c:y val="-6.1622724764756045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47B-4080-B44C-B6ACA0CE19CF}"/>
                </c:ext>
              </c:extLst>
            </c:dLbl>
            <c:dLbl>
              <c:idx val="1"/>
              <c:layout>
                <c:manualLayout>
                  <c:x val="5.1106591822744091E-3"/>
                  <c:y val="-2.609398127459939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47B-4080-B44C-B6ACA0CE19CF}"/>
                </c:ext>
              </c:extLst>
            </c:dLbl>
            <c:dLbl>
              <c:idx val="2"/>
              <c:layout>
                <c:manualLayout>
                  <c:x val="4.1552904749458178E-3"/>
                  <c:y val="-2.130661803483938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47B-4080-B44C-B6ACA0CE19CF}"/>
                </c:ext>
              </c:extLst>
            </c:dLbl>
            <c:dLbl>
              <c:idx val="3"/>
              <c:layout>
                <c:manualLayout>
                  <c:x val="6.5787236491382265E-3"/>
                  <c:y val="-4.260820380278266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47B-4080-B44C-B6ACA0CE19CF}"/>
                </c:ext>
              </c:extLst>
            </c:dLbl>
            <c:dLbl>
              <c:idx val="4"/>
              <c:layout>
                <c:manualLayout>
                  <c:x val="9.5029808992659476E-3"/>
                  <c:y val="2.1303263190242503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47B-4080-B44C-B6ACA0CE19CF}"/>
                </c:ext>
              </c:extLst>
            </c:dLbl>
            <c:dLbl>
              <c:idx val="5"/>
              <c:layout>
                <c:manualLayout>
                  <c:x val="1.3270127684987492E-2"/>
                  <c:y val="-6.3911466993025953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47B-4080-B44C-B6ACA0CE19CF}"/>
                </c:ext>
              </c:extLst>
            </c:dLbl>
            <c:dLbl>
              <c:idx val="6"/>
              <c:layout>
                <c:manualLayout>
                  <c:x val="1.0610065698701902E-2"/>
                  <c:y val="4.2606526380485005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47B-4080-B44C-B6ACA0CE19CF}"/>
                </c:ext>
              </c:extLst>
            </c:dLbl>
            <c:dLbl>
              <c:idx val="7"/>
              <c:layout>
                <c:manualLayout>
                  <c:x val="7.9498024974400429E-3"/>
                  <c:y val="1.278179017191565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47B-4080-B44C-B6ACA0CE19CF}"/>
                </c:ext>
              </c:extLst>
            </c:dLbl>
            <c:dLbl>
              <c:idx val="8"/>
              <c:layout>
                <c:manualLayout>
                  <c:x val="8.3849298836232936E-3"/>
                  <c:y val="7.351974191851505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47B-4080-B44C-B6ACA0CE19CF}"/>
                </c:ext>
              </c:extLst>
            </c:dLbl>
            <c:dLbl>
              <c:idx val="9"/>
              <c:layout>
                <c:manualLayout>
                  <c:x val="1.2395692579890174E-2"/>
                  <c:y val="8.14963379876789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47B-4080-B44C-B6ACA0CE19CF}"/>
                </c:ext>
              </c:extLst>
            </c:dLbl>
            <c:dLbl>
              <c:idx val="15"/>
              <c:layout>
                <c:manualLayout>
                  <c:x val="-7.1458593683622982E-3"/>
                  <c:y val="0.1342105355857532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747B-4080-B44C-B6ACA0CE19C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'I-2'!$R$8:$R$20</c:f>
              <c:strCache>
                <c:ptCount val="13"/>
                <c:pt idx="0">
                  <c:v>OTRAS</c:v>
                </c:pt>
                <c:pt idx="1">
                  <c:v>LIMA METROPOLITANA</c:v>
                </c:pt>
                <c:pt idx="2">
                  <c:v>AREQUIPA</c:v>
                </c:pt>
                <c:pt idx="3">
                  <c:v>ANCASH</c:v>
                </c:pt>
                <c:pt idx="4">
                  <c:v>CALLAO</c:v>
                </c:pt>
                <c:pt idx="5">
                  <c:v>JUNÍN</c:v>
                </c:pt>
                <c:pt idx="6">
                  <c:v>ICA</c:v>
                </c:pt>
                <c:pt idx="7">
                  <c:v>PIURA</c:v>
                </c:pt>
                <c:pt idx="8">
                  <c:v>LA LIBERTAD</c:v>
                </c:pt>
                <c:pt idx="9">
                  <c:v>MOQUEGUA</c:v>
                </c:pt>
                <c:pt idx="10">
                  <c:v>TACNA</c:v>
                </c:pt>
                <c:pt idx="11">
                  <c:v>LIMA</c:v>
                </c:pt>
                <c:pt idx="12">
                  <c:v>CAJAMARCA</c:v>
                </c:pt>
              </c:strCache>
            </c:strRef>
          </c:cat>
          <c:val>
            <c:numRef>
              <c:f>'I-2'!$S$8:$S$20</c:f>
              <c:numCache>
                <c:formatCode>General</c:formatCode>
                <c:ptCount val="13"/>
                <c:pt idx="0">
                  <c:v>21</c:v>
                </c:pt>
                <c:pt idx="1">
                  <c:v>273</c:v>
                </c:pt>
                <c:pt idx="2">
                  <c:v>76</c:v>
                </c:pt>
                <c:pt idx="3">
                  <c:v>25</c:v>
                </c:pt>
                <c:pt idx="4">
                  <c:v>25</c:v>
                </c:pt>
                <c:pt idx="5">
                  <c:v>19</c:v>
                </c:pt>
                <c:pt idx="6">
                  <c:v>17</c:v>
                </c:pt>
                <c:pt idx="7">
                  <c:v>12</c:v>
                </c:pt>
                <c:pt idx="8">
                  <c:v>10</c:v>
                </c:pt>
                <c:pt idx="9">
                  <c:v>7</c:v>
                </c:pt>
                <c:pt idx="10">
                  <c:v>7</c:v>
                </c:pt>
                <c:pt idx="11">
                  <c:v>5</c:v>
                </c:pt>
                <c:pt idx="1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47B-4080-B44C-B6ACA0CE19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shape val="cylinder"/>
        <c:axId val="366166880"/>
        <c:axId val="366159824"/>
        <c:axId val="0"/>
      </c:bar3DChart>
      <c:valAx>
        <c:axId val="366159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66166880"/>
        <c:crosses val="autoZero"/>
        <c:crossBetween val="between"/>
      </c:valAx>
      <c:catAx>
        <c:axId val="36616688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s-PE"/>
          </a:p>
        </c:txPr>
        <c:crossAx val="366159824"/>
        <c:crosses val="autoZero"/>
        <c:auto val="1"/>
        <c:lblAlgn val="ctr"/>
        <c:lblOffset val="100"/>
        <c:noMultiLvlLbl val="0"/>
      </c:catAx>
    </c:plotArea>
    <c:plotVisOnly val="1"/>
    <c:dispBlanksAs val="zero"/>
    <c:showDLblsOverMax val="0"/>
  </c:chart>
  <c:spPr>
    <a:noFill/>
    <a:ln w="19050">
      <a:solidFill>
        <a:srgbClr val="FF3F3F"/>
      </a:solidFill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view3D>
      <c:rotX val="0"/>
      <c:rotY val="0"/>
      <c:rAngAx val="0"/>
      <c:perspective val="110"/>
    </c:view3D>
    <c:floor>
      <c:thickness val="0"/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0.14650149775820123"/>
          <c:y val="9.5905094146149422E-2"/>
          <c:w val="0.7612014873696713"/>
          <c:h val="0.78032183562843627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rgbClr val="FF3F3F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4283-44BE-A9FE-F52555D81334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4283-44BE-A9FE-F52555D81334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4283-44BE-A9FE-F52555D81334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4283-44BE-A9FE-F52555D81334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4283-44BE-A9FE-F52555D81334}"/>
              </c:ext>
            </c:extLst>
          </c:dPt>
          <c:dLbls>
            <c:dLbl>
              <c:idx val="0"/>
              <c:layout>
                <c:manualLayout>
                  <c:x val="8.2547749348153617E-3"/>
                  <c:y val="-1.331825834482681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283-44BE-A9FE-F52555D81334}"/>
                </c:ext>
              </c:extLst>
            </c:dLbl>
            <c:dLbl>
              <c:idx val="1"/>
              <c:layout>
                <c:manualLayout>
                  <c:x val="4.2875377217429381E-3"/>
                  <c:y val="-7.026601936642022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283-44BE-A9FE-F52555D81334}"/>
                </c:ext>
              </c:extLst>
            </c:dLbl>
            <c:dLbl>
              <c:idx val="2"/>
              <c:layout>
                <c:manualLayout>
                  <c:x val="3.9422575746454495E-3"/>
                  <c:y val="-6.391154634350650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283-44BE-A9FE-F52555D81334}"/>
                </c:ext>
              </c:extLst>
            </c:dLbl>
            <c:dLbl>
              <c:idx val="3"/>
              <c:layout>
                <c:manualLayout>
                  <c:x val="4.0863430252822E-3"/>
                  <c:y val="-2.9012959673433598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283-44BE-A9FE-F52555D81334}"/>
                </c:ext>
              </c:extLst>
            </c:dLbl>
            <c:dLbl>
              <c:idx val="4"/>
              <c:layout>
                <c:manualLayout>
                  <c:x val="3.4482761741584009E-3"/>
                  <c:y val="-1.09819436917293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283-44BE-A9FE-F52555D81334}"/>
                </c:ext>
              </c:extLst>
            </c:dLbl>
            <c:dLbl>
              <c:idx val="5"/>
              <c:layout>
                <c:manualLayout>
                  <c:x val="-2.4563171730142188E-3"/>
                  <c:y val="-1.278195577007173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283-44BE-A9FE-F52555D81334}"/>
                </c:ext>
              </c:extLst>
            </c:dLbl>
            <c:dLbl>
              <c:idx val="6"/>
              <c:layout>
                <c:manualLayout>
                  <c:x val="-2.544303258549574E-3"/>
                  <c:y val="-8.080965866385767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283-44BE-A9FE-F52555D81334}"/>
                </c:ext>
              </c:extLst>
            </c:dLbl>
            <c:dLbl>
              <c:idx val="7"/>
              <c:layout>
                <c:manualLayout>
                  <c:x val="-1.3771383271914497E-3"/>
                  <c:y val="-1.278215019770139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283-44BE-A9FE-F52555D81334}"/>
                </c:ext>
              </c:extLst>
            </c:dLbl>
            <c:dLbl>
              <c:idx val="8"/>
              <c:layout>
                <c:manualLayout>
                  <c:x val="-8.5238490835233126E-4"/>
                  <c:y val="-1.19311203481873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4283-44BE-A9FE-F52555D81334}"/>
                </c:ext>
              </c:extLst>
            </c:dLbl>
            <c:dLbl>
              <c:idx val="9"/>
              <c:layout>
                <c:manualLayout>
                  <c:x val="-4.4581414117242655E-3"/>
                  <c:y val="-1.895268118399105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283-44BE-A9FE-F52555D81334}"/>
                </c:ext>
              </c:extLst>
            </c:dLbl>
            <c:dLbl>
              <c:idx val="11"/>
              <c:layout>
                <c:manualLayout>
                  <c:x val="-5.7471269569305842E-3"/>
                  <c:y val="-1.616161359077171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4283-44BE-A9FE-F52555D81334}"/>
                </c:ext>
              </c:extLst>
            </c:dLbl>
            <c:dLbl>
              <c:idx val="12"/>
              <c:layout>
                <c:manualLayout>
                  <c:x val="-9.1954031310890697E-3"/>
                  <c:y val="-1.382113707380875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4283-44BE-A9FE-F52555D81334}"/>
                </c:ext>
              </c:extLst>
            </c:dLbl>
            <c:dLbl>
              <c:idx val="13"/>
              <c:layout>
                <c:manualLayout>
                  <c:x val="-5.7471269569306684E-3"/>
                  <c:y val="-2.0202016988464648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4283-44BE-A9FE-F52555D81334}"/>
                </c:ext>
              </c:extLst>
            </c:dLbl>
            <c:dLbl>
              <c:idx val="14"/>
              <c:layout>
                <c:manualLayout>
                  <c:x val="-9.1954031310890697E-3"/>
                  <c:y val="-1.01010084942323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4283-44BE-A9FE-F52555D81334}"/>
                </c:ext>
              </c:extLst>
            </c:dLbl>
            <c:dLbl>
              <c:idx val="15"/>
              <c:layout>
                <c:manualLayout>
                  <c:x val="-8.2953215942910309E-3"/>
                  <c:y val="-2.336514382165850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4283-44BE-A9FE-F52555D8133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'I-3'!$R$10:$R$24</c:f>
              <c:strCache>
                <c:ptCount val="1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</c:strCache>
            </c:strRef>
          </c:cat>
          <c:val>
            <c:numRef>
              <c:f>'I-3'!$S$10:$S$24</c:f>
              <c:numCache>
                <c:formatCode>_(* #,##0_);_(* \(#,##0\);_(* "-"_);_(@_)</c:formatCode>
                <c:ptCount val="15"/>
                <c:pt idx="0">
                  <c:v>4</c:v>
                </c:pt>
                <c:pt idx="1">
                  <c:v>0</c:v>
                </c:pt>
                <c:pt idx="2">
                  <c:v>104</c:v>
                </c:pt>
                <c:pt idx="3">
                  <c:v>171</c:v>
                </c:pt>
                <c:pt idx="4">
                  <c:v>10</c:v>
                </c:pt>
                <c:pt idx="5">
                  <c:v>38</c:v>
                </c:pt>
                <c:pt idx="6">
                  <c:v>59</c:v>
                </c:pt>
                <c:pt idx="7">
                  <c:v>18</c:v>
                </c:pt>
                <c:pt idx="8">
                  <c:v>61</c:v>
                </c:pt>
                <c:pt idx="9">
                  <c:v>9</c:v>
                </c:pt>
                <c:pt idx="10">
                  <c:v>60</c:v>
                </c:pt>
                <c:pt idx="11">
                  <c:v>16</c:v>
                </c:pt>
                <c:pt idx="12">
                  <c:v>4</c:v>
                </c:pt>
                <c:pt idx="13">
                  <c:v>103</c:v>
                </c:pt>
                <c:pt idx="14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4283-44BE-A9FE-F52555D813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shape val="cylinder"/>
        <c:axId val="366161392"/>
        <c:axId val="366159432"/>
        <c:axId val="0"/>
      </c:bar3DChart>
      <c:catAx>
        <c:axId val="3661613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66159432"/>
        <c:crosses val="autoZero"/>
        <c:auto val="1"/>
        <c:lblAlgn val="ctr"/>
        <c:lblOffset val="100"/>
        <c:noMultiLvlLbl val="0"/>
      </c:catAx>
      <c:valAx>
        <c:axId val="366159432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66161392"/>
        <c:crosses val="autoZero"/>
        <c:crossBetween val="between"/>
      </c:valAx>
      <c:spPr>
        <a:noFill/>
      </c:spPr>
    </c:plotArea>
    <c:plotVisOnly val="1"/>
    <c:dispBlanksAs val="zero"/>
    <c:showDLblsOverMax val="0"/>
  </c:chart>
  <c:spPr>
    <a:noFill/>
    <a:ln w="19050">
      <a:solidFill>
        <a:srgbClr val="FF3F3F"/>
      </a:solidFill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view3D>
      <c:rotX val="0"/>
      <c:rotY val="0"/>
      <c:rAngAx val="0"/>
    </c:view3D>
    <c:floor>
      <c:thickness val="0"/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0.14650149775820123"/>
          <c:y val="9.5905094146149422E-2"/>
          <c:w val="0.7612014873696713"/>
          <c:h val="0.78032183562843627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FF3F3F"/>
            </a:solidFill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9B15-4B3D-881E-EE0F7CE9F6A5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9B15-4B3D-881E-EE0F7CE9F6A5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9B15-4B3D-881E-EE0F7CE9F6A5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9B15-4B3D-881E-EE0F7CE9F6A5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9B15-4B3D-881E-EE0F7CE9F6A5}"/>
              </c:ext>
            </c:extLst>
          </c:dPt>
          <c:dLbls>
            <c:dLbl>
              <c:idx val="0"/>
              <c:layout>
                <c:manualLayout>
                  <c:x val="1.3582225864985596E-3"/>
                  <c:y val="-1.9404080821561575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B15-4B3D-881E-EE0F7CE9F6A5}"/>
                </c:ext>
              </c:extLst>
            </c:dLbl>
            <c:dLbl>
              <c:idx val="1"/>
              <c:layout>
                <c:manualLayout>
                  <c:x val="-2.4007885148720452E-4"/>
                  <c:y val="5.498563154894929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B15-4B3D-881E-EE0F7CE9F6A5}"/>
                </c:ext>
              </c:extLst>
            </c:dLbl>
            <c:dLbl>
              <c:idx val="2"/>
              <c:layout>
                <c:manualLayout>
                  <c:x val="3.9948474210429368E-3"/>
                  <c:y val="4.7221282387986405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B15-4B3D-881E-EE0F7CE9F6A5}"/>
                </c:ext>
              </c:extLst>
            </c:dLbl>
            <c:dLbl>
              <c:idx val="3"/>
              <c:layout>
                <c:manualLayout>
                  <c:x val="4.1914552047711828E-3"/>
                  <c:y val="4.60247995926842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B15-4B3D-881E-EE0F7CE9F6A5}"/>
                </c:ext>
              </c:extLst>
            </c:dLbl>
            <c:dLbl>
              <c:idx val="4"/>
              <c:layout>
                <c:manualLayout>
                  <c:x val="3.5445985312168075E-3"/>
                  <c:y val="4.0259798760688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B15-4B3D-881E-EE0F7CE9F6A5}"/>
                </c:ext>
              </c:extLst>
            </c:dLbl>
            <c:dLbl>
              <c:idx val="5"/>
              <c:layout>
                <c:manualLayout>
                  <c:x val="4.4752745727844887E-3"/>
                  <c:y val="7.0652166962495379E-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B15-4B3D-881E-EE0F7CE9F6A5}"/>
                </c:ext>
              </c:extLst>
            </c:dLbl>
            <c:dLbl>
              <c:idx val="6"/>
              <c:layout>
                <c:manualLayout>
                  <c:x val="2.0972095706046695E-3"/>
                  <c:y val="3.4601372999532635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B15-4B3D-881E-EE0F7CE9F6A5}"/>
                </c:ext>
              </c:extLst>
            </c:dLbl>
            <c:dLbl>
              <c:idx val="7"/>
              <c:layout>
                <c:manualLayout>
                  <c:x val="3.2729941739787576E-3"/>
                  <c:y val="2.796245658664489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B15-4B3D-881E-EE0F7CE9F6A5}"/>
                </c:ext>
              </c:extLst>
            </c:dLbl>
            <c:dLbl>
              <c:idx val="8"/>
              <c:layout>
                <c:manualLayout>
                  <c:x val="4.9122306567669994E-3"/>
                  <c:y val="1.5571328350261955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9B15-4B3D-881E-EE0F7CE9F6A5}"/>
                </c:ext>
              </c:extLst>
            </c:dLbl>
            <c:dLbl>
              <c:idx val="9"/>
              <c:layout>
                <c:manualLayout>
                  <c:x val="2.4296195329518776E-3"/>
                  <c:y val="2.703312196891617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9B15-4B3D-881E-EE0F7CE9F6A5}"/>
                </c:ext>
              </c:extLst>
            </c:dLbl>
            <c:dLbl>
              <c:idx val="10"/>
              <c:layout>
                <c:manualLayout>
                  <c:x val="1.1406664473952478E-3"/>
                  <c:y val="-1.4210009448701804E-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9B15-4B3D-881E-EE0F7CE9F6A5}"/>
                </c:ext>
              </c:extLst>
            </c:dLbl>
            <c:dLbl>
              <c:idx val="11"/>
              <c:layout>
                <c:manualLayout>
                  <c:x val="3.3781690094039415E-3"/>
                  <c:y val="8.0428653460925951E-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9B15-4B3D-881E-EE0F7CE9F6A5}"/>
                </c:ext>
              </c:extLst>
            </c:dLbl>
            <c:dLbl>
              <c:idx val="12"/>
              <c:layout>
                <c:manualLayout>
                  <c:x val="-1.1376477469852947E-3"/>
                  <c:y val="1.8047101400908378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9B15-4B3D-881E-EE0F7CE9F6A5}"/>
                </c:ext>
              </c:extLst>
            </c:dLbl>
            <c:dLbl>
              <c:idx val="13"/>
              <c:layout>
                <c:manualLayout>
                  <c:x val="-2.3269129053582645E-3"/>
                  <c:y val="6.997725224502362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9B15-4B3D-881E-EE0F7CE9F6A5}"/>
                </c:ext>
              </c:extLst>
            </c:dLbl>
            <c:dLbl>
              <c:idx val="14"/>
              <c:layout>
                <c:manualLayout>
                  <c:x val="-3.4950822521206226E-3"/>
                  <c:y val="7.2043551626383535E-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9B15-4B3D-881E-EE0F7CE9F6A5}"/>
                </c:ext>
              </c:extLst>
            </c:dLbl>
            <c:dLbl>
              <c:idx val="15"/>
              <c:layout>
                <c:manualLayout>
                  <c:x val="-6.015178930185632E-3"/>
                  <c:y val="-1.722200178539627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9B15-4B3D-881E-EE0F7CE9F6A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'A-2'!$S$8:$S$24</c:f>
              <c:strCache>
                <c:ptCount val="17"/>
                <c:pt idx="0">
                  <c:v>OTRAS</c:v>
                </c:pt>
                <c:pt idx="1">
                  <c:v>LIMA METROPOLITANA</c:v>
                </c:pt>
                <c:pt idx="2">
                  <c:v>CALLAO</c:v>
                </c:pt>
                <c:pt idx="3">
                  <c:v>AREQUIPA</c:v>
                </c:pt>
                <c:pt idx="4">
                  <c:v>PIURA</c:v>
                </c:pt>
                <c:pt idx="5">
                  <c:v>LA LIBERTAD</c:v>
                </c:pt>
                <c:pt idx="6">
                  <c:v>CAJAMARCA</c:v>
                </c:pt>
                <c:pt idx="7">
                  <c:v>ANCASH</c:v>
                </c:pt>
                <c:pt idx="8">
                  <c:v>LORETO</c:v>
                </c:pt>
                <c:pt idx="9">
                  <c:v>LIMA</c:v>
                </c:pt>
                <c:pt idx="10">
                  <c:v>MOQUEGUA</c:v>
                </c:pt>
                <c:pt idx="11">
                  <c:v>TACNA</c:v>
                </c:pt>
                <c:pt idx="12">
                  <c:v>CUSCO</c:v>
                </c:pt>
                <c:pt idx="13">
                  <c:v>ICA</c:v>
                </c:pt>
                <c:pt idx="14">
                  <c:v>PASCO</c:v>
                </c:pt>
                <c:pt idx="15">
                  <c:v>APURIMAC</c:v>
                </c:pt>
                <c:pt idx="16">
                  <c:v>JUNIN</c:v>
                </c:pt>
              </c:strCache>
            </c:strRef>
          </c:cat>
          <c:val>
            <c:numRef>
              <c:f>'A-2'!$T$8:$T$24</c:f>
              <c:numCache>
                <c:formatCode>General</c:formatCode>
                <c:ptCount val="17"/>
                <c:pt idx="0">
                  <c:v>160</c:v>
                </c:pt>
                <c:pt idx="1">
                  <c:v>25605</c:v>
                </c:pt>
                <c:pt idx="2">
                  <c:v>3972</c:v>
                </c:pt>
                <c:pt idx="3">
                  <c:v>1631</c:v>
                </c:pt>
                <c:pt idx="4">
                  <c:v>1488</c:v>
                </c:pt>
                <c:pt idx="5">
                  <c:v>443</c:v>
                </c:pt>
                <c:pt idx="6">
                  <c:v>279</c:v>
                </c:pt>
                <c:pt idx="7">
                  <c:v>275</c:v>
                </c:pt>
                <c:pt idx="8">
                  <c:v>205</c:v>
                </c:pt>
                <c:pt idx="9">
                  <c:v>143</c:v>
                </c:pt>
                <c:pt idx="10">
                  <c:v>140</c:v>
                </c:pt>
                <c:pt idx="11">
                  <c:v>99</c:v>
                </c:pt>
                <c:pt idx="12">
                  <c:v>91</c:v>
                </c:pt>
                <c:pt idx="13">
                  <c:v>76</c:v>
                </c:pt>
                <c:pt idx="14">
                  <c:v>67</c:v>
                </c:pt>
                <c:pt idx="15">
                  <c:v>63</c:v>
                </c:pt>
                <c:pt idx="16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9B15-4B3D-881E-EE0F7CE9F6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shape val="cylinder"/>
        <c:axId val="315055320"/>
        <c:axId val="315051792"/>
        <c:axId val="0"/>
      </c:bar3DChart>
      <c:catAx>
        <c:axId val="31505532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315051792"/>
        <c:crosses val="autoZero"/>
        <c:auto val="1"/>
        <c:lblAlgn val="ctr"/>
        <c:lblOffset val="100"/>
        <c:noMultiLvlLbl val="0"/>
      </c:catAx>
      <c:valAx>
        <c:axId val="315051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15055320"/>
        <c:crosses val="autoZero"/>
        <c:crossBetween val="between"/>
      </c:valAx>
    </c:plotArea>
    <c:plotVisOnly val="1"/>
    <c:dispBlanksAs val="zero"/>
    <c:showDLblsOverMax val="0"/>
  </c:chart>
  <c:spPr>
    <a:noFill/>
    <a:ln w="19050">
      <a:solidFill>
        <a:srgbClr val="FF3F3F"/>
      </a:solidFill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PE"/>
    </a:p>
  </c:txPr>
  <c:printSettings>
    <c:headerFooter/>
    <c:pageMargins b="0.75" l="0.7" r="0.7" t="0.75" header="0.3" footer="0.3"/>
    <c:pageSetup orientation="portrait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view3D>
      <c:rotX val="0"/>
      <c:rotY val="0"/>
      <c:depthPercent val="240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21949455200391002"/>
          <c:y val="6.0970777961623264E-2"/>
          <c:w val="0.69223183426163859"/>
          <c:h val="0.8836407377437461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FF3F3F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0E1D-4FED-B98B-CA359613122B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0E1D-4FED-B98B-CA359613122B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0E1D-4FED-B98B-CA359613122B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0E1D-4FED-B98B-CA359613122B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0E1D-4FED-B98B-CA359613122B}"/>
              </c:ext>
            </c:extLst>
          </c:dPt>
          <c:dLbls>
            <c:dLbl>
              <c:idx val="0"/>
              <c:layout>
                <c:manualLayout>
                  <c:x val="1.7572103877633929E-3"/>
                  <c:y val="-4.2606526380485005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E1D-4FED-B98B-CA359613122B}"/>
                </c:ext>
              </c:extLst>
            </c:dLbl>
            <c:dLbl>
              <c:idx val="1"/>
              <c:layout>
                <c:manualLayout>
                  <c:x val="5.1106591822744091E-3"/>
                  <c:y val="-2.609398127459939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E1D-4FED-B98B-CA359613122B}"/>
                </c:ext>
              </c:extLst>
            </c:dLbl>
            <c:dLbl>
              <c:idx val="2"/>
              <c:layout>
                <c:manualLayout>
                  <c:x val="4.1552904749458178E-3"/>
                  <c:y val="-2.130661803483938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E1D-4FED-B98B-CA359613122B}"/>
                </c:ext>
              </c:extLst>
            </c:dLbl>
            <c:dLbl>
              <c:idx val="3"/>
              <c:layout>
                <c:manualLayout>
                  <c:x val="6.5787236491382265E-3"/>
                  <c:y val="-4.260820380278266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E1D-4FED-B98B-CA359613122B}"/>
                </c:ext>
              </c:extLst>
            </c:dLbl>
            <c:dLbl>
              <c:idx val="4"/>
              <c:layout>
                <c:manualLayout>
                  <c:x val="7.0366984930390368E-3"/>
                  <c:y val="2.130295339956370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E1D-4FED-B98B-CA359613122B}"/>
                </c:ext>
              </c:extLst>
            </c:dLbl>
            <c:dLbl>
              <c:idx val="5"/>
              <c:layout>
                <c:manualLayout>
                  <c:x val="9.5707294470942141E-3"/>
                  <c:y val="1.25355751496443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E1D-4FED-B98B-CA359613122B}"/>
                </c:ext>
              </c:extLst>
            </c:dLbl>
            <c:dLbl>
              <c:idx val="6"/>
              <c:layout>
                <c:manualLayout>
                  <c:x val="8.1437956245486217E-3"/>
                  <c:y val="-1.472967701857371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E1D-4FED-B98B-CA359613122B}"/>
                </c:ext>
              </c:extLst>
            </c:dLbl>
            <c:dLbl>
              <c:idx val="7"/>
              <c:layout>
                <c:manualLayout>
                  <c:x val="1.1649182455083529E-2"/>
                  <c:y val="1.314655276197997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E1D-4FED-B98B-CA359613122B}"/>
                </c:ext>
              </c:extLst>
            </c:dLbl>
            <c:dLbl>
              <c:idx val="8"/>
              <c:layout>
                <c:manualLayout>
                  <c:x val="1.1991547481630999E-2"/>
                  <c:y val="6.96448655311715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0E1D-4FED-B98B-CA359613122B}"/>
                </c:ext>
              </c:extLst>
            </c:dLbl>
            <c:dLbl>
              <c:idx val="9"/>
              <c:layout>
                <c:manualLayout>
                  <c:x val="1.1372059111915817E-2"/>
                  <c:y val="-3.0934878517678743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0E1D-4FED-B98B-CA359613122B}"/>
                </c:ext>
              </c:extLst>
            </c:dLbl>
            <c:dLbl>
              <c:idx val="10"/>
              <c:layout>
                <c:manualLayout>
                  <c:x val="8.0973040918642328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0E1D-4FED-B98B-CA359613122B}"/>
                </c:ext>
              </c:extLst>
            </c:dLbl>
            <c:dLbl>
              <c:idx val="11"/>
              <c:layout>
                <c:manualLayout>
                  <c:x val="8.0973040918642328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0E1D-4FED-B98B-CA359613122B}"/>
                </c:ext>
              </c:extLst>
            </c:dLbl>
            <c:dLbl>
              <c:idx val="12"/>
              <c:layout>
                <c:manualLayout>
                  <c:x val="7.0353239738991857E-3"/>
                  <c:y val="-1.3966081743243245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7B5-4D66-93A3-A5FD0D446C97}"/>
                </c:ext>
              </c:extLst>
            </c:dLbl>
            <c:dLbl>
              <c:idx val="15"/>
              <c:layout>
                <c:manualLayout>
                  <c:x val="-7.1458593683622982E-3"/>
                  <c:y val="0.1342105355857532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0E1D-4FED-B98B-CA359613122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'I-4'!$R$7:$R$18</c:f>
              <c:strCache>
                <c:ptCount val="12"/>
                <c:pt idx="0">
                  <c:v>OTRAS FORMAS</c:v>
                </c:pt>
                <c:pt idx="1">
                  <c:v>CHOQUE DE VEHICULOS DE TRABAJO</c:v>
                </c:pt>
                <c:pt idx="2">
                  <c:v>INCENDIO DE UN CENTRO DE TRABAJO</c:v>
                </c:pt>
                <c:pt idx="3">
                  <c:v>DESPRENDIMIENTO DE ROCAS</c:v>
                </c:pt>
                <c:pt idx="4">
                  <c:v>CAÍDA DE CARGAS IZADAS(CONTENEDORES, PAQUETES, DESCARGAS, ETC)</c:v>
                </c:pt>
                <c:pt idx="5">
                  <c:v>GENERACION DE VOLCADURACON EXPLOSIVOS SIN PREVIO AVISO</c:v>
                </c:pt>
                <c:pt idx="6">
                  <c:v>ATRAPAMIENTO SIN DAÑO (DENTRO, FUERA, ENTRE, DEBAJO)</c:v>
                </c:pt>
                <c:pt idx="7">
                  <c:v>DERRUMBES (ZANJAS, TALUDES, CALZADURAS, EXCAVACIONES, ETC)</c:v>
                </c:pt>
                <c:pt idx="8">
                  <c:v>FUGA, DERRAME DE MATERIALES Y QUÍMICOS PELIGROSOS</c:v>
                </c:pt>
                <c:pt idx="9">
                  <c:v>OPERAR EQUIPOS, MÁQUINAS SIN AUTORIZACION Y/O LICENCIA</c:v>
                </c:pt>
                <c:pt idx="10">
                  <c:v>DESPLOME DE ESTRUCTURAS (ANDAMIOS, ESTRUCTURAS METALICAS, TORRES DE ALTA TENSION, ETC)</c:v>
                </c:pt>
                <c:pt idx="11">
                  <c:v>ESCAPES DE SUSTANCIAS QUÍMICAS(TOXICAS, CORROSIVAS, ASFIXIANTES,ETC)</c:v>
                </c:pt>
              </c:strCache>
            </c:strRef>
          </c:cat>
          <c:val>
            <c:numRef>
              <c:f>'I-4'!$S$7:$S$18</c:f>
              <c:numCache>
                <c:formatCode>General</c:formatCode>
                <c:ptCount val="12"/>
                <c:pt idx="0">
                  <c:v>588</c:v>
                </c:pt>
                <c:pt idx="1">
                  <c:v>33</c:v>
                </c:pt>
                <c:pt idx="2">
                  <c:v>14</c:v>
                </c:pt>
                <c:pt idx="3">
                  <c:v>13</c:v>
                </c:pt>
                <c:pt idx="4">
                  <c:v>12</c:v>
                </c:pt>
                <c:pt idx="5">
                  <c:v>9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4</c:v>
                </c:pt>
                <c:pt idx="1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E1D-4FED-B98B-CA35961312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shape val="cylinder"/>
        <c:axId val="366162568"/>
        <c:axId val="366161000"/>
        <c:axId val="0"/>
      </c:bar3DChart>
      <c:valAx>
        <c:axId val="366161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66162568"/>
        <c:crosses val="autoZero"/>
        <c:crossBetween val="between"/>
      </c:valAx>
      <c:catAx>
        <c:axId val="36616256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s-PE"/>
          </a:p>
        </c:txPr>
        <c:crossAx val="366161000"/>
        <c:crosses val="autoZero"/>
        <c:auto val="1"/>
        <c:lblAlgn val="ctr"/>
        <c:lblOffset val="100"/>
        <c:noMultiLvlLbl val="0"/>
      </c:catAx>
    </c:plotArea>
    <c:plotVisOnly val="1"/>
    <c:dispBlanksAs val="zero"/>
    <c:showDLblsOverMax val="0"/>
  </c:chart>
  <c:spPr>
    <a:noFill/>
    <a:ln w="19050">
      <a:solidFill>
        <a:srgbClr val="FF3F3F"/>
      </a:solidFill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view3D>
      <c:rotX val="0"/>
      <c:rotY val="0"/>
      <c:depthPercent val="240"/>
      <c:rAngAx val="0"/>
    </c:view3D>
    <c:floor>
      <c:thickness val="0"/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0.21949455200391002"/>
          <c:y val="6.0970777961623264E-2"/>
          <c:w val="0.69223183426163859"/>
          <c:h val="0.8836407377437461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FF3F3F"/>
            </a:solidFill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B3EB-4353-A479-3C6E679AA579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B3EB-4353-A479-3C6E679AA579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B3EB-4353-A479-3C6E679AA579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B3EB-4353-A479-3C6E679AA579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B3EB-4353-A479-3C6E679AA579}"/>
              </c:ext>
            </c:extLst>
          </c:dPt>
          <c:dLbls>
            <c:dLbl>
              <c:idx val="0"/>
              <c:layout>
                <c:manualLayout>
                  <c:x val="-5.9090802081126258E-3"/>
                  <c:y val="-4.260627923948431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3EB-4353-A479-3C6E679AA579}"/>
                </c:ext>
              </c:extLst>
            </c:dLbl>
            <c:dLbl>
              <c:idx val="1"/>
              <c:layout>
                <c:manualLayout>
                  <c:x val="-1.2779163142889395E-3"/>
                  <c:y val="-2.609466572040032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3EB-4353-A479-3C6E679AA579}"/>
                </c:ext>
              </c:extLst>
            </c:dLbl>
            <c:dLbl>
              <c:idx val="2"/>
              <c:layout>
                <c:manualLayout>
                  <c:x val="-4.7887152202428706E-3"/>
                  <c:y val="-7.3852827510566943E-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3EB-4353-A479-3C6E679AA579}"/>
                </c:ext>
              </c:extLst>
            </c:dLbl>
            <c:dLbl>
              <c:idx val="3"/>
              <c:layout>
                <c:manualLayout>
                  <c:x val="-1.0875669467377922E-3"/>
                  <c:y val="-4.2607898819034228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3EB-4353-A479-3C6E679AA579}"/>
                </c:ext>
              </c:extLst>
            </c:dLbl>
            <c:dLbl>
              <c:idx val="4"/>
              <c:layout>
                <c:manualLayout>
                  <c:x val="5.5897520407725929E-4"/>
                  <c:y val="-4.040203147102199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3EB-4353-A479-3C6E679AA579}"/>
                </c:ext>
              </c:extLst>
            </c:dLbl>
            <c:dLbl>
              <c:idx val="5"/>
              <c:layout>
                <c:manualLayout>
                  <c:x val="5.6038370891114729E-3"/>
                  <c:y val="1.8362792945500175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3EB-4353-A479-3C6E679AA579}"/>
                </c:ext>
              </c:extLst>
            </c:dLbl>
            <c:dLbl>
              <c:idx val="6"/>
              <c:layout>
                <c:manualLayout>
                  <c:x val="5.4992053014512694E-3"/>
                  <c:y val="1.4689586524579872E-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3EB-4353-A479-3C6E679AA579}"/>
                </c:ext>
              </c:extLst>
            </c:dLbl>
            <c:dLbl>
              <c:idx val="7"/>
              <c:layout>
                <c:manualLayout>
                  <c:x val="7.9498024974400429E-3"/>
                  <c:y val="-1.6163403915689493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3EB-4353-A479-3C6E679AA579}"/>
                </c:ext>
              </c:extLst>
            </c:dLbl>
            <c:dLbl>
              <c:idx val="8"/>
              <c:layout>
                <c:manualLayout>
                  <c:x val="5.8294996849979543E-3"/>
                  <c:y val="7.3519194123128863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B3EB-4353-A479-3C6E679AA579}"/>
                </c:ext>
              </c:extLst>
            </c:dLbl>
            <c:dLbl>
              <c:idx val="9"/>
              <c:layout>
                <c:manualLayout>
                  <c:x val="1.4035549454717475E-2"/>
                  <c:y val="7.5663517448216373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B3EB-4353-A479-3C6E679AA579}"/>
                </c:ext>
              </c:extLst>
            </c:dLbl>
            <c:dLbl>
              <c:idx val="15"/>
              <c:layout>
                <c:manualLayout>
                  <c:x val="-7.1458593683622982E-3"/>
                  <c:y val="0.1342105355857532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B3EB-4353-A479-3C6E679AA57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'E-2'!$R$10:$R$18</c:f>
              <c:strCache>
                <c:ptCount val="9"/>
                <c:pt idx="0">
                  <c:v>LIMA METROPOLITANA</c:v>
                </c:pt>
                <c:pt idx="1">
                  <c:v>LIMA</c:v>
                </c:pt>
                <c:pt idx="2">
                  <c:v>LORETO</c:v>
                </c:pt>
                <c:pt idx="3">
                  <c:v>AREQUIPA</c:v>
                </c:pt>
                <c:pt idx="4">
                  <c:v>HUANCAVELICA</c:v>
                </c:pt>
                <c:pt idx="5">
                  <c:v>PASCO</c:v>
                </c:pt>
                <c:pt idx="6">
                  <c:v>AYACUCHO</c:v>
                </c:pt>
                <c:pt idx="7">
                  <c:v>CALLAO</c:v>
                </c:pt>
                <c:pt idx="8">
                  <c:v>UCAYALI</c:v>
                </c:pt>
              </c:strCache>
            </c:strRef>
          </c:cat>
          <c:val>
            <c:numRef>
              <c:f>'E-2'!$S$10:$S$18</c:f>
              <c:numCache>
                <c:formatCode>_(* #,##0_);_(* \(#,##0\);_(* "-"_);_(@_)</c:formatCode>
                <c:ptCount val="9"/>
                <c:pt idx="0">
                  <c:v>27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3EB-4353-A479-3C6E679AA5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shape val="cylinder"/>
        <c:axId val="366163744"/>
        <c:axId val="366165704"/>
        <c:axId val="0"/>
      </c:bar3DChart>
      <c:valAx>
        <c:axId val="366165704"/>
        <c:scaling>
          <c:orientation val="minMax"/>
        </c:scaling>
        <c:delete val="0"/>
        <c:axPos val="b"/>
        <c:numFmt formatCode="_(* #,##0_);_(* \(#,##0\);_(* &quot;-&quot;_);_(@_)" sourceLinked="1"/>
        <c:majorTickMark val="out"/>
        <c:minorTickMark val="none"/>
        <c:tickLblPos val="nextTo"/>
        <c:crossAx val="366163744"/>
        <c:crosses val="autoZero"/>
        <c:crossBetween val="between"/>
      </c:valAx>
      <c:catAx>
        <c:axId val="36616374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s-PE"/>
          </a:p>
        </c:txPr>
        <c:crossAx val="366165704"/>
        <c:crosses val="autoZero"/>
        <c:auto val="1"/>
        <c:lblAlgn val="ctr"/>
        <c:lblOffset val="100"/>
        <c:noMultiLvlLbl val="0"/>
      </c:catAx>
    </c:plotArea>
    <c:plotVisOnly val="1"/>
    <c:dispBlanksAs val="zero"/>
    <c:showDLblsOverMax val="0"/>
  </c:chart>
  <c:spPr>
    <a:noFill/>
    <a:ln w="19050">
      <a:solidFill>
        <a:srgbClr val="FF3F3F"/>
      </a:solidFill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PE"/>
    </a:p>
  </c:txPr>
  <c:printSettings>
    <c:headerFooter/>
    <c:pageMargins b="0.75" l="0.7" r="0.7" t="0.75" header="0.3" footer="0.3"/>
    <c:pageSetup orientation="portrait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view3D>
      <c:rotX val="0"/>
      <c:rotY val="0"/>
      <c:rAngAx val="0"/>
      <c:perspective val="110"/>
    </c:view3D>
    <c:floor>
      <c:thickness val="0"/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9.1529264376650807E-2"/>
          <c:y val="9.5905094146149422E-2"/>
          <c:w val="0.85543967135373655"/>
          <c:h val="0.78032185363930795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rgbClr val="FF3F3F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668C-4232-9E39-A6CBEFEBF293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668C-4232-9E39-A6CBEFEBF293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668C-4232-9E39-A6CBEFEBF293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668C-4232-9E39-A6CBEFEBF293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668C-4232-9E39-A6CBEFEBF293}"/>
              </c:ext>
            </c:extLst>
          </c:dPt>
          <c:dLbls>
            <c:dLbl>
              <c:idx val="0"/>
              <c:layout>
                <c:manualLayout>
                  <c:x val="1.8071277801876662E-2"/>
                  <c:y val="-2.953541903936845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68C-4232-9E39-A6CBEFEBF293}"/>
                </c:ext>
              </c:extLst>
            </c:dLbl>
            <c:dLbl>
              <c:idx val="1"/>
              <c:layout>
                <c:manualLayout>
                  <c:x val="8.2141469144272478E-3"/>
                  <c:y val="-7.026597791494958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68C-4232-9E39-A6CBEFEBF293}"/>
                </c:ext>
              </c:extLst>
            </c:dLbl>
            <c:dLbl>
              <c:idx val="2"/>
              <c:layout>
                <c:manualLayout>
                  <c:x val="3.9422030764055564E-3"/>
                  <c:y val="-1.41648001299264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68C-4232-9E39-A6CBEFEBF293}"/>
                </c:ext>
              </c:extLst>
            </c:dLbl>
            <c:dLbl>
              <c:idx val="3"/>
              <c:layout>
                <c:manualLayout>
                  <c:x val="2.1229863475266662E-3"/>
                  <c:y val="-1.585723105650536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68C-4232-9E39-A6CBEFEBF293}"/>
                </c:ext>
              </c:extLst>
            </c:dLbl>
            <c:dLbl>
              <c:idx val="4"/>
              <c:layout>
                <c:manualLayout>
                  <c:x val="-6.3681860918964163E-3"/>
                  <c:y val="-1.357311240393745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68C-4232-9E39-A6CBEFEBF293}"/>
                </c:ext>
              </c:extLst>
            </c:dLbl>
            <c:dLbl>
              <c:idx val="5"/>
              <c:layout>
                <c:manualLayout>
                  <c:x val="-4.4195774185858778E-3"/>
                  <c:y val="-1.537306727244608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68C-4232-9E39-A6CBEFEBF293}"/>
                </c:ext>
              </c:extLst>
            </c:dLbl>
            <c:dLbl>
              <c:idx val="6"/>
              <c:layout>
                <c:manualLayout>
                  <c:x val="-1.236071815157192E-2"/>
                  <c:y val="-1.326339448391976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668C-4232-9E39-A6CBEFEBF293}"/>
                </c:ext>
              </c:extLst>
            </c:dLbl>
            <c:dLbl>
              <c:idx val="7"/>
              <c:layout>
                <c:manualLayout>
                  <c:x val="-1.3771383271914497E-3"/>
                  <c:y val="-1.278215019770139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68C-4232-9E39-A6CBEFEBF293}"/>
                </c:ext>
              </c:extLst>
            </c:dLbl>
            <c:dLbl>
              <c:idx val="8"/>
              <c:layout>
                <c:manualLayout>
                  <c:x val="-8.5238490835233126E-4"/>
                  <c:y val="-1.19311203481873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668C-4232-9E39-A6CBEFEBF293}"/>
                </c:ext>
              </c:extLst>
            </c:dLbl>
            <c:dLbl>
              <c:idx val="9"/>
              <c:layout>
                <c:manualLayout>
                  <c:x val="-4.4581414117242655E-3"/>
                  <c:y val="-1.895268118399105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668C-4232-9E39-A6CBEFEBF293}"/>
                </c:ext>
              </c:extLst>
            </c:dLbl>
            <c:dLbl>
              <c:idx val="11"/>
              <c:layout>
                <c:manualLayout>
                  <c:x val="-5.7471269569305842E-3"/>
                  <c:y val="-1.616161359077171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668C-4232-9E39-A6CBEFEBF293}"/>
                </c:ext>
              </c:extLst>
            </c:dLbl>
            <c:dLbl>
              <c:idx val="12"/>
              <c:layout>
                <c:manualLayout>
                  <c:x val="-9.1954031310890697E-3"/>
                  <c:y val="-1.382113707380875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668C-4232-9E39-A6CBEFEBF293}"/>
                </c:ext>
              </c:extLst>
            </c:dLbl>
            <c:dLbl>
              <c:idx val="13"/>
              <c:layout>
                <c:manualLayout>
                  <c:x val="-5.7471269569306684E-3"/>
                  <c:y val="-2.0202016988464648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668C-4232-9E39-A6CBEFEBF293}"/>
                </c:ext>
              </c:extLst>
            </c:dLbl>
            <c:dLbl>
              <c:idx val="14"/>
              <c:layout>
                <c:manualLayout>
                  <c:x val="-9.1954031310890697E-3"/>
                  <c:y val="-1.01010084942323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668C-4232-9E39-A6CBEFEBF293}"/>
                </c:ext>
              </c:extLst>
            </c:dLbl>
            <c:dLbl>
              <c:idx val="15"/>
              <c:layout>
                <c:manualLayout>
                  <c:x val="-8.2953215942910309E-3"/>
                  <c:y val="-2.336514382165850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668C-4232-9E39-A6CBEFEBF29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'E-3'!$N$8:$N$15</c:f>
              <c:strCache>
                <c:ptCount val="8"/>
                <c:pt idx="0">
                  <c:v>C</c:v>
                </c:pt>
                <c:pt idx="1">
                  <c:v>D</c:v>
                </c:pt>
                <c:pt idx="2">
                  <c:v>F</c:v>
                </c:pt>
                <c:pt idx="3">
                  <c:v>I</c:v>
                </c:pt>
                <c:pt idx="4">
                  <c:v>K</c:v>
                </c:pt>
                <c:pt idx="5">
                  <c:v>L</c:v>
                </c:pt>
                <c:pt idx="6">
                  <c:v>N</c:v>
                </c:pt>
                <c:pt idx="7">
                  <c:v>O</c:v>
                </c:pt>
              </c:strCache>
            </c:strRef>
          </c:cat>
          <c:val>
            <c:numRef>
              <c:f>'E-3'!$O$8:$O$15</c:f>
              <c:numCache>
                <c:formatCode>General</c:formatCode>
                <c:ptCount val="8"/>
                <c:pt idx="0">
                  <c:v>25</c:v>
                </c:pt>
                <c:pt idx="1">
                  <c:v>5</c:v>
                </c:pt>
                <c:pt idx="2">
                  <c:v>1</c:v>
                </c:pt>
                <c:pt idx="3">
                  <c:v>3</c:v>
                </c:pt>
                <c:pt idx="4">
                  <c:v>1</c:v>
                </c:pt>
                <c:pt idx="5">
                  <c:v>5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668C-4232-9E39-A6CBEFEBF2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shape val="cylinder"/>
        <c:axId val="366160608"/>
        <c:axId val="366164528"/>
        <c:axId val="0"/>
      </c:bar3DChart>
      <c:catAx>
        <c:axId val="3661606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800" baseline="0"/>
            </a:pPr>
            <a:endParaRPr lang="es-PE"/>
          </a:p>
        </c:txPr>
        <c:crossAx val="366164528"/>
        <c:crosses val="autoZero"/>
        <c:auto val="1"/>
        <c:lblAlgn val="ctr"/>
        <c:lblOffset val="100"/>
        <c:noMultiLvlLbl val="0"/>
      </c:catAx>
      <c:valAx>
        <c:axId val="36616452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366160608"/>
        <c:crosses val="autoZero"/>
        <c:crossBetween val="between"/>
      </c:valAx>
    </c:plotArea>
    <c:plotVisOnly val="1"/>
    <c:dispBlanksAs val="zero"/>
    <c:showDLblsOverMax val="0"/>
  </c:chart>
  <c:spPr>
    <a:noFill/>
    <a:ln w="19050">
      <a:solidFill>
        <a:srgbClr val="FF3F3F"/>
      </a:solidFill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view3D>
      <c:rotX val="0"/>
      <c:rotY val="0"/>
      <c:rAngAx val="0"/>
      <c:perspective val="110"/>
    </c:view3D>
    <c:floor>
      <c:thickness val="0"/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0.11465811098370486"/>
          <c:y val="7.0341182606005942E-2"/>
          <c:w val="0.81041386418168615"/>
          <c:h val="0.80055804475663872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rgbClr val="FF3F3F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C59D-4276-B794-E6E23A748586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C59D-4276-B794-E6E23A748586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59D-4276-B794-E6E23A748586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C59D-4276-B794-E6E23A748586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C59D-4276-B794-E6E23A748586}"/>
              </c:ext>
            </c:extLst>
          </c:dPt>
          <c:dLbls>
            <c:dLbl>
              <c:idx val="0"/>
              <c:layout>
                <c:manualLayout>
                  <c:x val="1.6541323905396806E-2"/>
                  <c:y val="-4.484977877052218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59D-4276-B794-E6E23A748586}"/>
                </c:ext>
              </c:extLst>
            </c:dLbl>
            <c:dLbl>
              <c:idx val="1"/>
              <c:layout>
                <c:manualLayout>
                  <c:x val="1.2853355294672266E-2"/>
                  <c:y val="-4.06376384701828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59D-4276-B794-E6E23A748586}"/>
                </c:ext>
              </c:extLst>
            </c:dLbl>
            <c:dLbl>
              <c:idx val="2"/>
              <c:layout>
                <c:manualLayout>
                  <c:x val="-2.3247684947483001E-3"/>
                  <c:y val="-2.1319632917369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59D-4276-B794-E6E23A748586}"/>
                </c:ext>
              </c:extLst>
            </c:dLbl>
            <c:dLbl>
              <c:idx val="3"/>
              <c:layout>
                <c:manualLayout>
                  <c:x val="-2.5568122566517978E-3"/>
                  <c:y val="-1.933440667831053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59D-4276-B794-E6E23A748586}"/>
                </c:ext>
              </c:extLst>
            </c:dLbl>
            <c:dLbl>
              <c:idx val="4"/>
              <c:layout>
                <c:manualLayout>
                  <c:x val="-7.1403603767269223E-3"/>
                  <c:y val="-3.203555626465870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59D-4276-B794-E6E23A748586}"/>
                </c:ext>
              </c:extLst>
            </c:dLbl>
            <c:dLbl>
              <c:idx val="5"/>
              <c:layout>
                <c:manualLayout>
                  <c:x val="-8.1272301872978379E-3"/>
                  <c:y val="-2.580591295224065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59D-4276-B794-E6E23A748586}"/>
                </c:ext>
              </c:extLst>
            </c:dLbl>
            <c:dLbl>
              <c:idx val="6"/>
              <c:layout>
                <c:manualLayout>
                  <c:x val="-1.5464759379394523E-2"/>
                  <c:y val="-2.138419586844436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59D-4276-B794-E6E23A748586}"/>
                </c:ext>
              </c:extLst>
            </c:dLbl>
            <c:dLbl>
              <c:idx val="7"/>
              <c:layout>
                <c:manualLayout>
                  <c:x val="-1.261606889374732E-2"/>
                  <c:y val="-1.073249021795408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59D-4276-B794-E6E23A748586}"/>
                </c:ext>
              </c:extLst>
            </c:dLbl>
            <c:dLbl>
              <c:idx val="8"/>
              <c:layout>
                <c:manualLayout>
                  <c:x val="-1.2884287991811369E-2"/>
                  <c:y val="-1.395128431795193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C59D-4276-B794-E6E23A748586}"/>
                </c:ext>
              </c:extLst>
            </c:dLbl>
            <c:dLbl>
              <c:idx val="9"/>
              <c:layout>
                <c:manualLayout>
                  <c:x val="-1.1354673724311011E-2"/>
                  <c:y val="-1.491228173175036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C59D-4276-B794-E6E23A748586}"/>
                </c:ext>
              </c:extLst>
            </c:dLbl>
            <c:dLbl>
              <c:idx val="15"/>
              <c:layout>
                <c:manualLayout>
                  <c:x val="-7.1458593683622982E-3"/>
                  <c:y val="0.1342105355857532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C59D-4276-B794-E6E23A74858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'E-4'!$B$8:$B$13</c:f>
              <c:strCache>
                <c:ptCount val="6"/>
                <c:pt idx="0">
                  <c:v>EMPLEADO</c:v>
                </c:pt>
                <c:pt idx="1">
                  <c:v>OBRERO</c:v>
                </c:pt>
                <c:pt idx="2">
                  <c:v>OFICIAL</c:v>
                </c:pt>
                <c:pt idx="3">
                  <c:v>OPERARIO</c:v>
                </c:pt>
                <c:pt idx="4">
                  <c:v>PEON</c:v>
                </c:pt>
                <c:pt idx="5">
                  <c:v>OTROS</c:v>
                </c:pt>
              </c:strCache>
            </c:strRef>
          </c:cat>
          <c:val>
            <c:numRef>
              <c:f>'E-4'!$O$8:$O$13</c:f>
              <c:numCache>
                <c:formatCode>_(* #,##0_);_(* \(#,##0\);_(* "-"_);_(@_)</c:formatCode>
                <c:ptCount val="6"/>
                <c:pt idx="0">
                  <c:v>12</c:v>
                </c:pt>
                <c:pt idx="1">
                  <c:v>3</c:v>
                </c:pt>
                <c:pt idx="2">
                  <c:v>1</c:v>
                </c:pt>
                <c:pt idx="3">
                  <c:v>24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59D-4276-B794-E6E23A7485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shape val="cylinder"/>
        <c:axId val="368275616"/>
        <c:axId val="368278360"/>
        <c:axId val="0"/>
      </c:bar3DChart>
      <c:catAx>
        <c:axId val="368275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68278360"/>
        <c:crosses val="autoZero"/>
        <c:auto val="1"/>
        <c:lblAlgn val="ctr"/>
        <c:lblOffset val="100"/>
        <c:noMultiLvlLbl val="0"/>
      </c:catAx>
      <c:valAx>
        <c:axId val="368278360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68275616"/>
        <c:crosses val="autoZero"/>
        <c:crossBetween val="between"/>
      </c:valAx>
    </c:plotArea>
    <c:plotVisOnly val="1"/>
    <c:dispBlanksAs val="zero"/>
    <c:showDLblsOverMax val="0"/>
  </c:chart>
  <c:spPr>
    <a:noFill/>
    <a:ln w="19050">
      <a:solidFill>
        <a:srgbClr val="FF3F3F"/>
      </a:solidFill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view3D>
      <c:rotX val="0"/>
      <c:rotY val="0"/>
      <c:rAngAx val="0"/>
      <c:perspective val="110"/>
    </c:view3D>
    <c:floor>
      <c:thickness val="0"/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0.3413246638022574"/>
          <c:y val="5.1083949560385221E-2"/>
          <c:w val="0.62287275081678373"/>
          <c:h val="0.85193055906376847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FF3F3F"/>
            </a:solidFill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7DAC-4684-B5A5-37FA1B1C8507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7DAC-4684-B5A5-37FA1B1C8507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7DAC-4684-B5A5-37FA1B1C8507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7DAC-4684-B5A5-37FA1B1C8507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7DAC-4684-B5A5-37FA1B1C8507}"/>
              </c:ext>
            </c:extLst>
          </c:dPt>
          <c:dLbls>
            <c:dLbl>
              <c:idx val="0"/>
              <c:layout>
                <c:manualLayout>
                  <c:x val="6.8703992350122242E-3"/>
                  <c:y val="-5.1478000894452933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DAC-4684-B5A5-37FA1B1C8507}"/>
                </c:ext>
              </c:extLst>
            </c:dLbl>
            <c:dLbl>
              <c:idx val="1"/>
              <c:layout>
                <c:manualLayout>
                  <c:x val="1.2760588913649001E-3"/>
                  <c:y val="-8.661188023559625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DAC-4684-B5A5-37FA1B1C8507}"/>
                </c:ext>
              </c:extLst>
            </c:dLbl>
            <c:dLbl>
              <c:idx val="2"/>
              <c:layout>
                <c:manualLayout>
                  <c:x val="5.8251243144712911E-3"/>
                  <c:y val="-2.0606097111940365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DAC-4684-B5A5-37FA1B1C8507}"/>
                </c:ext>
              </c:extLst>
            </c:dLbl>
            <c:dLbl>
              <c:idx val="3"/>
              <c:layout>
                <c:manualLayout>
                  <c:x val="9.7551216636092303E-3"/>
                  <c:y val="1.360656788236735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DAC-4684-B5A5-37FA1B1C8507}"/>
                </c:ext>
              </c:extLst>
            </c:dLbl>
            <c:dLbl>
              <c:idx val="4"/>
              <c:layout>
                <c:manualLayout>
                  <c:x val="9.2359378160347689E-3"/>
                  <c:y val="1.360819022264186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DAC-4684-B5A5-37FA1B1C8507}"/>
                </c:ext>
              </c:extLst>
            </c:dLbl>
            <c:dLbl>
              <c:idx val="5"/>
              <c:layout>
                <c:manualLayout>
                  <c:x val="9.2998332988885272E-3"/>
                  <c:y val="7.611858334002548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DAC-4684-B5A5-37FA1B1C8507}"/>
                </c:ext>
              </c:extLst>
            </c:dLbl>
            <c:dLbl>
              <c:idx val="6"/>
              <c:layout>
                <c:manualLayout>
                  <c:x val="1.6261444452131488E-2"/>
                  <c:y val="5.831177648693570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DAC-4684-B5A5-37FA1B1C8507}"/>
                </c:ext>
              </c:extLst>
            </c:dLbl>
            <c:dLbl>
              <c:idx val="7"/>
              <c:layout>
                <c:manualLayout>
                  <c:x val="1.2992375285932285E-2"/>
                  <c:y val="6.1807919778518105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DAC-4684-B5A5-37FA1B1C8507}"/>
                </c:ext>
              </c:extLst>
            </c:dLbl>
            <c:dLbl>
              <c:idx val="8"/>
              <c:layout>
                <c:manualLayout>
                  <c:x val="1.2858943891393543E-2"/>
                  <c:y val="4.5920341470180983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DAC-4684-B5A5-37FA1B1C8507}"/>
                </c:ext>
              </c:extLst>
            </c:dLbl>
            <c:dLbl>
              <c:idx val="9"/>
              <c:layout>
                <c:manualLayout>
                  <c:x val="8.7921947040780265E-3"/>
                  <c:y val="9.812238448328868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DAC-4684-B5A5-37FA1B1C8507}"/>
                </c:ext>
              </c:extLst>
            </c:dLbl>
            <c:dLbl>
              <c:idx val="10"/>
              <c:layout>
                <c:manualLayout>
                  <c:x val="3.3621759791145397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040-403D-987E-4FEE02A1A517}"/>
                </c:ext>
              </c:extLst>
            </c:dLbl>
            <c:dLbl>
              <c:idx val="15"/>
              <c:layout>
                <c:manualLayout>
                  <c:x val="2.9407126595279698E-3"/>
                  <c:y val="8.770140168741344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7DAC-4684-B5A5-37FA1B1C850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'E-5'!$B$8:$B$14</c:f>
              <c:strCache>
                <c:ptCount val="7"/>
                <c:pt idx="0">
                  <c:v>ENFERMEDADES PROVOCADAS POR POSTURAS FORZADAS Y MOVIMIENTOS REPETIDOS EN EL TRABAJO</c:v>
                </c:pt>
                <c:pt idx="1">
                  <c:v>HIPOACUSIA O SORDERA PROVOCADA POR EL RUIDO</c:v>
                </c:pt>
                <c:pt idx="2">
                  <c:v>MYCOBACTERIUM TUBERCULOSIS</c:v>
                </c:pt>
                <c:pt idx="3">
                  <c:v>NEUMOCONIOSIS POR EXPOSICIÓN A POLVO DE CARBÓN</c:v>
                </c:pt>
                <c:pt idx="4">
                  <c:v>SILICOSIS</c:v>
                </c:pt>
                <c:pt idx="5">
                  <c:v>VIRUS DE HEPATITIS B,HEPATITIS C, VIH Y OTRASINFECCIONES VIRICAS</c:v>
                </c:pt>
                <c:pt idx="6">
                  <c:v>OTRAS FORMAS</c:v>
                </c:pt>
              </c:strCache>
            </c:strRef>
          </c:cat>
          <c:val>
            <c:numRef>
              <c:f>'E-5'!$O$8:$O$14</c:f>
              <c:numCache>
                <c:formatCode>_(* #,##0_);_(* \(#,##0\);_(* "-"_);_(@_)</c:formatCode>
                <c:ptCount val="7"/>
                <c:pt idx="0">
                  <c:v>8</c:v>
                </c:pt>
                <c:pt idx="1">
                  <c:v>14</c:v>
                </c:pt>
                <c:pt idx="2">
                  <c:v>2</c:v>
                </c:pt>
                <c:pt idx="3">
                  <c:v>5</c:v>
                </c:pt>
                <c:pt idx="4">
                  <c:v>7</c:v>
                </c:pt>
                <c:pt idx="5">
                  <c:v>4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DAC-4684-B5A5-37FA1B1C85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shape val="cylinder"/>
        <c:axId val="368277184"/>
        <c:axId val="368278752"/>
        <c:axId val="0"/>
      </c:bar3DChart>
      <c:catAx>
        <c:axId val="36827718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368278752"/>
        <c:crosses val="autoZero"/>
        <c:auto val="1"/>
        <c:lblAlgn val="ctr"/>
        <c:lblOffset val="100"/>
        <c:noMultiLvlLbl val="0"/>
      </c:catAx>
      <c:valAx>
        <c:axId val="368278752"/>
        <c:scaling>
          <c:orientation val="minMax"/>
        </c:scaling>
        <c:delete val="0"/>
        <c:axPos val="b"/>
        <c:numFmt formatCode="_(* #,##0_);_(* \(#,##0\);_(* &quot;-&quot;_);_(@_)" sourceLinked="1"/>
        <c:majorTickMark val="out"/>
        <c:minorTickMark val="none"/>
        <c:tickLblPos val="nextTo"/>
        <c:crossAx val="368277184"/>
        <c:crosses val="autoZero"/>
        <c:crossBetween val="between"/>
      </c:valAx>
    </c:plotArea>
    <c:plotVisOnly val="1"/>
    <c:dispBlanksAs val="zero"/>
    <c:showDLblsOverMax val="0"/>
  </c:chart>
  <c:spPr>
    <a:noFill/>
    <a:ln w="19050">
      <a:solidFill>
        <a:srgbClr val="FF3F3F"/>
      </a:solidFill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view3D>
      <c:rotX val="0"/>
      <c:rotY val="0"/>
      <c:rAngAx val="0"/>
      <c:perspective val="110"/>
    </c:view3D>
    <c:floor>
      <c:thickness val="0"/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0.14650149775820123"/>
          <c:y val="9.5905094146149422E-2"/>
          <c:w val="0.7612014873696713"/>
          <c:h val="0.78032183562843627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rgbClr val="FF3F3F"/>
            </a:solidFill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BDCB-42AF-BBE4-EB7F3FE3B367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BDCB-42AF-BBE4-EB7F3FE3B367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BDCB-42AF-BBE4-EB7F3FE3B367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BDCB-42AF-BBE4-EB7F3FE3B367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BDCB-42AF-BBE4-EB7F3FE3B367}"/>
              </c:ext>
            </c:extLst>
          </c:dPt>
          <c:dLbls>
            <c:dLbl>
              <c:idx val="0"/>
              <c:layout>
                <c:manualLayout>
                  <c:x val="1.0553625717587629E-2"/>
                  <c:y val="-2.14135017237728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DCB-42AF-BBE4-EB7F3FE3B367}"/>
                </c:ext>
              </c:extLst>
            </c:dLbl>
            <c:dLbl>
              <c:idx val="1"/>
              <c:layout>
                <c:manualLayout>
                  <c:x val="4.2875377217429381E-3"/>
                  <c:y val="-2.119318838889868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DCB-42AF-BBE4-EB7F3FE3B367}"/>
                </c:ext>
              </c:extLst>
            </c:dLbl>
            <c:dLbl>
              <c:idx val="2"/>
              <c:layout>
                <c:manualLayout>
                  <c:x val="3.9422575746454495E-3"/>
                  <c:y val="-6.391154634350650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DCB-42AF-BBE4-EB7F3FE3B367}"/>
                </c:ext>
              </c:extLst>
            </c:dLbl>
            <c:dLbl>
              <c:idx val="3"/>
              <c:layout>
                <c:manualLayout>
                  <c:x val="4.0863430252822E-3"/>
                  <c:y val="-2.9012959673433598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DCB-42AF-BBE4-EB7F3FE3B367}"/>
                </c:ext>
              </c:extLst>
            </c:dLbl>
            <c:dLbl>
              <c:idx val="4"/>
              <c:layout>
                <c:manualLayout>
                  <c:x val="3.4482761741584009E-3"/>
                  <c:y val="-1.09819436917293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DCB-42AF-BBE4-EB7F3FE3B367}"/>
                </c:ext>
              </c:extLst>
            </c:dLbl>
            <c:dLbl>
              <c:idx val="5"/>
              <c:layout>
                <c:manualLayout>
                  <c:x val="-2.4563171730142188E-3"/>
                  <c:y val="-1.278195577007173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DCB-42AF-BBE4-EB7F3FE3B367}"/>
                </c:ext>
              </c:extLst>
            </c:dLbl>
            <c:dLbl>
              <c:idx val="6"/>
              <c:layout>
                <c:manualLayout>
                  <c:x val="-2.544303258549574E-3"/>
                  <c:y val="-8.080965866385767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DCB-42AF-BBE4-EB7F3FE3B367}"/>
                </c:ext>
              </c:extLst>
            </c:dLbl>
            <c:dLbl>
              <c:idx val="7"/>
              <c:layout>
                <c:manualLayout>
                  <c:x val="-1.3771383271914497E-3"/>
                  <c:y val="-1.278215019770139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DCB-42AF-BBE4-EB7F3FE3B367}"/>
                </c:ext>
              </c:extLst>
            </c:dLbl>
            <c:dLbl>
              <c:idx val="8"/>
              <c:layout>
                <c:manualLayout>
                  <c:x val="-8.5238490835233126E-4"/>
                  <c:y val="-1.19311203481873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BDCB-42AF-BBE4-EB7F3FE3B367}"/>
                </c:ext>
              </c:extLst>
            </c:dLbl>
            <c:dLbl>
              <c:idx val="9"/>
              <c:layout>
                <c:manualLayout>
                  <c:x val="1.2889855452064029E-3"/>
                  <c:y val="-1.895267335517802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BDCB-42AF-BBE4-EB7F3FE3B367}"/>
                </c:ext>
              </c:extLst>
            </c:dLbl>
            <c:dLbl>
              <c:idx val="11"/>
              <c:layout>
                <c:manualLayout>
                  <c:x val="-5.7471269569305842E-3"/>
                  <c:y val="-1.616161359077171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BDCB-42AF-BBE4-EB7F3FE3B367}"/>
                </c:ext>
              </c:extLst>
            </c:dLbl>
            <c:dLbl>
              <c:idx val="13"/>
              <c:layout>
                <c:manualLayout>
                  <c:x val="-5.7471269569306684E-3"/>
                  <c:y val="-2.0202016988464648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BDCB-42AF-BBE4-EB7F3FE3B367}"/>
                </c:ext>
              </c:extLst>
            </c:dLbl>
            <c:dLbl>
              <c:idx val="14"/>
              <c:layout>
                <c:manualLayout>
                  <c:x val="-9.1954031310890697E-3"/>
                  <c:y val="-1.01010084942323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BDCB-42AF-BBE4-EB7F3FE3B367}"/>
                </c:ext>
              </c:extLst>
            </c:dLbl>
            <c:dLbl>
              <c:idx val="15"/>
              <c:layout>
                <c:manualLayout>
                  <c:x val="-8.2953215942910309E-3"/>
                  <c:y val="-2.336514382165850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BDCB-42AF-BBE4-EB7F3FE3B36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'A-3'!$S$10:$S$24</c:f>
              <c:strCache>
                <c:ptCount val="1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</c:strCache>
            </c:strRef>
          </c:cat>
          <c:val>
            <c:numRef>
              <c:f>'A-3'!$T$10:$T$24</c:f>
              <c:numCache>
                <c:formatCode>_(* #,##0_);_(* \(#,##0\);_(* "-"_);_(@_)</c:formatCode>
                <c:ptCount val="15"/>
                <c:pt idx="0">
                  <c:v>337</c:v>
                </c:pt>
                <c:pt idx="1">
                  <c:v>197</c:v>
                </c:pt>
                <c:pt idx="2">
                  <c:v>2033</c:v>
                </c:pt>
                <c:pt idx="3">
                  <c:v>8130</c:v>
                </c:pt>
                <c:pt idx="4">
                  <c:v>152</c:v>
                </c:pt>
                <c:pt idx="5">
                  <c:v>4031</c:v>
                </c:pt>
                <c:pt idx="6">
                  <c:v>3638</c:v>
                </c:pt>
                <c:pt idx="7">
                  <c:v>1296</c:v>
                </c:pt>
                <c:pt idx="8">
                  <c:v>4123</c:v>
                </c:pt>
                <c:pt idx="9">
                  <c:v>55</c:v>
                </c:pt>
                <c:pt idx="10">
                  <c:v>6440</c:v>
                </c:pt>
                <c:pt idx="11">
                  <c:v>795</c:v>
                </c:pt>
                <c:pt idx="12">
                  <c:v>156</c:v>
                </c:pt>
                <c:pt idx="13">
                  <c:v>1474</c:v>
                </c:pt>
                <c:pt idx="14">
                  <c:v>1943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BDCB-42AF-BBE4-EB7F3FE3B3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shape val="cylinder"/>
        <c:axId val="315058456"/>
        <c:axId val="315058064"/>
        <c:axId val="0"/>
      </c:bar3DChart>
      <c:catAx>
        <c:axId val="3150584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15058064"/>
        <c:crosses val="autoZero"/>
        <c:auto val="1"/>
        <c:lblAlgn val="ctr"/>
        <c:lblOffset val="100"/>
        <c:noMultiLvlLbl val="0"/>
      </c:catAx>
      <c:valAx>
        <c:axId val="315058064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15058456"/>
        <c:crosses val="autoZero"/>
        <c:crossBetween val="between"/>
      </c:valAx>
    </c:plotArea>
    <c:plotVisOnly val="1"/>
    <c:dispBlanksAs val="zero"/>
    <c:showDLblsOverMax val="0"/>
  </c:chart>
  <c:spPr>
    <a:noFill/>
    <a:ln w="19050">
      <a:solidFill>
        <a:srgbClr val="FF3F3F"/>
      </a:solidFill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view3D>
      <c:rotX val="0"/>
      <c:rotY val="0"/>
      <c:rAngAx val="0"/>
      <c:perspective val="11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4650149775820123"/>
          <c:y val="9.5905094146149422E-2"/>
          <c:w val="0.7612014873696713"/>
          <c:h val="0.72173598417452978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rgbClr val="FF3F3F"/>
            </a:solidFill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F63F-4CDC-A305-BDB43E4C69E5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F63F-4CDC-A305-BDB43E4C69E5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F63F-4CDC-A305-BDB43E4C69E5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F63F-4CDC-A305-BDB43E4C69E5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F63F-4CDC-A305-BDB43E4C69E5}"/>
              </c:ext>
            </c:extLst>
          </c:dPt>
          <c:dLbls>
            <c:dLbl>
              <c:idx val="0"/>
              <c:layout>
                <c:manualLayout>
                  <c:x val="8.0724004168384583E-3"/>
                  <c:y val="-2.34335855784648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63F-4CDC-A305-BDB43E4C69E5}"/>
                </c:ext>
              </c:extLst>
            </c:dLbl>
            <c:dLbl>
              <c:idx val="1"/>
              <c:layout>
                <c:manualLayout>
                  <c:x val="4.2875156210173794E-3"/>
                  <c:y val="-1.917293365510760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63F-4CDC-A305-BDB43E4C69E5}"/>
                </c:ext>
              </c:extLst>
            </c:dLbl>
            <c:dLbl>
              <c:idx val="2"/>
              <c:layout>
                <c:manualLayout>
                  <c:x val="6.2410696301649429E-3"/>
                  <c:y val="-2.619688339863074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63F-4CDC-A305-BDB43E4C69E5}"/>
                </c:ext>
              </c:extLst>
            </c:dLbl>
            <c:dLbl>
              <c:idx val="3"/>
              <c:layout>
                <c:manualLayout>
                  <c:x val="4.0863643587007708E-3"/>
                  <c:y val="-1.704277543563069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63F-4CDC-A305-BDB43E4C69E5}"/>
                </c:ext>
              </c:extLst>
            </c:dLbl>
            <c:dLbl>
              <c:idx val="4"/>
              <c:layout>
                <c:manualLayout>
                  <c:x val="0"/>
                  <c:y val="-1.704260769342898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63F-4CDC-A305-BDB43E4C69E5}"/>
                </c:ext>
              </c:extLst>
            </c:dLbl>
            <c:dLbl>
              <c:idx val="5"/>
              <c:layout>
                <c:manualLayout>
                  <c:x val="-2.4563171730142188E-3"/>
                  <c:y val="-1.278195577007173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63F-4CDC-A305-BDB43E4C69E5}"/>
                </c:ext>
              </c:extLst>
            </c:dLbl>
            <c:dLbl>
              <c:idx val="6"/>
              <c:layout>
                <c:manualLayout>
                  <c:x val="-4.9428404447507211E-3"/>
                  <c:y val="-1.540470245346151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63F-4CDC-A305-BDB43E4C69E5}"/>
                </c:ext>
              </c:extLst>
            </c:dLbl>
            <c:dLbl>
              <c:idx val="7"/>
              <c:layout>
                <c:manualLayout>
                  <c:x val="-8.273684723703191E-3"/>
                  <c:y val="-1.278212351227344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63F-4CDC-A305-BDB43E4C69E5}"/>
                </c:ext>
              </c:extLst>
            </c:dLbl>
            <c:dLbl>
              <c:idx val="8"/>
              <c:layout>
                <c:manualLayout>
                  <c:x val="-8.8983565512967926E-3"/>
                  <c:y val="-1.395128665817108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63F-4CDC-A305-BDB43E4C69E5}"/>
                </c:ext>
              </c:extLst>
            </c:dLbl>
            <c:dLbl>
              <c:idx val="9"/>
              <c:layout>
                <c:manualLayout>
                  <c:x val="-1.1354673724311011E-2"/>
                  <c:y val="-1.491228173175036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63F-4CDC-A305-BDB43E4C69E5}"/>
                </c:ext>
              </c:extLst>
            </c:dLbl>
            <c:dLbl>
              <c:idx val="15"/>
              <c:layout>
                <c:manualLayout>
                  <c:x val="-7.1458593683622982E-3"/>
                  <c:y val="0.1342105355857532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F63F-4CDC-A305-BDB43E4C69E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'A-4'!$R$9:$R$18</c:f>
              <c:strCache>
                <c:ptCount val="10"/>
                <c:pt idx="0">
                  <c:v>AGRICULTOR</c:v>
                </c:pt>
                <c:pt idx="1">
                  <c:v>CAPATAZ</c:v>
                </c:pt>
                <c:pt idx="2">
                  <c:v>EMPLEADO</c:v>
                </c:pt>
                <c:pt idx="3">
                  <c:v>FUNCIONARIO</c:v>
                </c:pt>
                <c:pt idx="4">
                  <c:v>OBRERO</c:v>
                </c:pt>
                <c:pt idx="5">
                  <c:v>OFICIAL</c:v>
                </c:pt>
                <c:pt idx="6">
                  <c:v>OPERARIO</c:v>
                </c:pt>
                <c:pt idx="7">
                  <c:v>PEON</c:v>
                </c:pt>
                <c:pt idx="8">
                  <c:v>OTROS</c:v>
                </c:pt>
                <c:pt idx="9">
                  <c:v>NO ESPECIFICADO</c:v>
                </c:pt>
              </c:strCache>
            </c:strRef>
          </c:cat>
          <c:val>
            <c:numRef>
              <c:f>'A-4'!$S$9:$S$18</c:f>
              <c:numCache>
                <c:formatCode>_(* #,##0_);_(* \(#,##0\);_(* "-"_);_(@_)</c:formatCode>
                <c:ptCount val="10"/>
                <c:pt idx="0">
                  <c:v>2</c:v>
                </c:pt>
                <c:pt idx="1">
                  <c:v>36</c:v>
                </c:pt>
                <c:pt idx="2">
                  <c:v>5314</c:v>
                </c:pt>
                <c:pt idx="3">
                  <c:v>57</c:v>
                </c:pt>
                <c:pt idx="4">
                  <c:v>1633</c:v>
                </c:pt>
                <c:pt idx="5">
                  <c:v>221</c:v>
                </c:pt>
                <c:pt idx="6">
                  <c:v>6213</c:v>
                </c:pt>
                <c:pt idx="7">
                  <c:v>380</c:v>
                </c:pt>
                <c:pt idx="8">
                  <c:v>4745</c:v>
                </c:pt>
                <c:pt idx="9">
                  <c:v>16199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63F-4CDC-A305-BDB43E4C69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shape val="cylinder"/>
        <c:axId val="315058848"/>
        <c:axId val="315053752"/>
        <c:axId val="0"/>
      </c:bar3DChart>
      <c:catAx>
        <c:axId val="3150588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15053752"/>
        <c:crosses val="autoZero"/>
        <c:auto val="1"/>
        <c:lblAlgn val="ctr"/>
        <c:lblOffset val="100"/>
        <c:noMultiLvlLbl val="0"/>
      </c:catAx>
      <c:valAx>
        <c:axId val="315053752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15058848"/>
        <c:crosses val="autoZero"/>
        <c:crossBetween val="between"/>
      </c:valAx>
    </c:plotArea>
    <c:plotVisOnly val="1"/>
    <c:dispBlanksAs val="zero"/>
    <c:showDLblsOverMax val="0"/>
  </c:chart>
  <c:spPr>
    <a:noFill/>
    <a:ln w="19050">
      <a:solidFill>
        <a:srgbClr val="FF3F3F"/>
      </a:solidFill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view3D>
      <c:rotX val="0"/>
      <c:rotY val="0"/>
      <c:depthPercent val="240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21949455200391002"/>
          <c:y val="0.11848958857527801"/>
          <c:w val="0.69223183426163859"/>
          <c:h val="0.8261219562967822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FF3F3F"/>
            </a:solidFill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CD08-40E2-BB92-C6BB600782D5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CD08-40E2-BB92-C6BB600782D5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D08-40E2-BB92-C6BB600782D5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CD08-40E2-BB92-C6BB600782D5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CD08-40E2-BB92-C6BB600782D5}"/>
              </c:ext>
            </c:extLst>
          </c:dPt>
          <c:dLbls>
            <c:dLbl>
              <c:idx val="0"/>
              <c:layout>
                <c:manualLayout>
                  <c:x val="1.7572103877633929E-3"/>
                  <c:y val="-4.2606526380485005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D08-40E2-BB92-C6BB600782D5}"/>
                </c:ext>
              </c:extLst>
            </c:dLbl>
            <c:dLbl>
              <c:idx val="1"/>
              <c:layout>
                <c:manualLayout>
                  <c:x val="1.0335620438051881E-2"/>
                  <c:y val="-2.594127339807301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D08-40E2-BB92-C6BB600782D5}"/>
                </c:ext>
              </c:extLst>
            </c:dLbl>
            <c:dLbl>
              <c:idx val="2"/>
              <c:layout>
                <c:manualLayout>
                  <c:x val="9.480397509242686E-3"/>
                  <c:y val="-6.2335311701137725E-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D08-40E2-BB92-C6BB600782D5}"/>
                </c:ext>
              </c:extLst>
            </c:dLbl>
            <c:dLbl>
              <c:idx val="3"/>
              <c:layout>
                <c:manualLayout>
                  <c:x val="1.7730293793227294E-2"/>
                  <c:y val="-5.7990184376557558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D08-40E2-BB92-C6BB600782D5}"/>
                </c:ext>
              </c:extLst>
            </c:dLbl>
            <c:dLbl>
              <c:idx val="4"/>
              <c:layout>
                <c:manualLayout>
                  <c:x val="1.1398472015682256E-2"/>
                  <c:y val="2.1303593350756205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D08-40E2-BB92-C6BB600782D5}"/>
                </c:ext>
              </c:extLst>
            </c:dLbl>
            <c:dLbl>
              <c:idx val="5"/>
              <c:layout>
                <c:manualLayout>
                  <c:x val="1.1535449249279559E-2"/>
                  <c:y val="4.190697854545424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D08-40E2-BB92-C6BB600782D5}"/>
                </c:ext>
              </c:extLst>
            </c:dLbl>
            <c:dLbl>
              <c:idx val="6"/>
              <c:layout>
                <c:manualLayout>
                  <c:x val="9.1761638640949893E-3"/>
                  <c:y val="-1.783972115409171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D08-40E2-BB92-C6BB600782D5}"/>
                </c:ext>
              </c:extLst>
            </c:dLbl>
            <c:dLbl>
              <c:idx val="7"/>
              <c:layout>
                <c:manualLayout>
                  <c:x val="1.3675964296785754E-2"/>
                  <c:y val="5.260673468357605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D08-40E2-BB92-C6BB600782D5}"/>
                </c:ext>
              </c:extLst>
            </c:dLbl>
            <c:dLbl>
              <c:idx val="8"/>
              <c:layout>
                <c:manualLayout>
                  <c:x val="1.7039509084081084E-2"/>
                  <c:y val="2.814740868428369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CD08-40E2-BB92-C6BB600782D5}"/>
                </c:ext>
              </c:extLst>
            </c:dLbl>
            <c:dLbl>
              <c:idx val="9"/>
              <c:layout>
                <c:manualLayout>
                  <c:x val="1.9266142832518818E-2"/>
                  <c:y val="2.7786513727137275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CD08-40E2-BB92-C6BB600782D5}"/>
                </c:ext>
              </c:extLst>
            </c:dLbl>
            <c:dLbl>
              <c:idx val="10"/>
              <c:layout>
                <c:manualLayout>
                  <c:x val="6.5282539747814061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CD08-40E2-BB92-C6BB600782D5}"/>
                </c:ext>
              </c:extLst>
            </c:dLbl>
            <c:dLbl>
              <c:idx val="15"/>
              <c:layout>
                <c:manualLayout>
                  <c:x val="-7.1458593683622982E-3"/>
                  <c:y val="0.1342105355857532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CD08-40E2-BB92-C6BB600782D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 panose="020B0604020202020204" pitchFamily="34" charset="0"/>
                    <a:ea typeface="Calibri"/>
                    <a:cs typeface="Arial" panose="020B0604020202020204" pitchFamily="34" charset="0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'A-5'!$S$9:$S$19</c:f>
              <c:strCache>
                <c:ptCount val="11"/>
                <c:pt idx="0">
                  <c:v>OTRAS</c:v>
                </c:pt>
                <c:pt idx="1">
                  <c:v>GOLPES POR OBJETOS (EXCEPTO CAÍDAS)</c:v>
                </c:pt>
                <c:pt idx="2">
                  <c:v>ESFUERZOS FÍSICOS O FALSOS MOVIMIENTOS</c:v>
                </c:pt>
                <c:pt idx="3">
                  <c:v>CAÍDA DE PERSONAS A NIVEL</c:v>
                </c:pt>
                <c:pt idx="4">
                  <c:v>CAÍDA DE OBJETOS</c:v>
                </c:pt>
                <c:pt idx="5">
                  <c:v>APRISIONAMIENTO O ATRAPAMIENTO</c:v>
                </c:pt>
                <c:pt idx="6">
                  <c:v>CHOQUE CONTRA OBJETO</c:v>
                </c:pt>
                <c:pt idx="7">
                  <c:v>CAÍDA DE PERSONAL DE ALTURA</c:v>
                </c:pt>
                <c:pt idx="8">
                  <c:v>CONTACTO CON PRODUCTOS QUÍMICOS</c:v>
                </c:pt>
                <c:pt idx="9">
                  <c:v>PISADAS SOBRE OBJETO</c:v>
                </c:pt>
                <c:pt idx="10">
                  <c:v>CONTACTO CON MATERIAS CALIENTES O INCANDESCENTES</c:v>
                </c:pt>
              </c:strCache>
            </c:strRef>
          </c:cat>
          <c:val>
            <c:numRef>
              <c:f>'A-5'!$T$9:$T$19</c:f>
              <c:numCache>
                <c:formatCode>General</c:formatCode>
                <c:ptCount val="11"/>
                <c:pt idx="0">
                  <c:v>14799</c:v>
                </c:pt>
                <c:pt idx="1">
                  <c:v>4353</c:v>
                </c:pt>
                <c:pt idx="2">
                  <c:v>3687</c:v>
                </c:pt>
                <c:pt idx="3">
                  <c:v>3454</c:v>
                </c:pt>
                <c:pt idx="4">
                  <c:v>2709</c:v>
                </c:pt>
                <c:pt idx="5">
                  <c:v>1490</c:v>
                </c:pt>
                <c:pt idx="6">
                  <c:v>1464</c:v>
                </c:pt>
                <c:pt idx="7">
                  <c:v>1434</c:v>
                </c:pt>
                <c:pt idx="8">
                  <c:v>624</c:v>
                </c:pt>
                <c:pt idx="9">
                  <c:v>509</c:v>
                </c:pt>
                <c:pt idx="10">
                  <c:v>277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D08-40E2-BB92-C6BB600782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shape val="cylinder"/>
        <c:axId val="315056496"/>
        <c:axId val="315052184"/>
        <c:axId val="0"/>
      </c:bar3DChart>
      <c:valAx>
        <c:axId val="315052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15056496"/>
        <c:crosses val="autoZero"/>
        <c:crossBetween val="between"/>
      </c:valAx>
      <c:catAx>
        <c:axId val="31505649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100" b="1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s-PE"/>
          </a:p>
        </c:txPr>
        <c:crossAx val="315052184"/>
        <c:crosses val="autoZero"/>
        <c:auto val="1"/>
        <c:lblAlgn val="ctr"/>
        <c:lblOffset val="100"/>
        <c:noMultiLvlLbl val="0"/>
      </c:catAx>
    </c:plotArea>
    <c:plotVisOnly val="1"/>
    <c:dispBlanksAs val="zero"/>
    <c:showDLblsOverMax val="0"/>
  </c:chart>
  <c:spPr>
    <a:noFill/>
    <a:ln w="19050">
      <a:solidFill>
        <a:srgbClr val="FF3F3F"/>
      </a:solidFill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view3D>
      <c:rotX val="0"/>
      <c:rotY val="0"/>
      <c:depthPercent val="240"/>
      <c:rAngAx val="0"/>
    </c:view3D>
    <c:floor>
      <c:thickness val="0"/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0.21949455200391002"/>
          <c:y val="0.11848958857527801"/>
          <c:w val="0.69223183426163859"/>
          <c:h val="0.8261219562967822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FF3F3F"/>
            </a:solidFill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B95C-43B4-9929-3ECB6F91F2C2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B95C-43B4-9929-3ECB6F91F2C2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B95C-43B4-9929-3ECB6F91F2C2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B95C-43B4-9929-3ECB6F91F2C2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B95C-43B4-9929-3ECB6F91F2C2}"/>
              </c:ext>
            </c:extLst>
          </c:dPt>
          <c:dLbls>
            <c:dLbl>
              <c:idx val="0"/>
              <c:layout>
                <c:manualLayout>
                  <c:x val="1.7572103877633929E-3"/>
                  <c:y val="-4.2606526380485005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95C-43B4-9929-3ECB6F91F2C2}"/>
                </c:ext>
              </c:extLst>
            </c:dLbl>
            <c:dLbl>
              <c:idx val="1"/>
              <c:layout>
                <c:manualLayout>
                  <c:x val="5.1106591822744091E-3"/>
                  <c:y val="-2.609398127459939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95C-43B4-9929-3ECB6F91F2C2}"/>
                </c:ext>
              </c:extLst>
            </c:dLbl>
            <c:dLbl>
              <c:idx val="2"/>
              <c:layout>
                <c:manualLayout>
                  <c:x val="4.1552904749458178E-3"/>
                  <c:y val="-2.130661803483938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95C-43B4-9929-3ECB6F91F2C2}"/>
                </c:ext>
              </c:extLst>
            </c:dLbl>
            <c:dLbl>
              <c:idx val="3"/>
              <c:layout>
                <c:manualLayout>
                  <c:x val="2.0763901710488886E-3"/>
                  <c:y val="-2.762291755827568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95C-43B4-9929-3ECB6F91F2C2}"/>
                </c:ext>
              </c:extLst>
            </c:dLbl>
            <c:dLbl>
              <c:idx val="4"/>
              <c:layout>
                <c:manualLayout>
                  <c:x val="6.801569278756284E-3"/>
                  <c:y val="-8.668003091973224E-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95C-43B4-9929-3ECB6F91F2C2}"/>
                </c:ext>
              </c:extLst>
            </c:dLbl>
            <c:dLbl>
              <c:idx val="5"/>
              <c:layout>
                <c:manualLayout>
                  <c:x val="8.7677764098253209E-3"/>
                  <c:y val="-6.391147828391474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95C-43B4-9929-3ECB6F91F2C2}"/>
                </c:ext>
              </c:extLst>
            </c:dLbl>
            <c:dLbl>
              <c:idx val="6"/>
              <c:layout>
                <c:manualLayout>
                  <c:x val="1.0610065698701902E-2"/>
                  <c:y val="4.2606526380485005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95C-43B4-9929-3ECB6F91F2C2}"/>
                </c:ext>
              </c:extLst>
            </c:dLbl>
            <c:dLbl>
              <c:idx val="7"/>
              <c:layout>
                <c:manualLayout>
                  <c:x val="7.9498024974400429E-3"/>
                  <c:y val="1.278179017191565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95C-43B4-9929-3ECB6F91F2C2}"/>
                </c:ext>
              </c:extLst>
            </c:dLbl>
            <c:dLbl>
              <c:idx val="8"/>
              <c:layout>
                <c:manualLayout>
                  <c:x val="8.3849298836232936E-3"/>
                  <c:y val="7.351974191851505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B95C-43B4-9929-3ECB6F91F2C2}"/>
                </c:ext>
              </c:extLst>
            </c:dLbl>
            <c:dLbl>
              <c:idx val="9"/>
              <c:layout>
                <c:manualLayout>
                  <c:x val="8.1208587413721528E-3"/>
                  <c:y val="1.513891637217812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B95C-43B4-9929-3ECB6F91F2C2}"/>
                </c:ext>
              </c:extLst>
            </c:dLbl>
            <c:dLbl>
              <c:idx val="15"/>
              <c:layout>
                <c:manualLayout>
                  <c:x val="3.659721873616508E-3"/>
                  <c:y val="5.335082195003897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B95C-43B4-9929-3ECB6F91F2C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'A-6'!$R$10:$R$25</c:f>
              <c:strCache>
                <c:ptCount val="16"/>
                <c:pt idx="0">
                  <c:v>NO ESPECIFICADO</c:v>
                </c:pt>
                <c:pt idx="1">
                  <c:v>OTROS AGENTES CAUSANTES *</c:v>
                </c:pt>
                <c:pt idx="2">
                  <c:v>OTROS</c:v>
                </c:pt>
                <c:pt idx="3">
                  <c:v>HERRAMIENTAS (PORTATILES, MANUALES, MECÁNICOS, ELÉCTRICAS, NEUMÁTICAS, ETC.)</c:v>
                </c:pt>
                <c:pt idx="4">
                  <c:v>MÁQUINAS Y EQUIPOS EN GENERAL</c:v>
                </c:pt>
                <c:pt idx="5">
                  <c:v>PISO</c:v>
                </c:pt>
                <c:pt idx="6">
                  <c:v>ESCALERA</c:v>
                </c:pt>
                <c:pt idx="7">
                  <c:v>MATERIAS PRIMAS</c:v>
                </c:pt>
                <c:pt idx="8">
                  <c:v>VEHICULOS O MEDIOS DE TRANSPORTE EN GENERAL</c:v>
                </c:pt>
                <c:pt idx="9">
                  <c:v>ABERTURAS, PUERTAS,PORTONES, PERSIANAS</c:v>
                </c:pt>
                <c:pt idx="10">
                  <c:v>PRODUCTOS ELABORADOS</c:v>
                </c:pt>
                <c:pt idx="11">
                  <c:v>MUEBLES EN GENERAL</c:v>
                </c:pt>
                <c:pt idx="12">
                  <c:v>ANDAMIOS</c:v>
                </c:pt>
                <c:pt idx="13">
                  <c:v>RECIPIENTES</c:v>
                </c:pt>
                <c:pt idx="14">
                  <c:v>SUSTANCIAS QUÍMICAS - PLAGUICIDAS</c:v>
                </c:pt>
                <c:pt idx="15">
                  <c:v>ARMA BLANCA</c:v>
                </c:pt>
              </c:strCache>
            </c:strRef>
          </c:cat>
          <c:val>
            <c:numRef>
              <c:f>'A-6'!$S$10:$S$25</c:f>
              <c:numCache>
                <c:formatCode>_(* #,##0_);_(* \(#,##0\);_(* "-"_);_(@_)</c:formatCode>
                <c:ptCount val="16"/>
                <c:pt idx="0">
                  <c:v>782</c:v>
                </c:pt>
                <c:pt idx="1">
                  <c:v>1476</c:v>
                </c:pt>
                <c:pt idx="2">
                  <c:v>20816</c:v>
                </c:pt>
                <c:pt idx="3">
                  <c:v>3292</c:v>
                </c:pt>
                <c:pt idx="4">
                  <c:v>1550</c:v>
                </c:pt>
                <c:pt idx="5" formatCode="General">
                  <c:v>1548</c:v>
                </c:pt>
                <c:pt idx="6">
                  <c:v>1539</c:v>
                </c:pt>
                <c:pt idx="7">
                  <c:v>932</c:v>
                </c:pt>
                <c:pt idx="8">
                  <c:v>647</c:v>
                </c:pt>
                <c:pt idx="9">
                  <c:v>405</c:v>
                </c:pt>
                <c:pt idx="10">
                  <c:v>388</c:v>
                </c:pt>
                <c:pt idx="11">
                  <c:v>379</c:v>
                </c:pt>
                <c:pt idx="12">
                  <c:v>294</c:v>
                </c:pt>
                <c:pt idx="13">
                  <c:v>280</c:v>
                </c:pt>
                <c:pt idx="14">
                  <c:v>266</c:v>
                </c:pt>
                <c:pt idx="15">
                  <c:v>206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95C-43B4-9929-3ECB6F91F2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shape val="cylinder"/>
        <c:axId val="315054536"/>
        <c:axId val="315052968"/>
        <c:axId val="0"/>
      </c:bar3DChart>
      <c:valAx>
        <c:axId val="315052968"/>
        <c:scaling>
          <c:orientation val="minMax"/>
        </c:scaling>
        <c:delete val="0"/>
        <c:axPos val="b"/>
        <c:numFmt formatCode="_(* #,##0_);_(* \(#,##0\);_(* &quot;-&quot;_);_(@_)" sourceLinked="1"/>
        <c:majorTickMark val="out"/>
        <c:minorTickMark val="none"/>
        <c:tickLblPos val="nextTo"/>
        <c:crossAx val="315054536"/>
        <c:crosses val="autoZero"/>
        <c:crossBetween val="between"/>
      </c:valAx>
      <c:catAx>
        <c:axId val="31505453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s-PE"/>
          </a:p>
        </c:txPr>
        <c:crossAx val="315052968"/>
        <c:crosses val="autoZero"/>
        <c:auto val="1"/>
        <c:lblAlgn val="ctr"/>
        <c:lblOffset val="100"/>
        <c:noMultiLvlLbl val="0"/>
      </c:catAx>
    </c:plotArea>
    <c:plotVisOnly val="1"/>
    <c:dispBlanksAs val="zero"/>
    <c:showDLblsOverMax val="0"/>
  </c:chart>
  <c:spPr>
    <a:noFill/>
    <a:ln w="19050">
      <a:solidFill>
        <a:srgbClr val="FF3F3F"/>
      </a:solidFill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PE"/>
    </a:p>
  </c:txPr>
  <c:printSettings>
    <c:headerFooter/>
    <c:pageMargins b="0.75" l="0.7" r="0.7" t="0.75" header="0.3" footer="0.3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view3D>
      <c:rotX val="0"/>
      <c:rotY val="0"/>
      <c:depthPercent val="240"/>
      <c:rAngAx val="0"/>
    </c:view3D>
    <c:floor>
      <c:thickness val="0"/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0.24970596288772831"/>
          <c:y val="0.11848958857527801"/>
          <c:w val="0.66202045986701352"/>
          <c:h val="0.8261219562967822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FF3F3F"/>
            </a:solidFill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038F-4F38-AEA8-39C4A79AA4D5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038F-4F38-AEA8-39C4A79AA4D5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038F-4F38-AEA8-39C4A79AA4D5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038F-4F38-AEA8-39C4A79AA4D5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038F-4F38-AEA8-39C4A79AA4D5}"/>
              </c:ext>
            </c:extLst>
          </c:dPt>
          <c:dLbls>
            <c:dLbl>
              <c:idx val="0"/>
              <c:layout>
                <c:manualLayout>
                  <c:x val="1.2169899362730151E-2"/>
                  <c:y val="-2.936028986897905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38F-4F38-AEA8-39C4A79AA4D5}"/>
                </c:ext>
              </c:extLst>
            </c:dLbl>
            <c:dLbl>
              <c:idx val="1"/>
              <c:layout>
                <c:manualLayout>
                  <c:x val="2.5178014489965375E-3"/>
                  <c:y val="-1.295940956967231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38F-4F38-AEA8-39C4A79AA4D5}"/>
                </c:ext>
              </c:extLst>
            </c:dLbl>
            <c:dLbl>
              <c:idx val="2"/>
              <c:layout>
                <c:manualLayout>
                  <c:x val="2.4267449217441287E-3"/>
                  <c:y val="-2.130634075128792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38F-4F38-AEA8-39C4A79AA4D5}"/>
                </c:ext>
              </c:extLst>
            </c:dLbl>
            <c:dLbl>
              <c:idx val="3"/>
              <c:layout>
                <c:manualLayout>
                  <c:x val="3.1215783621380698E-3"/>
                  <c:y val="-2.9474357412469948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38F-4F38-AEA8-39C4A79AA4D5}"/>
                </c:ext>
              </c:extLst>
            </c:dLbl>
            <c:dLbl>
              <c:idx val="4"/>
              <c:layout>
                <c:manualLayout>
                  <c:x val="6.0457995276902016E-3"/>
                  <c:y val="-4.9651364890269554E-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38F-4F38-AEA8-39C4A79AA4D5}"/>
                </c:ext>
              </c:extLst>
            </c:dLbl>
            <c:dLbl>
              <c:idx val="5"/>
              <c:layout>
                <c:manualLayout>
                  <c:x val="6.3557864347415635E-3"/>
                  <c:y val="1.489334109112209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38F-4F38-AEA8-39C4A79AA4D5}"/>
                </c:ext>
              </c:extLst>
            </c:dLbl>
            <c:dLbl>
              <c:idx val="6"/>
              <c:layout>
                <c:manualLayout>
                  <c:x val="7.1529053463315955E-3"/>
                  <c:y val="4.260647637469954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38F-4F38-AEA8-39C4A79AA4D5}"/>
                </c:ext>
              </c:extLst>
            </c:dLbl>
            <c:dLbl>
              <c:idx val="7"/>
              <c:layout>
                <c:manualLayout>
                  <c:x val="7.9498200953044707E-3"/>
                  <c:y val="2.274489623061233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38F-4F38-AEA8-39C4A79AA4D5}"/>
                </c:ext>
              </c:extLst>
            </c:dLbl>
            <c:dLbl>
              <c:idx val="8"/>
              <c:layout>
                <c:manualLayout>
                  <c:x val="4.9278050361337205E-3"/>
                  <c:y val="2.098263991374044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038F-4F38-AEA8-39C4A79AA4D5}"/>
                </c:ext>
              </c:extLst>
            </c:dLbl>
            <c:dLbl>
              <c:idx val="9"/>
              <c:layout>
                <c:manualLayout>
                  <c:x val="1.7732883122462929E-3"/>
                  <c:y val="5.8801554393520948E-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038F-4F38-AEA8-39C4A79AA4D5}"/>
                </c:ext>
              </c:extLst>
            </c:dLbl>
            <c:dLbl>
              <c:idx val="15"/>
              <c:layout>
                <c:manualLayout>
                  <c:x val="5.6086962557787617E-3"/>
                  <c:y val="3.4877379388182765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038F-4F38-AEA8-39C4A79AA4D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 panose="020B0604020202020204" pitchFamily="34" charset="0"/>
                    <a:ea typeface="Calibri"/>
                    <a:cs typeface="Arial" panose="020B0604020202020204" pitchFamily="34" charset="0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'A-7'!$R$7:$R$22</c:f>
              <c:strCache>
                <c:ptCount val="16"/>
                <c:pt idx="0">
                  <c:v>OTRAS</c:v>
                </c:pt>
                <c:pt idx="1">
                  <c:v>DEDOS DE LA MANO</c:v>
                </c:pt>
                <c:pt idx="2">
                  <c:v>OJOS (CON INCLUSION DE LOS PÁRPADOS, LA ÓRBITA Y EL NERVIO OPTICO)</c:v>
                </c:pt>
                <c:pt idx="3">
                  <c:v>MANO (CON EXCEPCIÓN DE LOS DEDOS SOLOS)</c:v>
                </c:pt>
                <c:pt idx="4">
                  <c:v>REGIÓN LUMBOSACRA (COLUMNA VERTEBRAL Y MUSCULAR ADYACENTES)</c:v>
                </c:pt>
                <c:pt idx="5">
                  <c:v>UBICACIONES MÚLTIPLES, COMPROMISO DE DOS O MAS ZONAS AFECTADAS ESPECIFICADAS EN LA TABLA</c:v>
                </c:pt>
                <c:pt idx="6">
                  <c:v>RODILLA</c:v>
                </c:pt>
                <c:pt idx="7">
                  <c:v>PIE (CON EXCEPCIÓN DE LOS DEDOS)</c:v>
                </c:pt>
                <c:pt idx="8">
                  <c:v>TOBILLO</c:v>
                </c:pt>
                <c:pt idx="9">
                  <c:v>PIERNA</c:v>
                </c:pt>
                <c:pt idx="10">
                  <c:v>CABEZA, UBICACIONES MÚLTIPLES</c:v>
                </c:pt>
                <c:pt idx="11">
                  <c:v>HOMBRO (INCLUSION DE CLAVICULAS, OMOPLATO Y AXILA)</c:v>
                </c:pt>
                <c:pt idx="12">
                  <c:v>BRAZO</c:v>
                </c:pt>
                <c:pt idx="13">
                  <c:v>MUÑECA</c:v>
                </c:pt>
                <c:pt idx="14">
                  <c:v>CARA (UBICACIÓN NO CLASIFICADA EN OTRO EPIGRAFE)</c:v>
                </c:pt>
                <c:pt idx="15">
                  <c:v>TÓRAX (COSTILLAS, ESTERNON)</c:v>
                </c:pt>
              </c:strCache>
            </c:strRef>
          </c:cat>
          <c:val>
            <c:numRef>
              <c:f>'A-7'!$S$7:$S$22</c:f>
              <c:numCache>
                <c:formatCode>General</c:formatCode>
                <c:ptCount val="16"/>
                <c:pt idx="0">
                  <c:v>7132</c:v>
                </c:pt>
                <c:pt idx="1">
                  <c:v>5164</c:v>
                </c:pt>
                <c:pt idx="2">
                  <c:v>3509</c:v>
                </c:pt>
                <c:pt idx="3" formatCode="_(* #,##0_);_(* \(#,##0\);_(* &quot;-&quot;_);_(@_)">
                  <c:v>2634</c:v>
                </c:pt>
                <c:pt idx="4" formatCode="_(* #,##0_);_(* \(#,##0\);_(* &quot;-&quot;_);_(@_)">
                  <c:v>2409</c:v>
                </c:pt>
                <c:pt idx="5" formatCode="_(* #,##0_);_(* \(#,##0\);_(* &quot;-&quot;_);_(@_)">
                  <c:v>2008</c:v>
                </c:pt>
                <c:pt idx="6" formatCode="_(* #,##0_);_(* \(#,##0\);_(* &quot;-&quot;_);_(@_)">
                  <c:v>1909</c:v>
                </c:pt>
                <c:pt idx="7" formatCode="_(* #,##0_);_(* \(#,##0\);_(* &quot;-&quot;_);_(@_)">
                  <c:v>1782</c:v>
                </c:pt>
                <c:pt idx="8" formatCode="_(* #,##0_);_(* \(#,##0\);_(* &quot;-&quot;_);_(@_)">
                  <c:v>1470</c:v>
                </c:pt>
                <c:pt idx="9">
                  <c:v>1469</c:v>
                </c:pt>
                <c:pt idx="10" formatCode="_(* #,##0_);_(* \(#,##0\);_(* &quot;-&quot;_);_(@_)">
                  <c:v>1307</c:v>
                </c:pt>
                <c:pt idx="11" formatCode="_(* #,##0_);_(* \(#,##0\);_(* &quot;-&quot;_);_(@_)">
                  <c:v>1169</c:v>
                </c:pt>
                <c:pt idx="12" formatCode="_(* #,##0_);_(* \(#,##0\);_(* &quot;-&quot;_);_(@_)">
                  <c:v>883</c:v>
                </c:pt>
                <c:pt idx="13" formatCode="_(* #,##0_);_(* \(#,##0\);_(* &quot;-&quot;_);_(@_)">
                  <c:v>803</c:v>
                </c:pt>
                <c:pt idx="14" formatCode="_(* #,##0_);_(* \(#,##0\);_(* &quot;-&quot;_);_(@_)">
                  <c:v>584</c:v>
                </c:pt>
                <c:pt idx="15" formatCode="_(* #,##0_);_(* \(#,##0\);_(* &quot;-&quot;_);_(@_)">
                  <c:v>568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38F-4F38-AEA8-39C4A79AA4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shape val="cylinder"/>
        <c:axId val="315056888"/>
        <c:axId val="315056104"/>
        <c:axId val="0"/>
      </c:bar3DChart>
      <c:valAx>
        <c:axId val="315056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15056888"/>
        <c:crosses val="autoZero"/>
        <c:crossBetween val="between"/>
      </c:valAx>
      <c:catAx>
        <c:axId val="31505688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050" b="1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s-PE"/>
          </a:p>
        </c:txPr>
        <c:crossAx val="315056104"/>
        <c:crosses val="autoZero"/>
        <c:auto val="1"/>
        <c:lblAlgn val="ctr"/>
        <c:lblOffset val="100"/>
        <c:noMultiLvlLbl val="0"/>
      </c:catAx>
    </c:plotArea>
    <c:plotVisOnly val="1"/>
    <c:dispBlanksAs val="zero"/>
    <c:showDLblsOverMax val="0"/>
  </c:chart>
  <c:spPr>
    <a:noFill/>
    <a:ln w="19050">
      <a:solidFill>
        <a:srgbClr val="FF3F3F"/>
      </a:solidFill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PE"/>
    </a:p>
  </c:txPr>
  <c:printSettings>
    <c:headerFooter/>
    <c:pageMargins b="0.75" l="0.7" r="0.7" t="0.75" header="0.3" footer="0.3"/>
    <c:pageSetup orientation="portrait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view3D>
      <c:rotX val="0"/>
      <c:rotY val="0"/>
      <c:depthPercent val="240"/>
      <c:rAngAx val="0"/>
    </c:view3D>
    <c:floor>
      <c:thickness val="0"/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0.2403140715393825"/>
          <c:y val="3.4279344249350086E-2"/>
          <c:w val="0.69223183426163859"/>
          <c:h val="0.8997686587513001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FF3F3F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0191-4711-BA77-8E0112038CD1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0191-4711-BA77-8E0112038CD1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0191-4711-BA77-8E0112038CD1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0191-4711-BA77-8E0112038CD1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0191-4711-BA77-8E0112038CD1}"/>
              </c:ext>
            </c:extLst>
          </c:dPt>
          <c:dLbls>
            <c:dLbl>
              <c:idx val="0"/>
              <c:layout>
                <c:manualLayout>
                  <c:x val="1.7572103877633929E-3"/>
                  <c:y val="-4.2606526380485005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191-4711-BA77-8E0112038CD1}"/>
                </c:ext>
              </c:extLst>
            </c:dLbl>
            <c:dLbl>
              <c:idx val="1"/>
              <c:layout>
                <c:manualLayout>
                  <c:x val="2.5178014489965375E-3"/>
                  <c:y val="-1.295940956967231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191-4711-BA77-8E0112038CD1}"/>
                </c:ext>
              </c:extLst>
            </c:dLbl>
            <c:dLbl>
              <c:idx val="2"/>
              <c:layout>
                <c:manualLayout>
                  <c:x val="2.4267449217441287E-3"/>
                  <c:y val="-2.130634075128792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191-4711-BA77-8E0112038CD1}"/>
                </c:ext>
              </c:extLst>
            </c:dLbl>
            <c:dLbl>
              <c:idx val="3"/>
              <c:layout>
                <c:manualLayout>
                  <c:x val="3.1215783621380698E-3"/>
                  <c:y val="-2.9474357412469948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191-4711-BA77-8E0112038CD1}"/>
                </c:ext>
              </c:extLst>
            </c:dLbl>
            <c:dLbl>
              <c:idx val="4"/>
              <c:layout>
                <c:manualLayout>
                  <c:x val="6.0457995276902016E-3"/>
                  <c:y val="-4.9651364890269554E-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191-4711-BA77-8E0112038CD1}"/>
                </c:ext>
              </c:extLst>
            </c:dLbl>
            <c:dLbl>
              <c:idx val="5"/>
              <c:layout>
                <c:manualLayout>
                  <c:x val="6.3557864347415635E-3"/>
                  <c:y val="1.489334109112209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191-4711-BA77-8E0112038CD1}"/>
                </c:ext>
              </c:extLst>
            </c:dLbl>
            <c:dLbl>
              <c:idx val="6"/>
              <c:layout>
                <c:manualLayout>
                  <c:x val="7.1529053463315955E-3"/>
                  <c:y val="4.260647637469954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191-4711-BA77-8E0112038CD1}"/>
                </c:ext>
              </c:extLst>
            </c:dLbl>
            <c:dLbl>
              <c:idx val="7"/>
              <c:layout>
                <c:manualLayout>
                  <c:x val="7.9498200953044707E-3"/>
                  <c:y val="2.274489623061233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191-4711-BA77-8E0112038CD1}"/>
                </c:ext>
              </c:extLst>
            </c:dLbl>
            <c:dLbl>
              <c:idx val="8"/>
              <c:layout>
                <c:manualLayout>
                  <c:x val="4.9278050361337205E-3"/>
                  <c:y val="2.098263991374044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0191-4711-BA77-8E0112038CD1}"/>
                </c:ext>
              </c:extLst>
            </c:dLbl>
            <c:dLbl>
              <c:idx val="9"/>
              <c:layout>
                <c:manualLayout>
                  <c:x val="6.7921042455058216E-3"/>
                  <c:y val="2.194580788116420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0191-4711-BA77-8E0112038CD1}"/>
                </c:ext>
              </c:extLst>
            </c:dLbl>
            <c:dLbl>
              <c:idx val="10"/>
              <c:layout>
                <c:manualLayout>
                  <c:x val="3.4148234798422566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0191-4711-BA77-8E0112038CD1}"/>
                </c:ext>
              </c:extLst>
            </c:dLbl>
            <c:dLbl>
              <c:idx val="11"/>
              <c:layout>
                <c:manualLayout>
                  <c:x val="7.719297961254392E-3"/>
                  <c:y val="3.011634989365015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0191-4711-BA77-8E0112038CD1}"/>
                </c:ext>
              </c:extLst>
            </c:dLbl>
            <c:dLbl>
              <c:idx val="12"/>
              <c:layout>
                <c:manualLayout>
                  <c:x val="1.0292397281672522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0191-4711-BA77-8E0112038CD1}"/>
                </c:ext>
              </c:extLst>
            </c:dLbl>
            <c:dLbl>
              <c:idx val="13"/>
              <c:layout>
                <c:manualLayout>
                  <c:x val="1.0292397281672553E-2"/>
                  <c:y val="3.011634989365015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0191-4711-BA77-8E0112038CD1}"/>
                </c:ext>
              </c:extLst>
            </c:dLbl>
            <c:dLbl>
              <c:idx val="15"/>
              <c:layout>
                <c:manualLayout>
                  <c:x val="-7.1458593683622982E-3"/>
                  <c:y val="0.1342105355857532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0191-4711-BA77-8E0112038C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'A-8'!$R$8:$R$21</c:f>
              <c:strCache>
                <c:ptCount val="14"/>
                <c:pt idx="0">
                  <c:v>OTRAS</c:v>
                </c:pt>
                <c:pt idx="1">
                  <c:v>CONTUSIONES</c:v>
                </c:pt>
                <c:pt idx="2">
                  <c:v>HERIDAS CORTANTES</c:v>
                </c:pt>
                <c:pt idx="3">
                  <c:v>TORCEDURAS Y ESQUINCES</c:v>
                </c:pt>
                <c:pt idx="4">
                  <c:v>CUERPO EXTRAÑO EN OJOS</c:v>
                </c:pt>
                <c:pt idx="5">
                  <c:v>TRAUMATISMOS INTERNOS</c:v>
                </c:pt>
                <c:pt idx="6">
                  <c:v>FRACTURAS</c:v>
                </c:pt>
                <c:pt idx="7">
                  <c:v>HERIDAS CONTUSAS (POR GOLPES O DE BORDES IRREGULA)</c:v>
                </c:pt>
                <c:pt idx="8">
                  <c:v>QUEMADURAS</c:v>
                </c:pt>
                <c:pt idx="9">
                  <c:v>HERIDAS PUNZANTES</c:v>
                </c:pt>
                <c:pt idx="10">
                  <c:v>LUXACIONES</c:v>
                </c:pt>
                <c:pt idx="11">
                  <c:v>HERIDA DE TEJIDOS</c:v>
                </c:pt>
                <c:pt idx="12">
                  <c:v>INTOXICACIONES POR OTRAS SUSTANCIAS QUÍMICAS</c:v>
                </c:pt>
                <c:pt idx="13">
                  <c:v>AMPUTACIONES</c:v>
                </c:pt>
              </c:strCache>
            </c:strRef>
          </c:cat>
          <c:val>
            <c:numRef>
              <c:f>'A-8'!$S$8:$S$21</c:f>
              <c:numCache>
                <c:formatCode>General</c:formatCode>
                <c:ptCount val="14"/>
                <c:pt idx="0">
                  <c:v>7617</c:v>
                </c:pt>
                <c:pt idx="1">
                  <c:v>10302</c:v>
                </c:pt>
                <c:pt idx="2">
                  <c:v>3568</c:v>
                </c:pt>
                <c:pt idx="3">
                  <c:v>3111</c:v>
                </c:pt>
                <c:pt idx="4">
                  <c:v>2584</c:v>
                </c:pt>
                <c:pt idx="5">
                  <c:v>1912</c:v>
                </c:pt>
                <c:pt idx="6">
                  <c:v>1457</c:v>
                </c:pt>
                <c:pt idx="7">
                  <c:v>1366</c:v>
                </c:pt>
                <c:pt idx="8">
                  <c:v>1058</c:v>
                </c:pt>
                <c:pt idx="9">
                  <c:v>842</c:v>
                </c:pt>
                <c:pt idx="10">
                  <c:v>501</c:v>
                </c:pt>
                <c:pt idx="11">
                  <c:v>177</c:v>
                </c:pt>
                <c:pt idx="12">
                  <c:v>176</c:v>
                </c:pt>
                <c:pt idx="13">
                  <c:v>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191-4711-BA77-8E0112038C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shape val="cylinder"/>
        <c:axId val="314554736"/>
        <c:axId val="314553952"/>
        <c:axId val="0"/>
      </c:bar3DChart>
      <c:valAx>
        <c:axId val="314553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14554736"/>
        <c:crosses val="autoZero"/>
        <c:crossBetween val="between"/>
      </c:valAx>
      <c:catAx>
        <c:axId val="31455473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s-PE"/>
          </a:p>
        </c:txPr>
        <c:crossAx val="314553952"/>
        <c:crosses val="autoZero"/>
        <c:auto val="1"/>
        <c:lblAlgn val="ctr"/>
        <c:lblOffset val="100"/>
        <c:noMultiLvlLbl val="0"/>
      </c:catAx>
    </c:plotArea>
    <c:plotVisOnly val="1"/>
    <c:dispBlanksAs val="zero"/>
    <c:showDLblsOverMax val="0"/>
  </c:chart>
  <c:spPr>
    <a:noFill/>
    <a:ln w="19050">
      <a:solidFill>
        <a:srgbClr val="FF3F3F"/>
      </a:solidFill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PE"/>
    </a:p>
  </c:txPr>
  <c:printSettings>
    <c:headerFooter/>
    <c:pageMargins b="0.75" l="0.7" r="0.7" t="0.75" header="0.3" footer="0.3"/>
    <c:pageSetup orientation="portrait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214670202512769E-2"/>
          <c:y val="0.10409703257963135"/>
          <c:w val="0.82181282329075078"/>
          <c:h val="0.80683814438100465"/>
        </c:manualLayout>
      </c:layout>
      <c:ofPieChart>
        <c:ofPieType val="bar"/>
        <c:varyColors val="1"/>
        <c:ser>
          <c:idx val="0"/>
          <c:order val="0"/>
          <c:explosion val="2"/>
          <c:dPt>
            <c:idx val="0"/>
            <c:bubble3D val="0"/>
            <c:spPr>
              <a:solidFill>
                <a:srgbClr val="C00000"/>
              </a:solidFill>
            </c:spPr>
            <c:extLst>
              <c:ext xmlns:c16="http://schemas.microsoft.com/office/drawing/2014/chart" uri="{C3380CC4-5D6E-409C-BE32-E72D297353CC}">
                <c16:uniqueId val="{00000007-8CEA-4877-B9C3-71DA81C81C6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0-8CEA-4877-B9C3-71DA81C81C61}"/>
              </c:ext>
            </c:extLst>
          </c:dPt>
          <c:dPt>
            <c:idx val="2"/>
            <c:bubble3D val="0"/>
            <c:spPr>
              <a:solidFill>
                <a:srgbClr val="FF3F3F"/>
              </a:solidFill>
            </c:spPr>
            <c:extLst>
              <c:ext xmlns:c16="http://schemas.microsoft.com/office/drawing/2014/chart" uri="{C3380CC4-5D6E-409C-BE32-E72D297353CC}">
                <c16:uniqueId val="{00000001-8CEA-4877-B9C3-71DA81C81C61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2-8CEA-4877-B9C3-71DA81C81C61}"/>
              </c:ext>
            </c:extLst>
          </c:dPt>
          <c:dPt>
            <c:idx val="4"/>
            <c:bubble3D val="0"/>
            <c:explosion val="13"/>
            <c:spPr>
              <a:solidFill>
                <a:srgbClr val="FF6969"/>
              </a:solidFill>
            </c:spPr>
            <c:extLst>
              <c:ext xmlns:c16="http://schemas.microsoft.com/office/drawing/2014/chart" uri="{C3380CC4-5D6E-409C-BE32-E72D297353CC}">
                <c16:uniqueId val="{00000003-8CEA-4877-B9C3-71DA81C81C61}"/>
              </c:ext>
            </c:extLst>
          </c:dPt>
          <c:dPt>
            <c:idx val="5"/>
            <c:bubble3D val="0"/>
            <c:spPr>
              <a:solidFill>
                <a:srgbClr val="FF6969"/>
              </a:solidFill>
            </c:spPr>
            <c:extLst>
              <c:ext xmlns:c16="http://schemas.microsoft.com/office/drawing/2014/chart" uri="{C3380CC4-5D6E-409C-BE32-E72D297353CC}">
                <c16:uniqueId val="{00000004-8CEA-4877-B9C3-71DA81C81C61}"/>
              </c:ext>
            </c:extLst>
          </c:dPt>
          <c:dPt>
            <c:idx val="6"/>
            <c:bubble3D val="0"/>
            <c:extLst>
              <c:ext xmlns:c16="http://schemas.microsoft.com/office/drawing/2014/chart" uri="{C3380CC4-5D6E-409C-BE32-E72D297353CC}">
                <c16:uniqueId val="{00000005-8CEA-4877-B9C3-71DA81C81C61}"/>
              </c:ext>
            </c:extLst>
          </c:dPt>
          <c:dPt>
            <c:idx val="7"/>
            <c:bubble3D val="0"/>
            <c:extLst>
              <c:ext xmlns:c16="http://schemas.microsoft.com/office/drawing/2014/chart" uri="{C3380CC4-5D6E-409C-BE32-E72D297353CC}">
                <c16:uniqueId val="{00000006-8CEA-4877-B9C3-71DA81C81C61}"/>
              </c:ext>
            </c:extLst>
          </c:dPt>
          <c:dLbls>
            <c:dLbl>
              <c:idx val="0"/>
              <c:layout>
                <c:manualLayout>
                  <c:x val="8.2626512658616979E-4"/>
                  <c:y val="3.5563448102093748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CEA-4877-B9C3-71DA81C81C61}"/>
                </c:ext>
              </c:extLst>
            </c:dLbl>
            <c:dLbl>
              <c:idx val="1"/>
              <c:layout>
                <c:manualLayout>
                  <c:x val="1.4197064032102113E-2"/>
                  <c:y val="-0.21830202573642496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CEA-4877-B9C3-71DA81C81C61}"/>
                </c:ext>
              </c:extLst>
            </c:dLbl>
            <c:dLbl>
              <c:idx val="2"/>
              <c:layout>
                <c:manualLayout>
                  <c:x val="1.5353323278930747E-2"/>
                  <c:y val="-4.3009098972203737E-2"/>
                </c:manualLayout>
              </c:layout>
              <c:numFmt formatCode="General" sourceLinked="0"/>
              <c:spPr/>
              <c:txPr>
                <a:bodyPr/>
                <a:lstStyle/>
                <a:p>
                  <a:pPr>
                    <a:defRPr/>
                  </a:pPr>
                  <a:endParaRPr lang="es-PE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CEA-4877-B9C3-71DA81C81C61}"/>
                </c:ext>
              </c:extLst>
            </c:dLbl>
            <c:dLbl>
              <c:idx val="3"/>
              <c:layout>
                <c:manualLayout>
                  <c:x val="2.9579291649310712E-3"/>
                  <c:y val="-3.0984239188651834E-2"/>
                </c:manualLayout>
              </c:layout>
              <c:numFmt formatCode="General" sourceLinked="0"/>
              <c:spPr/>
              <c:txPr>
                <a:bodyPr/>
                <a:lstStyle/>
                <a:p>
                  <a:pPr>
                    <a:defRPr/>
                  </a:pPr>
                  <a:endParaRPr lang="es-PE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CEA-4877-B9C3-71DA81C81C61}"/>
                </c:ext>
              </c:extLst>
            </c:dLbl>
            <c:dLbl>
              <c:idx val="4"/>
              <c:layout>
                <c:manualLayout>
                  <c:x val="0"/>
                  <c:y val="2.6424444220128279E-2"/>
                </c:manualLayout>
              </c:layout>
              <c:numFmt formatCode="General" sourceLinked="0"/>
              <c:spPr/>
              <c:txPr>
                <a:bodyPr/>
                <a:lstStyle/>
                <a:p>
                  <a:pPr>
                    <a:defRPr/>
                  </a:pPr>
                  <a:endParaRPr lang="es-PE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CEA-4877-B9C3-71DA81C81C61}"/>
                </c:ext>
              </c:extLst>
            </c:dLbl>
            <c:dLbl>
              <c:idx val="5"/>
              <c:layout>
                <c:manualLayout>
                  <c:x val="-1.7146576614957781E-3"/>
                  <c:y val="-0.12210879985955855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aseline="0"/>
                      <a:t>ACCIDENTE INCPACITANTE</a:t>
                    </a:r>
                  </a:p>
                  <a:p>
                    <a:pPr>
                      <a:defRPr/>
                    </a:pPr>
                    <a:fld id="{AB2A4C97-B9B9-412D-988A-CDE7B32416B8}" type="PERCENTAGE">
                      <a:rPr lang="en-US" baseline="0"/>
                      <a:pPr>
                        <a:defRPr/>
                      </a:pPr>
                      <a:t>[PORCENTAJE]</a:t>
                    </a:fld>
                    <a:endParaRPr lang="es-PE"/>
                  </a:p>
                </c:rich>
              </c:tx>
              <c:numFmt formatCode="0.00%" sourceLinked="0"/>
              <c:spPr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8CEA-4877-B9C3-71DA81C81C61}"/>
                </c:ext>
              </c:extLst>
            </c:dLbl>
            <c:dLbl>
              <c:idx val="6"/>
              <c:layout>
                <c:manualLayout>
                  <c:x val="-3.3203879257585776E-3"/>
                  <c:y val="3.02602506391791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CEA-4877-B9C3-71DA81C81C61}"/>
                </c:ext>
              </c:extLst>
            </c:dLbl>
            <c:dLbl>
              <c:idx val="7"/>
              <c:layout>
                <c:manualLayout>
                  <c:x val="-5.8803559542680564E-3"/>
                  <c:y val="-7.4206618682932018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CEA-4877-B9C3-71DA81C81C61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'A-9'!$S$10:$S$14</c:f>
              <c:strCache>
                <c:ptCount val="5"/>
                <c:pt idx="0">
                  <c:v>ACCIDENTE MORTAL</c:v>
                </c:pt>
                <c:pt idx="1">
                  <c:v>ACCIDENTE LEVE</c:v>
                </c:pt>
                <c:pt idx="2">
                  <c:v>TOTAL TEMPORAL</c:v>
                </c:pt>
                <c:pt idx="3">
                  <c:v>TOTAL PERMANENTE</c:v>
                </c:pt>
                <c:pt idx="4">
                  <c:v>PARCIAL PERMANENTE</c:v>
                </c:pt>
              </c:strCache>
            </c:strRef>
          </c:cat>
          <c:val>
            <c:numRef>
              <c:f>'A-9'!$T$10:$T$14</c:f>
              <c:numCache>
                <c:formatCode>_(* #,##0_);_(* \(#,##0\);_(* "-"_);_(@_)</c:formatCode>
                <c:ptCount val="5"/>
                <c:pt idx="0">
                  <c:v>241</c:v>
                </c:pt>
                <c:pt idx="1">
                  <c:v>13211</c:v>
                </c:pt>
                <c:pt idx="2">
                  <c:v>15219</c:v>
                </c:pt>
                <c:pt idx="3">
                  <c:v>91</c:v>
                </c:pt>
                <c:pt idx="4">
                  <c:v>6274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CEA-4877-B9C3-71DA81C81C61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gapWidth val="150"/>
        <c:splitType val="pos"/>
        <c:splitPos val="3"/>
        <c:secondPieSize val="70"/>
        <c:serLines/>
      </c:ofPieChart>
    </c:plotArea>
    <c:plotVisOnly val="1"/>
    <c:dispBlanksAs val="gap"/>
    <c:showDLblsOverMax val="0"/>
  </c:chart>
  <c:spPr>
    <a:noFill/>
    <a:ln w="19050">
      <a:solidFill>
        <a:srgbClr val="FF3F3F"/>
      </a:solidFill>
    </a:ln>
  </c:spPr>
  <c:printSettings>
    <c:headerFooter/>
    <c:pageMargins b="0.750000000000001" l="0.70000000000000062" r="0.70000000000000062" t="0.750000000000001" header="0.30000000000000032" footer="0.30000000000000032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86501</xdr:colOff>
      <xdr:row>20</xdr:row>
      <xdr:rowOff>116633</xdr:rowOff>
    </xdr:from>
    <xdr:to>
      <xdr:col>6</xdr:col>
      <xdr:colOff>1068159</xdr:colOff>
      <xdr:row>38</xdr:row>
      <xdr:rowOff>252703</xdr:rowOff>
    </xdr:to>
    <xdr:graphicFrame macro="">
      <xdr:nvGraphicFramePr>
        <xdr:cNvPr id="10470" name="Gráfico 1">
          <a:extLst>
            <a:ext uri="{FF2B5EF4-FFF2-40B4-BE49-F238E27FC236}">
              <a16:creationId xmlns:a16="http://schemas.microsoft.com/office/drawing/2014/main" id="{00000000-0008-0000-0000-0000E62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38877</xdr:colOff>
      <xdr:row>16</xdr:row>
      <xdr:rowOff>116633</xdr:rowOff>
    </xdr:from>
    <xdr:to>
      <xdr:col>6</xdr:col>
      <xdr:colOff>1020535</xdr:colOff>
      <xdr:row>34</xdr:row>
      <xdr:rowOff>252703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B7F8DFD-D07D-4D46-B5EF-4109F56B21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333375</xdr:colOff>
      <xdr:row>20</xdr:row>
      <xdr:rowOff>149599</xdr:rowOff>
    </xdr:from>
    <xdr:to>
      <xdr:col>6</xdr:col>
      <xdr:colOff>790575</xdr:colOff>
      <xdr:row>36</xdr:row>
      <xdr:rowOff>152399</xdr:rowOff>
    </xdr:to>
    <xdr:graphicFrame macro="">
      <xdr:nvGraphicFramePr>
        <xdr:cNvPr id="845969" name="Gráfico 1">
          <a:extLst>
            <a:ext uri="{FF2B5EF4-FFF2-40B4-BE49-F238E27FC236}">
              <a16:creationId xmlns:a16="http://schemas.microsoft.com/office/drawing/2014/main" id="{00000000-0008-0000-0900-000091E80C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0</xdr:colOff>
      <xdr:row>30</xdr:row>
      <xdr:rowOff>0</xdr:rowOff>
    </xdr:from>
    <xdr:to>
      <xdr:col>16</xdr:col>
      <xdr:colOff>104775</xdr:colOff>
      <xdr:row>30</xdr:row>
      <xdr:rowOff>216086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 txBox="1">
          <a:spLocks noChangeArrowheads="1"/>
        </xdr:cNvSpPr>
      </xdr:nvSpPr>
      <xdr:spPr bwMode="auto">
        <a:xfrm>
          <a:off x="12630150" y="8096250"/>
          <a:ext cx="104775" cy="2160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16</xdr:col>
      <xdr:colOff>0</xdr:colOff>
      <xdr:row>30</xdr:row>
      <xdr:rowOff>0</xdr:rowOff>
    </xdr:from>
    <xdr:to>
      <xdr:col>16</xdr:col>
      <xdr:colOff>104775</xdr:colOff>
      <xdr:row>30</xdr:row>
      <xdr:rowOff>216087</xdr:rowOff>
    </xdr:to>
    <xdr:sp macro="" textlink="">
      <xdr:nvSpPr>
        <xdr:cNvPr id="4" name="Text Box 1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SpPr txBox="1">
          <a:spLocks noChangeArrowheads="1"/>
        </xdr:cNvSpPr>
      </xdr:nvSpPr>
      <xdr:spPr bwMode="auto">
        <a:xfrm>
          <a:off x="12630150" y="7762875"/>
          <a:ext cx="104775" cy="21608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16</xdr:col>
      <xdr:colOff>0</xdr:colOff>
      <xdr:row>29</xdr:row>
      <xdr:rowOff>0</xdr:rowOff>
    </xdr:from>
    <xdr:to>
      <xdr:col>16</xdr:col>
      <xdr:colOff>104775</xdr:colOff>
      <xdr:row>29</xdr:row>
      <xdr:rowOff>216087</xdr:rowOff>
    </xdr:to>
    <xdr:sp macro="" textlink="">
      <xdr:nvSpPr>
        <xdr:cNvPr id="5" name="Text Box 1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SpPr txBox="1">
          <a:spLocks noChangeArrowheads="1"/>
        </xdr:cNvSpPr>
      </xdr:nvSpPr>
      <xdr:spPr bwMode="auto">
        <a:xfrm>
          <a:off x="12573000" y="8135471"/>
          <a:ext cx="104775" cy="21608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</xdr:col>
      <xdr:colOff>470648</xdr:colOff>
      <xdr:row>31</xdr:row>
      <xdr:rowOff>179293</xdr:rowOff>
    </xdr:from>
    <xdr:to>
      <xdr:col>14</xdr:col>
      <xdr:colOff>762001</xdr:colOff>
      <xdr:row>47</xdr:row>
      <xdr:rowOff>347381</xdr:rowOff>
    </xdr:to>
    <xdr:graphicFrame macro="">
      <xdr:nvGraphicFramePr>
        <xdr:cNvPr id="6" name="5 Gráfico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16</xdr:col>
      <xdr:colOff>0</xdr:colOff>
      <xdr:row>30</xdr:row>
      <xdr:rowOff>0</xdr:rowOff>
    </xdr:from>
    <xdr:to>
      <xdr:col>16</xdr:col>
      <xdr:colOff>104775</xdr:colOff>
      <xdr:row>30</xdr:row>
      <xdr:rowOff>216087</xdr:rowOff>
    </xdr:to>
    <xdr:sp macro="" textlink="">
      <xdr:nvSpPr>
        <xdr:cNvPr id="7" name="Text Box 1">
          <a:extLst>
            <a:ext uri="{FF2B5EF4-FFF2-40B4-BE49-F238E27FC236}">
              <a16:creationId xmlns:a16="http://schemas.microsoft.com/office/drawing/2014/main" id="{00000000-0008-0000-0A00-000007000000}"/>
            </a:ext>
          </a:extLst>
        </xdr:cNvPr>
        <xdr:cNvSpPr txBox="1">
          <a:spLocks noChangeArrowheads="1"/>
        </xdr:cNvSpPr>
      </xdr:nvSpPr>
      <xdr:spPr bwMode="auto">
        <a:xfrm>
          <a:off x="13155706" y="8494059"/>
          <a:ext cx="104775" cy="21608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16</xdr:col>
      <xdr:colOff>0</xdr:colOff>
      <xdr:row>30</xdr:row>
      <xdr:rowOff>0</xdr:rowOff>
    </xdr:from>
    <xdr:ext cx="104775" cy="216086"/>
    <xdr:sp macro="" textlink="">
      <xdr:nvSpPr>
        <xdr:cNvPr id="8" name="Text Box 1">
          <a:extLst>
            <a:ext uri="{FF2B5EF4-FFF2-40B4-BE49-F238E27FC236}">
              <a16:creationId xmlns:a16="http://schemas.microsoft.com/office/drawing/2014/main" id="{00000000-0008-0000-0A00-000008000000}"/>
            </a:ext>
          </a:extLst>
        </xdr:cNvPr>
        <xdr:cNvSpPr txBox="1">
          <a:spLocks noChangeArrowheads="1"/>
        </xdr:cNvSpPr>
      </xdr:nvSpPr>
      <xdr:spPr bwMode="auto">
        <a:xfrm>
          <a:off x="13155706" y="9502588"/>
          <a:ext cx="104775" cy="2160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16</xdr:col>
      <xdr:colOff>0</xdr:colOff>
      <xdr:row>27</xdr:row>
      <xdr:rowOff>0</xdr:rowOff>
    </xdr:from>
    <xdr:ext cx="104775" cy="216087"/>
    <xdr:sp macro="" textlink="">
      <xdr:nvSpPr>
        <xdr:cNvPr id="9" name="Text Box 1">
          <a:extLst>
            <a:ext uri="{FF2B5EF4-FFF2-40B4-BE49-F238E27FC236}">
              <a16:creationId xmlns:a16="http://schemas.microsoft.com/office/drawing/2014/main" id="{C68D0BC7-C3FA-451D-B537-813CFAC4D6E4}"/>
            </a:ext>
          </a:extLst>
        </xdr:cNvPr>
        <xdr:cNvSpPr txBox="1">
          <a:spLocks noChangeArrowheads="1"/>
        </xdr:cNvSpPr>
      </xdr:nvSpPr>
      <xdr:spPr bwMode="auto">
        <a:xfrm>
          <a:off x="13155706" y="8975912"/>
          <a:ext cx="104775" cy="21608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0</xdr:colOff>
      <xdr:row>22</xdr:row>
      <xdr:rowOff>302559</xdr:rowOff>
    </xdr:from>
    <xdr:to>
      <xdr:col>17</xdr:col>
      <xdr:colOff>104775</xdr:colOff>
      <xdr:row>23</xdr:row>
      <xdr:rowOff>182468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SpPr txBox="1">
          <a:spLocks noChangeArrowheads="1"/>
        </xdr:cNvSpPr>
      </xdr:nvSpPr>
      <xdr:spPr bwMode="auto">
        <a:xfrm>
          <a:off x="18960353" y="7138147"/>
          <a:ext cx="104775" cy="2160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</xdr:col>
      <xdr:colOff>78441</xdr:colOff>
      <xdr:row>23</xdr:row>
      <xdr:rowOff>89647</xdr:rowOff>
    </xdr:from>
    <xdr:to>
      <xdr:col>10</xdr:col>
      <xdr:colOff>336176</xdr:colOff>
      <xdr:row>41</xdr:row>
      <xdr:rowOff>22413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0</xdr:colOff>
      <xdr:row>17</xdr:row>
      <xdr:rowOff>0</xdr:rowOff>
    </xdr:from>
    <xdr:to>
      <xdr:col>16</xdr:col>
      <xdr:colOff>104775</xdr:colOff>
      <xdr:row>17</xdr:row>
      <xdr:rowOff>216086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SpPr txBox="1">
          <a:spLocks noChangeArrowheads="1"/>
        </xdr:cNvSpPr>
      </xdr:nvSpPr>
      <xdr:spPr bwMode="auto">
        <a:xfrm>
          <a:off x="12268200" y="5762625"/>
          <a:ext cx="104775" cy="2160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2</xdr:col>
      <xdr:colOff>112058</xdr:colOff>
      <xdr:row>18</xdr:row>
      <xdr:rowOff>156882</xdr:rowOff>
    </xdr:from>
    <xdr:to>
      <xdr:col>13</xdr:col>
      <xdr:colOff>78439</xdr:colOff>
      <xdr:row>35</xdr:row>
      <xdr:rowOff>0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16</xdr:col>
      <xdr:colOff>0</xdr:colOff>
      <xdr:row>17</xdr:row>
      <xdr:rowOff>0</xdr:rowOff>
    </xdr:from>
    <xdr:to>
      <xdr:col>16</xdr:col>
      <xdr:colOff>104775</xdr:colOff>
      <xdr:row>17</xdr:row>
      <xdr:rowOff>216087</xdr:rowOff>
    </xdr:to>
    <xdr:sp macro="" textlink="">
      <xdr:nvSpPr>
        <xdr:cNvPr id="4" name="Text Box 1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SpPr txBox="1">
          <a:spLocks noChangeArrowheads="1"/>
        </xdr:cNvSpPr>
      </xdr:nvSpPr>
      <xdr:spPr bwMode="auto">
        <a:xfrm>
          <a:off x="12268200" y="5762625"/>
          <a:ext cx="104775" cy="21608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2340429</xdr:colOff>
      <xdr:row>29</xdr:row>
      <xdr:rowOff>225517</xdr:rowOff>
    </xdr:from>
    <xdr:to>
      <xdr:col>14</xdr:col>
      <xdr:colOff>95250</xdr:colOff>
      <xdr:row>46</xdr:row>
      <xdr:rowOff>214312</xdr:rowOff>
    </xdr:to>
    <xdr:graphicFrame macro="">
      <xdr:nvGraphicFramePr>
        <xdr:cNvPr id="6" name="5 Gráfico">
          <a:extLst>
            <a:ext uri="{FF2B5EF4-FFF2-40B4-BE49-F238E27FC236}">
              <a16:creationId xmlns:a16="http://schemas.microsoft.com/office/drawing/2014/main" id="{00000000-0008-0000-0D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0</xdr:colOff>
      <xdr:row>31</xdr:row>
      <xdr:rowOff>0</xdr:rowOff>
    </xdr:from>
    <xdr:to>
      <xdr:col>16</xdr:col>
      <xdr:colOff>104775</xdr:colOff>
      <xdr:row>31</xdr:row>
      <xdr:rowOff>216086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SpPr txBox="1">
          <a:spLocks noChangeArrowheads="1"/>
        </xdr:cNvSpPr>
      </xdr:nvSpPr>
      <xdr:spPr bwMode="auto">
        <a:xfrm>
          <a:off x="16544925" y="16430625"/>
          <a:ext cx="104775" cy="2160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16</xdr:col>
      <xdr:colOff>0</xdr:colOff>
      <xdr:row>31</xdr:row>
      <xdr:rowOff>0</xdr:rowOff>
    </xdr:from>
    <xdr:to>
      <xdr:col>16</xdr:col>
      <xdr:colOff>104775</xdr:colOff>
      <xdr:row>31</xdr:row>
      <xdr:rowOff>216087</xdr:rowOff>
    </xdr:to>
    <xdr:sp macro="" textlink="">
      <xdr:nvSpPr>
        <xdr:cNvPr id="3" name="Text Box 1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SpPr txBox="1">
          <a:spLocks noChangeArrowheads="1"/>
        </xdr:cNvSpPr>
      </xdr:nvSpPr>
      <xdr:spPr bwMode="auto">
        <a:xfrm>
          <a:off x="16544925" y="16430625"/>
          <a:ext cx="104775" cy="21608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</xdr:col>
      <xdr:colOff>2517322</xdr:colOff>
      <xdr:row>31</xdr:row>
      <xdr:rowOff>145676</xdr:rowOff>
    </xdr:from>
    <xdr:to>
      <xdr:col>12</xdr:col>
      <xdr:colOff>680357</xdr:colOff>
      <xdr:row>49</xdr:row>
      <xdr:rowOff>347381</xdr:rowOff>
    </xdr:to>
    <xdr:graphicFrame macro="">
      <xdr:nvGraphicFramePr>
        <xdr:cNvPr id="5" name="4 Gráfico">
          <a:extLst>
            <a:ext uri="{FF2B5EF4-FFF2-40B4-BE49-F238E27FC236}">
              <a16:creationId xmlns:a16="http://schemas.microsoft.com/office/drawing/2014/main" id="{00000000-0008-0000-0E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19</xdr:row>
      <xdr:rowOff>152400</xdr:rowOff>
    </xdr:from>
    <xdr:to>
      <xdr:col>2</xdr:col>
      <xdr:colOff>1704975</xdr:colOff>
      <xdr:row>31</xdr:row>
      <xdr:rowOff>295275</xdr:rowOff>
    </xdr:to>
    <xdr:graphicFrame macro="">
      <xdr:nvGraphicFramePr>
        <xdr:cNvPr id="846994" name="Gráfico 1">
          <a:extLst>
            <a:ext uri="{FF2B5EF4-FFF2-40B4-BE49-F238E27FC236}">
              <a16:creationId xmlns:a16="http://schemas.microsoft.com/office/drawing/2014/main" id="{00000000-0008-0000-0F00-000092EC0C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0</xdr:colOff>
      <xdr:row>30</xdr:row>
      <xdr:rowOff>0</xdr:rowOff>
    </xdr:from>
    <xdr:to>
      <xdr:col>16</xdr:col>
      <xdr:colOff>104775</xdr:colOff>
      <xdr:row>30</xdr:row>
      <xdr:rowOff>216086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SpPr txBox="1">
          <a:spLocks noChangeArrowheads="1"/>
        </xdr:cNvSpPr>
      </xdr:nvSpPr>
      <xdr:spPr bwMode="auto">
        <a:xfrm>
          <a:off x="12630150" y="8429625"/>
          <a:ext cx="104775" cy="2160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16</xdr:col>
      <xdr:colOff>0</xdr:colOff>
      <xdr:row>29</xdr:row>
      <xdr:rowOff>0</xdr:rowOff>
    </xdr:from>
    <xdr:to>
      <xdr:col>16</xdr:col>
      <xdr:colOff>104775</xdr:colOff>
      <xdr:row>29</xdr:row>
      <xdr:rowOff>216087</xdr:rowOff>
    </xdr:to>
    <xdr:sp macro="" textlink="">
      <xdr:nvSpPr>
        <xdr:cNvPr id="4" name="Text Box 1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SpPr txBox="1">
          <a:spLocks noChangeArrowheads="1"/>
        </xdr:cNvSpPr>
      </xdr:nvSpPr>
      <xdr:spPr bwMode="auto">
        <a:xfrm>
          <a:off x="12630150" y="8096250"/>
          <a:ext cx="104775" cy="21608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16</xdr:col>
      <xdr:colOff>0</xdr:colOff>
      <xdr:row>27</xdr:row>
      <xdr:rowOff>0</xdr:rowOff>
    </xdr:from>
    <xdr:to>
      <xdr:col>16</xdr:col>
      <xdr:colOff>104775</xdr:colOff>
      <xdr:row>27</xdr:row>
      <xdr:rowOff>216087</xdr:rowOff>
    </xdr:to>
    <xdr:sp macro="" textlink="">
      <xdr:nvSpPr>
        <xdr:cNvPr id="5" name="Text Box 1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SpPr txBox="1">
          <a:spLocks noChangeArrowheads="1"/>
        </xdr:cNvSpPr>
      </xdr:nvSpPr>
      <xdr:spPr bwMode="auto">
        <a:xfrm>
          <a:off x="12630150" y="7762875"/>
          <a:ext cx="104775" cy="21608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</xdr:col>
      <xdr:colOff>1109383</xdr:colOff>
      <xdr:row>32</xdr:row>
      <xdr:rowOff>112059</xdr:rowOff>
    </xdr:from>
    <xdr:to>
      <xdr:col>14</xdr:col>
      <xdr:colOff>90447</xdr:colOff>
      <xdr:row>50</xdr:row>
      <xdr:rowOff>313764</xdr:rowOff>
    </xdr:to>
    <xdr:graphicFrame macro="">
      <xdr:nvGraphicFramePr>
        <xdr:cNvPr id="6" name="5 Gráfico">
          <a:extLst>
            <a:ext uri="{FF2B5EF4-FFF2-40B4-BE49-F238E27FC236}">
              <a16:creationId xmlns:a16="http://schemas.microsoft.com/office/drawing/2014/main" id="{00000000-0008-0000-1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16</xdr:col>
      <xdr:colOff>0</xdr:colOff>
      <xdr:row>28</xdr:row>
      <xdr:rowOff>0</xdr:rowOff>
    </xdr:from>
    <xdr:to>
      <xdr:col>16</xdr:col>
      <xdr:colOff>104775</xdr:colOff>
      <xdr:row>28</xdr:row>
      <xdr:rowOff>216087</xdr:rowOff>
    </xdr:to>
    <xdr:sp macro="" textlink="">
      <xdr:nvSpPr>
        <xdr:cNvPr id="7" name="Text Box 1">
          <a:extLst>
            <a:ext uri="{FF2B5EF4-FFF2-40B4-BE49-F238E27FC236}">
              <a16:creationId xmlns:a16="http://schemas.microsoft.com/office/drawing/2014/main" id="{00000000-0008-0000-1000-000007000000}"/>
            </a:ext>
          </a:extLst>
        </xdr:cNvPr>
        <xdr:cNvSpPr txBox="1">
          <a:spLocks noChangeArrowheads="1"/>
        </xdr:cNvSpPr>
      </xdr:nvSpPr>
      <xdr:spPr bwMode="auto">
        <a:xfrm>
          <a:off x="13155706" y="8561294"/>
          <a:ext cx="104775" cy="21608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0</xdr:colOff>
      <xdr:row>22</xdr:row>
      <xdr:rowOff>0</xdr:rowOff>
    </xdr:from>
    <xdr:to>
      <xdr:col>16</xdr:col>
      <xdr:colOff>104775</xdr:colOff>
      <xdr:row>22</xdr:row>
      <xdr:rowOff>216086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SpPr txBox="1">
          <a:spLocks noChangeArrowheads="1"/>
        </xdr:cNvSpPr>
      </xdr:nvSpPr>
      <xdr:spPr bwMode="auto">
        <a:xfrm>
          <a:off x="15830550" y="6762750"/>
          <a:ext cx="104775" cy="2160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16</xdr:col>
      <xdr:colOff>0</xdr:colOff>
      <xdr:row>22</xdr:row>
      <xdr:rowOff>0</xdr:rowOff>
    </xdr:from>
    <xdr:to>
      <xdr:col>16</xdr:col>
      <xdr:colOff>104775</xdr:colOff>
      <xdr:row>22</xdr:row>
      <xdr:rowOff>216087</xdr:rowOff>
    </xdr:to>
    <xdr:sp macro="" textlink="">
      <xdr:nvSpPr>
        <xdr:cNvPr id="4" name="Text Box 1">
          <a:extLst>
            <a:ext uri="{FF2B5EF4-FFF2-40B4-BE49-F238E27FC236}">
              <a16:creationId xmlns:a16="http://schemas.microsoft.com/office/drawing/2014/main" id="{00000000-0008-0000-1100-000004000000}"/>
            </a:ext>
          </a:extLst>
        </xdr:cNvPr>
        <xdr:cNvSpPr txBox="1">
          <a:spLocks noChangeArrowheads="1"/>
        </xdr:cNvSpPr>
      </xdr:nvSpPr>
      <xdr:spPr bwMode="auto">
        <a:xfrm>
          <a:off x="15830550" y="6762750"/>
          <a:ext cx="104775" cy="21608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112059</xdr:colOff>
      <xdr:row>23</xdr:row>
      <xdr:rowOff>179294</xdr:rowOff>
    </xdr:from>
    <xdr:to>
      <xdr:col>9</xdr:col>
      <xdr:colOff>369793</xdr:colOff>
      <xdr:row>41</xdr:row>
      <xdr:rowOff>268942</xdr:rowOff>
    </xdr:to>
    <xdr:graphicFrame macro="">
      <xdr:nvGraphicFramePr>
        <xdr:cNvPr id="5" name="4 Gráfico">
          <a:extLst>
            <a:ext uri="{FF2B5EF4-FFF2-40B4-BE49-F238E27FC236}">
              <a16:creationId xmlns:a16="http://schemas.microsoft.com/office/drawing/2014/main" id="{00000000-0008-0000-1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31</xdr:row>
      <xdr:rowOff>0</xdr:rowOff>
    </xdr:from>
    <xdr:to>
      <xdr:col>15</xdr:col>
      <xdr:colOff>104775</xdr:colOff>
      <xdr:row>31</xdr:row>
      <xdr:rowOff>216086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>
          <a:spLocks noChangeArrowheads="1"/>
        </xdr:cNvSpPr>
      </xdr:nvSpPr>
      <xdr:spPr bwMode="auto">
        <a:xfrm>
          <a:off x="7943850" y="5124450"/>
          <a:ext cx="104775" cy="212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</xdr:col>
      <xdr:colOff>0</xdr:colOff>
      <xdr:row>31</xdr:row>
      <xdr:rowOff>0</xdr:rowOff>
    </xdr:from>
    <xdr:to>
      <xdr:col>15</xdr:col>
      <xdr:colOff>104775</xdr:colOff>
      <xdr:row>31</xdr:row>
      <xdr:rowOff>216087</xdr:rowOff>
    </xdr:to>
    <xdr:sp macro="" textlink="">
      <xdr:nvSpPr>
        <xdr:cNvPr id="7" name="Text Box 1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>
          <a:spLocks noChangeArrowheads="1"/>
        </xdr:cNvSpPr>
      </xdr:nvSpPr>
      <xdr:spPr bwMode="auto">
        <a:xfrm>
          <a:off x="7943850" y="4914900"/>
          <a:ext cx="104775" cy="212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</xdr:col>
      <xdr:colOff>0</xdr:colOff>
      <xdr:row>31</xdr:row>
      <xdr:rowOff>0</xdr:rowOff>
    </xdr:from>
    <xdr:to>
      <xdr:col>15</xdr:col>
      <xdr:colOff>104775</xdr:colOff>
      <xdr:row>31</xdr:row>
      <xdr:rowOff>216086</xdr:rowOff>
    </xdr:to>
    <xdr:sp macro="" textlink="">
      <xdr:nvSpPr>
        <xdr:cNvPr id="5" name="Text Box 1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>
          <a:spLocks noChangeArrowheads="1"/>
        </xdr:cNvSpPr>
      </xdr:nvSpPr>
      <xdr:spPr bwMode="auto">
        <a:xfrm>
          <a:off x="14959853" y="8550088"/>
          <a:ext cx="104775" cy="2160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</xdr:col>
      <xdr:colOff>749774</xdr:colOff>
      <xdr:row>32</xdr:row>
      <xdr:rowOff>257735</xdr:rowOff>
    </xdr:from>
    <xdr:to>
      <xdr:col>14</xdr:col>
      <xdr:colOff>480831</xdr:colOff>
      <xdr:row>51</xdr:row>
      <xdr:rowOff>246528</xdr:rowOff>
    </xdr:to>
    <xdr:graphicFrame macro="">
      <xdr:nvGraphicFramePr>
        <xdr:cNvPr id="6" name="5 Gráfico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15</xdr:col>
      <xdr:colOff>0</xdr:colOff>
      <xdr:row>24</xdr:row>
      <xdr:rowOff>0</xdr:rowOff>
    </xdr:from>
    <xdr:ext cx="104775" cy="216087"/>
    <xdr:sp macro="" textlink="">
      <xdr:nvSpPr>
        <xdr:cNvPr id="8" name="Text Box 1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 txBox="1">
          <a:spLocks noChangeArrowheads="1"/>
        </xdr:cNvSpPr>
      </xdr:nvSpPr>
      <xdr:spPr bwMode="auto">
        <a:xfrm>
          <a:off x="12360088" y="9076765"/>
          <a:ext cx="104775" cy="21608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28</xdr:row>
      <xdr:rowOff>0</xdr:rowOff>
    </xdr:from>
    <xdr:ext cx="104775" cy="216087"/>
    <xdr:sp macro="" textlink="">
      <xdr:nvSpPr>
        <xdr:cNvPr id="9" name="Text Box 1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 txBox="1">
          <a:spLocks noChangeArrowheads="1"/>
        </xdr:cNvSpPr>
      </xdr:nvSpPr>
      <xdr:spPr bwMode="auto">
        <a:xfrm>
          <a:off x="12360088" y="9749118"/>
          <a:ext cx="104775" cy="21608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27</xdr:row>
      <xdr:rowOff>0</xdr:rowOff>
    </xdr:from>
    <xdr:ext cx="104775" cy="216087"/>
    <xdr:sp macro="" textlink="">
      <xdr:nvSpPr>
        <xdr:cNvPr id="10" name="Text Box 1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 txBox="1">
          <a:spLocks noChangeArrowheads="1"/>
        </xdr:cNvSpPr>
      </xdr:nvSpPr>
      <xdr:spPr bwMode="auto">
        <a:xfrm>
          <a:off x="12360088" y="9412941"/>
          <a:ext cx="104775" cy="21608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24</xdr:row>
      <xdr:rowOff>0</xdr:rowOff>
    </xdr:from>
    <xdr:ext cx="104775" cy="216087"/>
    <xdr:sp macro="" textlink="">
      <xdr:nvSpPr>
        <xdr:cNvPr id="11" name="Text Box 1">
          <a:extLst>
            <a:ext uri="{FF2B5EF4-FFF2-40B4-BE49-F238E27FC236}">
              <a16:creationId xmlns:a16="http://schemas.microsoft.com/office/drawing/2014/main" id="{CDA5DD1B-DA21-4C78-AF43-0C40F268506D}"/>
            </a:ext>
          </a:extLst>
        </xdr:cNvPr>
        <xdr:cNvSpPr txBox="1">
          <a:spLocks noChangeArrowheads="1"/>
        </xdr:cNvSpPr>
      </xdr:nvSpPr>
      <xdr:spPr bwMode="auto">
        <a:xfrm>
          <a:off x="12553736" y="7780534"/>
          <a:ext cx="104775" cy="21608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0</xdr:colOff>
      <xdr:row>30</xdr:row>
      <xdr:rowOff>0</xdr:rowOff>
    </xdr:from>
    <xdr:ext cx="104775" cy="216087"/>
    <xdr:sp macro="" textlink="">
      <xdr:nvSpPr>
        <xdr:cNvPr id="12" name="Text Box 1">
          <a:extLst>
            <a:ext uri="{FF2B5EF4-FFF2-40B4-BE49-F238E27FC236}">
              <a16:creationId xmlns:a16="http://schemas.microsoft.com/office/drawing/2014/main" id="{2ADF5DAC-44F9-4D59-B7F8-2E03D09F7143}"/>
            </a:ext>
          </a:extLst>
        </xdr:cNvPr>
        <xdr:cNvSpPr txBox="1">
          <a:spLocks noChangeArrowheads="1"/>
        </xdr:cNvSpPr>
      </xdr:nvSpPr>
      <xdr:spPr bwMode="auto">
        <a:xfrm>
          <a:off x="12553736" y="10102921"/>
          <a:ext cx="104775" cy="21608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0</xdr:colOff>
      <xdr:row>32</xdr:row>
      <xdr:rowOff>0</xdr:rowOff>
    </xdr:from>
    <xdr:to>
      <xdr:col>16</xdr:col>
      <xdr:colOff>104775</xdr:colOff>
      <xdr:row>32</xdr:row>
      <xdr:rowOff>216086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SpPr txBox="1">
          <a:spLocks noChangeArrowheads="1"/>
        </xdr:cNvSpPr>
      </xdr:nvSpPr>
      <xdr:spPr bwMode="auto">
        <a:xfrm>
          <a:off x="15497175" y="11763375"/>
          <a:ext cx="104775" cy="2160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16</xdr:col>
      <xdr:colOff>0</xdr:colOff>
      <xdr:row>32</xdr:row>
      <xdr:rowOff>0</xdr:rowOff>
    </xdr:from>
    <xdr:to>
      <xdr:col>16</xdr:col>
      <xdr:colOff>104775</xdr:colOff>
      <xdr:row>32</xdr:row>
      <xdr:rowOff>216087</xdr:rowOff>
    </xdr:to>
    <xdr:sp macro="" textlink="">
      <xdr:nvSpPr>
        <xdr:cNvPr id="3" name="Text Box 1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SpPr txBox="1">
          <a:spLocks noChangeArrowheads="1"/>
        </xdr:cNvSpPr>
      </xdr:nvSpPr>
      <xdr:spPr bwMode="auto">
        <a:xfrm>
          <a:off x="15497175" y="11763375"/>
          <a:ext cx="104775" cy="21608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</xdr:col>
      <xdr:colOff>1937016</xdr:colOff>
      <xdr:row>33</xdr:row>
      <xdr:rowOff>141675</xdr:rowOff>
    </xdr:from>
    <xdr:to>
      <xdr:col>13</xdr:col>
      <xdr:colOff>353785</xdr:colOff>
      <xdr:row>56</xdr:row>
      <xdr:rowOff>340178</xdr:rowOff>
    </xdr:to>
    <xdr:graphicFrame macro="">
      <xdr:nvGraphicFramePr>
        <xdr:cNvPr id="6" name="5 Gráfico">
          <a:extLst>
            <a:ext uri="{FF2B5EF4-FFF2-40B4-BE49-F238E27FC236}">
              <a16:creationId xmlns:a16="http://schemas.microsoft.com/office/drawing/2014/main" id="{00000000-0008-0000-1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0</xdr:colOff>
      <xdr:row>20</xdr:row>
      <xdr:rowOff>0</xdr:rowOff>
    </xdr:from>
    <xdr:to>
      <xdr:col>16</xdr:col>
      <xdr:colOff>104775</xdr:colOff>
      <xdr:row>20</xdr:row>
      <xdr:rowOff>216086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SpPr txBox="1">
          <a:spLocks noChangeArrowheads="1"/>
        </xdr:cNvSpPr>
      </xdr:nvSpPr>
      <xdr:spPr bwMode="auto">
        <a:xfrm>
          <a:off x="12630150" y="8429625"/>
          <a:ext cx="104775" cy="2160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16</xdr:col>
      <xdr:colOff>0</xdr:colOff>
      <xdr:row>20</xdr:row>
      <xdr:rowOff>0</xdr:rowOff>
    </xdr:from>
    <xdr:to>
      <xdr:col>16</xdr:col>
      <xdr:colOff>104775</xdr:colOff>
      <xdr:row>20</xdr:row>
      <xdr:rowOff>216087</xdr:rowOff>
    </xdr:to>
    <xdr:sp macro="" textlink="">
      <xdr:nvSpPr>
        <xdr:cNvPr id="4" name="Text Box 1">
          <a:extLst>
            <a:ext uri="{FF2B5EF4-FFF2-40B4-BE49-F238E27FC236}">
              <a16:creationId xmlns:a16="http://schemas.microsoft.com/office/drawing/2014/main" id="{00000000-0008-0000-1400-000004000000}"/>
            </a:ext>
          </a:extLst>
        </xdr:cNvPr>
        <xdr:cNvSpPr txBox="1">
          <a:spLocks noChangeArrowheads="1"/>
        </xdr:cNvSpPr>
      </xdr:nvSpPr>
      <xdr:spPr bwMode="auto">
        <a:xfrm>
          <a:off x="12630150" y="8096250"/>
          <a:ext cx="104775" cy="21608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16</xdr:col>
      <xdr:colOff>0</xdr:colOff>
      <xdr:row>20</xdr:row>
      <xdr:rowOff>0</xdr:rowOff>
    </xdr:from>
    <xdr:to>
      <xdr:col>16</xdr:col>
      <xdr:colOff>104775</xdr:colOff>
      <xdr:row>20</xdr:row>
      <xdr:rowOff>216087</xdr:rowOff>
    </xdr:to>
    <xdr:sp macro="" textlink="">
      <xdr:nvSpPr>
        <xdr:cNvPr id="5" name="Text Box 1">
          <a:extLst>
            <a:ext uri="{FF2B5EF4-FFF2-40B4-BE49-F238E27FC236}">
              <a16:creationId xmlns:a16="http://schemas.microsoft.com/office/drawing/2014/main" id="{00000000-0008-0000-1400-000005000000}"/>
            </a:ext>
          </a:extLst>
        </xdr:cNvPr>
        <xdr:cNvSpPr txBox="1">
          <a:spLocks noChangeArrowheads="1"/>
        </xdr:cNvSpPr>
      </xdr:nvSpPr>
      <xdr:spPr bwMode="auto">
        <a:xfrm>
          <a:off x="12630150" y="7762875"/>
          <a:ext cx="104775" cy="21608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</xdr:col>
      <xdr:colOff>1199029</xdr:colOff>
      <xdr:row>17</xdr:row>
      <xdr:rowOff>179294</xdr:rowOff>
    </xdr:from>
    <xdr:to>
      <xdr:col>13</xdr:col>
      <xdr:colOff>616323</xdr:colOff>
      <xdr:row>35</xdr:row>
      <xdr:rowOff>11206</xdr:rowOff>
    </xdr:to>
    <xdr:graphicFrame macro="">
      <xdr:nvGraphicFramePr>
        <xdr:cNvPr id="6" name="5 Gráfico">
          <a:extLst>
            <a:ext uri="{FF2B5EF4-FFF2-40B4-BE49-F238E27FC236}">
              <a16:creationId xmlns:a16="http://schemas.microsoft.com/office/drawing/2014/main" id="{00000000-0008-0000-1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16</xdr:row>
      <xdr:rowOff>0</xdr:rowOff>
    </xdr:from>
    <xdr:to>
      <xdr:col>12</xdr:col>
      <xdr:colOff>104775</xdr:colOff>
      <xdr:row>16</xdr:row>
      <xdr:rowOff>158936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SpPr txBox="1">
          <a:spLocks noChangeArrowheads="1"/>
        </xdr:cNvSpPr>
      </xdr:nvSpPr>
      <xdr:spPr bwMode="auto">
        <a:xfrm>
          <a:off x="15830550" y="4972050"/>
          <a:ext cx="104775" cy="2160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16</xdr:row>
      <xdr:rowOff>0</xdr:rowOff>
    </xdr:from>
    <xdr:to>
      <xdr:col>12</xdr:col>
      <xdr:colOff>104775</xdr:colOff>
      <xdr:row>16</xdr:row>
      <xdr:rowOff>158937</xdr:rowOff>
    </xdr:to>
    <xdr:sp macro="" textlink="">
      <xdr:nvSpPr>
        <xdr:cNvPr id="3" name="Text Box 1">
          <a:extLst>
            <a:ext uri="{FF2B5EF4-FFF2-40B4-BE49-F238E27FC236}">
              <a16:creationId xmlns:a16="http://schemas.microsoft.com/office/drawing/2014/main" id="{00000000-0008-0000-1500-000003000000}"/>
            </a:ext>
          </a:extLst>
        </xdr:cNvPr>
        <xdr:cNvSpPr txBox="1">
          <a:spLocks noChangeArrowheads="1"/>
        </xdr:cNvSpPr>
      </xdr:nvSpPr>
      <xdr:spPr bwMode="auto">
        <a:xfrm>
          <a:off x="15830550" y="4972050"/>
          <a:ext cx="104775" cy="21608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16</xdr:row>
      <xdr:rowOff>0</xdr:rowOff>
    </xdr:from>
    <xdr:to>
      <xdr:col>12</xdr:col>
      <xdr:colOff>104775</xdr:colOff>
      <xdr:row>16</xdr:row>
      <xdr:rowOff>158937</xdr:rowOff>
    </xdr:to>
    <xdr:sp macro="" textlink="">
      <xdr:nvSpPr>
        <xdr:cNvPr id="4" name="Text Box 1">
          <a:extLst>
            <a:ext uri="{FF2B5EF4-FFF2-40B4-BE49-F238E27FC236}">
              <a16:creationId xmlns:a16="http://schemas.microsoft.com/office/drawing/2014/main" id="{00000000-0008-0000-1500-000004000000}"/>
            </a:ext>
          </a:extLst>
        </xdr:cNvPr>
        <xdr:cNvSpPr txBox="1">
          <a:spLocks noChangeArrowheads="1"/>
        </xdr:cNvSpPr>
      </xdr:nvSpPr>
      <xdr:spPr bwMode="auto">
        <a:xfrm>
          <a:off x="15830550" y="4972050"/>
          <a:ext cx="104775" cy="21608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105723</xdr:colOff>
      <xdr:row>18</xdr:row>
      <xdr:rowOff>100853</xdr:rowOff>
    </xdr:from>
    <xdr:to>
      <xdr:col>6</xdr:col>
      <xdr:colOff>1165411</xdr:colOff>
      <xdr:row>43</xdr:row>
      <xdr:rowOff>11206</xdr:rowOff>
    </xdr:to>
    <xdr:graphicFrame macro="">
      <xdr:nvGraphicFramePr>
        <xdr:cNvPr id="8" name="7 Gráfico">
          <a:extLst>
            <a:ext uri="{FF2B5EF4-FFF2-40B4-BE49-F238E27FC236}">
              <a16:creationId xmlns:a16="http://schemas.microsoft.com/office/drawing/2014/main" id="{00000000-0008-0000-15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0</xdr:colOff>
      <xdr:row>13</xdr:row>
      <xdr:rowOff>0</xdr:rowOff>
    </xdr:from>
    <xdr:to>
      <xdr:col>16</xdr:col>
      <xdr:colOff>104775</xdr:colOff>
      <xdr:row>13</xdr:row>
      <xdr:rowOff>216086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SpPr txBox="1">
          <a:spLocks noChangeArrowheads="1"/>
        </xdr:cNvSpPr>
      </xdr:nvSpPr>
      <xdr:spPr bwMode="auto">
        <a:xfrm>
          <a:off x="12268200" y="5429250"/>
          <a:ext cx="104775" cy="2160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2</xdr:col>
      <xdr:colOff>616322</xdr:colOff>
      <xdr:row>14</xdr:row>
      <xdr:rowOff>235324</xdr:rowOff>
    </xdr:from>
    <xdr:to>
      <xdr:col>13</xdr:col>
      <xdr:colOff>638735</xdr:colOff>
      <xdr:row>29</xdr:row>
      <xdr:rowOff>324970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1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16</xdr:col>
      <xdr:colOff>0</xdr:colOff>
      <xdr:row>13</xdr:row>
      <xdr:rowOff>0</xdr:rowOff>
    </xdr:from>
    <xdr:to>
      <xdr:col>16</xdr:col>
      <xdr:colOff>104775</xdr:colOff>
      <xdr:row>13</xdr:row>
      <xdr:rowOff>216087</xdr:rowOff>
    </xdr:to>
    <xdr:sp macro="" textlink="">
      <xdr:nvSpPr>
        <xdr:cNvPr id="4" name="Text Box 1">
          <a:extLst>
            <a:ext uri="{FF2B5EF4-FFF2-40B4-BE49-F238E27FC236}">
              <a16:creationId xmlns:a16="http://schemas.microsoft.com/office/drawing/2014/main" id="{00000000-0008-0000-1600-000004000000}"/>
            </a:ext>
          </a:extLst>
        </xdr:cNvPr>
        <xdr:cNvSpPr txBox="1">
          <a:spLocks noChangeArrowheads="1"/>
        </xdr:cNvSpPr>
      </xdr:nvSpPr>
      <xdr:spPr bwMode="auto">
        <a:xfrm>
          <a:off x="12268200" y="5429250"/>
          <a:ext cx="104775" cy="21608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16</xdr:col>
      <xdr:colOff>0</xdr:colOff>
      <xdr:row>13</xdr:row>
      <xdr:rowOff>0</xdr:rowOff>
    </xdr:from>
    <xdr:ext cx="104775" cy="216086"/>
    <xdr:sp macro="" textlink="">
      <xdr:nvSpPr>
        <xdr:cNvPr id="5" name="Text Box 1">
          <a:extLst>
            <a:ext uri="{FF2B5EF4-FFF2-40B4-BE49-F238E27FC236}">
              <a16:creationId xmlns:a16="http://schemas.microsoft.com/office/drawing/2014/main" id="{00000000-0008-0000-1600-000005000000}"/>
            </a:ext>
          </a:extLst>
        </xdr:cNvPr>
        <xdr:cNvSpPr txBox="1">
          <a:spLocks noChangeArrowheads="1"/>
        </xdr:cNvSpPr>
      </xdr:nvSpPr>
      <xdr:spPr bwMode="auto">
        <a:xfrm>
          <a:off x="12483353" y="3854824"/>
          <a:ext cx="104775" cy="2160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16</xdr:col>
      <xdr:colOff>0</xdr:colOff>
      <xdr:row>13</xdr:row>
      <xdr:rowOff>0</xdr:rowOff>
    </xdr:from>
    <xdr:ext cx="104775" cy="216087"/>
    <xdr:sp macro="" textlink="">
      <xdr:nvSpPr>
        <xdr:cNvPr id="6" name="Text Box 1">
          <a:extLst>
            <a:ext uri="{FF2B5EF4-FFF2-40B4-BE49-F238E27FC236}">
              <a16:creationId xmlns:a16="http://schemas.microsoft.com/office/drawing/2014/main" id="{00000000-0008-0000-1600-000006000000}"/>
            </a:ext>
          </a:extLst>
        </xdr:cNvPr>
        <xdr:cNvSpPr txBox="1">
          <a:spLocks noChangeArrowheads="1"/>
        </xdr:cNvSpPr>
      </xdr:nvSpPr>
      <xdr:spPr bwMode="auto">
        <a:xfrm>
          <a:off x="12483353" y="3854824"/>
          <a:ext cx="104775" cy="21608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0</xdr:colOff>
      <xdr:row>14</xdr:row>
      <xdr:rowOff>0</xdr:rowOff>
    </xdr:from>
    <xdr:to>
      <xdr:col>16</xdr:col>
      <xdr:colOff>104775</xdr:colOff>
      <xdr:row>14</xdr:row>
      <xdr:rowOff>216086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SpPr txBox="1">
          <a:spLocks noChangeArrowheads="1"/>
        </xdr:cNvSpPr>
      </xdr:nvSpPr>
      <xdr:spPr bwMode="auto">
        <a:xfrm>
          <a:off x="15497175" y="8096250"/>
          <a:ext cx="104775" cy="2160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16</xdr:col>
      <xdr:colOff>0</xdr:colOff>
      <xdr:row>14</xdr:row>
      <xdr:rowOff>0</xdr:rowOff>
    </xdr:from>
    <xdr:to>
      <xdr:col>16</xdr:col>
      <xdr:colOff>104775</xdr:colOff>
      <xdr:row>14</xdr:row>
      <xdr:rowOff>216087</xdr:rowOff>
    </xdr:to>
    <xdr:sp macro="" textlink="">
      <xdr:nvSpPr>
        <xdr:cNvPr id="3" name="Text Box 1">
          <a:extLst>
            <a:ext uri="{FF2B5EF4-FFF2-40B4-BE49-F238E27FC236}">
              <a16:creationId xmlns:a16="http://schemas.microsoft.com/office/drawing/2014/main" id="{00000000-0008-0000-1700-000003000000}"/>
            </a:ext>
          </a:extLst>
        </xdr:cNvPr>
        <xdr:cNvSpPr txBox="1">
          <a:spLocks noChangeArrowheads="1"/>
        </xdr:cNvSpPr>
      </xdr:nvSpPr>
      <xdr:spPr bwMode="auto">
        <a:xfrm>
          <a:off x="15497175" y="8096250"/>
          <a:ext cx="104775" cy="21608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</xdr:col>
      <xdr:colOff>2169038</xdr:colOff>
      <xdr:row>15</xdr:row>
      <xdr:rowOff>110657</xdr:rowOff>
    </xdr:from>
    <xdr:to>
      <xdr:col>13</xdr:col>
      <xdr:colOff>53926</xdr:colOff>
      <xdr:row>31</xdr:row>
      <xdr:rowOff>369793</xdr:rowOff>
    </xdr:to>
    <xdr:graphicFrame macro="">
      <xdr:nvGraphicFramePr>
        <xdr:cNvPr id="6" name="5 Gráfico">
          <a:extLst>
            <a:ext uri="{FF2B5EF4-FFF2-40B4-BE49-F238E27FC236}">
              <a16:creationId xmlns:a16="http://schemas.microsoft.com/office/drawing/2014/main" id="{00000000-0008-0000-17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0</xdr:colOff>
      <xdr:row>23</xdr:row>
      <xdr:rowOff>0</xdr:rowOff>
    </xdr:from>
    <xdr:to>
      <xdr:col>16</xdr:col>
      <xdr:colOff>104775</xdr:colOff>
      <xdr:row>23</xdr:row>
      <xdr:rowOff>216086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>
          <a:spLocks noChangeArrowheads="1"/>
        </xdr:cNvSpPr>
      </xdr:nvSpPr>
      <xdr:spPr bwMode="auto">
        <a:xfrm>
          <a:off x="12630150" y="8096250"/>
          <a:ext cx="104775" cy="2160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16</xdr:col>
      <xdr:colOff>0</xdr:colOff>
      <xdr:row>23</xdr:row>
      <xdr:rowOff>0</xdr:rowOff>
    </xdr:from>
    <xdr:to>
      <xdr:col>16</xdr:col>
      <xdr:colOff>104775</xdr:colOff>
      <xdr:row>23</xdr:row>
      <xdr:rowOff>216087</xdr:rowOff>
    </xdr:to>
    <xdr:sp macro="" textlink="">
      <xdr:nvSpPr>
        <xdr:cNvPr id="4" name="Text Box 1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 txBox="1">
          <a:spLocks noChangeArrowheads="1"/>
        </xdr:cNvSpPr>
      </xdr:nvSpPr>
      <xdr:spPr bwMode="auto">
        <a:xfrm>
          <a:off x="12630150" y="7762875"/>
          <a:ext cx="104775" cy="21608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44824</xdr:colOff>
      <xdr:row>23</xdr:row>
      <xdr:rowOff>67235</xdr:rowOff>
    </xdr:from>
    <xdr:to>
      <xdr:col>9</xdr:col>
      <xdr:colOff>582705</xdr:colOff>
      <xdr:row>40</xdr:row>
      <xdr:rowOff>235324</xdr:rowOff>
    </xdr:to>
    <xdr:graphicFrame macro="">
      <xdr:nvGraphicFramePr>
        <xdr:cNvPr id="5" name="4 Gráfico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0</xdr:colOff>
      <xdr:row>16</xdr:row>
      <xdr:rowOff>0</xdr:rowOff>
    </xdr:from>
    <xdr:to>
      <xdr:col>16</xdr:col>
      <xdr:colOff>104775</xdr:colOff>
      <xdr:row>16</xdr:row>
      <xdr:rowOff>216086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>
          <a:spLocks noChangeArrowheads="1"/>
        </xdr:cNvSpPr>
      </xdr:nvSpPr>
      <xdr:spPr bwMode="auto">
        <a:xfrm>
          <a:off x="15830550" y="7762875"/>
          <a:ext cx="104775" cy="2160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2</xdr:col>
      <xdr:colOff>515472</xdr:colOff>
      <xdr:row>17</xdr:row>
      <xdr:rowOff>134471</xdr:rowOff>
    </xdr:from>
    <xdr:to>
      <xdr:col>13</xdr:col>
      <xdr:colOff>437031</xdr:colOff>
      <xdr:row>33</xdr:row>
      <xdr:rowOff>280148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16</xdr:col>
      <xdr:colOff>0</xdr:colOff>
      <xdr:row>16</xdr:row>
      <xdr:rowOff>0</xdr:rowOff>
    </xdr:from>
    <xdr:to>
      <xdr:col>16</xdr:col>
      <xdr:colOff>104775</xdr:colOff>
      <xdr:row>16</xdr:row>
      <xdr:rowOff>216087</xdr:rowOff>
    </xdr:to>
    <xdr:sp macro="" textlink="">
      <xdr:nvSpPr>
        <xdr:cNvPr id="4" name="Text Box 1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 txBox="1">
          <a:spLocks noChangeArrowheads="1"/>
        </xdr:cNvSpPr>
      </xdr:nvSpPr>
      <xdr:spPr bwMode="auto">
        <a:xfrm>
          <a:off x="15830550" y="7762875"/>
          <a:ext cx="104775" cy="21608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0</xdr:colOff>
      <xdr:row>38</xdr:row>
      <xdr:rowOff>0</xdr:rowOff>
    </xdr:from>
    <xdr:to>
      <xdr:col>16</xdr:col>
      <xdr:colOff>104775</xdr:colOff>
      <xdr:row>38</xdr:row>
      <xdr:rowOff>216086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 txBox="1">
          <a:spLocks noChangeArrowheads="1"/>
        </xdr:cNvSpPr>
      </xdr:nvSpPr>
      <xdr:spPr bwMode="auto">
        <a:xfrm>
          <a:off x="12268200" y="5762625"/>
          <a:ext cx="104775" cy="2160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16</xdr:col>
      <xdr:colOff>0</xdr:colOff>
      <xdr:row>38</xdr:row>
      <xdr:rowOff>0</xdr:rowOff>
    </xdr:from>
    <xdr:to>
      <xdr:col>16</xdr:col>
      <xdr:colOff>104775</xdr:colOff>
      <xdr:row>38</xdr:row>
      <xdr:rowOff>216087</xdr:rowOff>
    </xdr:to>
    <xdr:sp macro="" textlink="">
      <xdr:nvSpPr>
        <xdr:cNvPr id="4" name="Text Box 1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 txBox="1">
          <a:spLocks noChangeArrowheads="1"/>
        </xdr:cNvSpPr>
      </xdr:nvSpPr>
      <xdr:spPr bwMode="auto">
        <a:xfrm>
          <a:off x="12268200" y="5762625"/>
          <a:ext cx="104775" cy="21608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</xdr:col>
      <xdr:colOff>571501</xdr:colOff>
      <xdr:row>39</xdr:row>
      <xdr:rowOff>277092</xdr:rowOff>
    </xdr:from>
    <xdr:to>
      <xdr:col>15</xdr:col>
      <xdr:colOff>51955</xdr:colOff>
      <xdr:row>66</xdr:row>
      <xdr:rowOff>252787</xdr:rowOff>
    </xdr:to>
    <xdr:graphicFrame macro="">
      <xdr:nvGraphicFramePr>
        <xdr:cNvPr id="6" name="5 Gráfico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0</xdr:colOff>
      <xdr:row>49</xdr:row>
      <xdr:rowOff>0</xdr:rowOff>
    </xdr:from>
    <xdr:to>
      <xdr:col>16</xdr:col>
      <xdr:colOff>104775</xdr:colOff>
      <xdr:row>49</xdr:row>
      <xdr:rowOff>216086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 txBox="1">
          <a:spLocks noChangeArrowheads="1"/>
        </xdr:cNvSpPr>
      </xdr:nvSpPr>
      <xdr:spPr bwMode="auto">
        <a:xfrm>
          <a:off x="15497175" y="11763375"/>
          <a:ext cx="104775" cy="2160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16</xdr:col>
      <xdr:colOff>0</xdr:colOff>
      <xdr:row>49</xdr:row>
      <xdr:rowOff>0</xdr:rowOff>
    </xdr:from>
    <xdr:to>
      <xdr:col>16</xdr:col>
      <xdr:colOff>104775</xdr:colOff>
      <xdr:row>49</xdr:row>
      <xdr:rowOff>216087</xdr:rowOff>
    </xdr:to>
    <xdr:sp macro="" textlink="">
      <xdr:nvSpPr>
        <xdr:cNvPr id="3" name="Text Box 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 txBox="1">
          <a:spLocks noChangeArrowheads="1"/>
        </xdr:cNvSpPr>
      </xdr:nvSpPr>
      <xdr:spPr bwMode="auto">
        <a:xfrm>
          <a:off x="15497175" y="11763375"/>
          <a:ext cx="104775" cy="21608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</xdr:col>
      <xdr:colOff>1738313</xdr:colOff>
      <xdr:row>50</xdr:row>
      <xdr:rowOff>166689</xdr:rowOff>
    </xdr:from>
    <xdr:to>
      <xdr:col>13</xdr:col>
      <xdr:colOff>738188</xdr:colOff>
      <xdr:row>73</xdr:row>
      <xdr:rowOff>368393</xdr:rowOff>
    </xdr:to>
    <xdr:graphicFrame macro="">
      <xdr:nvGraphicFramePr>
        <xdr:cNvPr id="5" name="4 Gráfico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0</xdr:colOff>
      <xdr:row>51</xdr:row>
      <xdr:rowOff>0</xdr:rowOff>
    </xdr:from>
    <xdr:to>
      <xdr:col>16</xdr:col>
      <xdr:colOff>104775</xdr:colOff>
      <xdr:row>51</xdr:row>
      <xdr:rowOff>216086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 txBox="1">
          <a:spLocks noChangeArrowheads="1"/>
        </xdr:cNvSpPr>
      </xdr:nvSpPr>
      <xdr:spPr bwMode="auto">
        <a:xfrm>
          <a:off x="16544925" y="16430625"/>
          <a:ext cx="104775" cy="2160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16</xdr:col>
      <xdr:colOff>0</xdr:colOff>
      <xdr:row>51</xdr:row>
      <xdr:rowOff>0</xdr:rowOff>
    </xdr:from>
    <xdr:to>
      <xdr:col>16</xdr:col>
      <xdr:colOff>104775</xdr:colOff>
      <xdr:row>51</xdr:row>
      <xdr:rowOff>216087</xdr:rowOff>
    </xdr:to>
    <xdr:sp macro="" textlink="">
      <xdr:nvSpPr>
        <xdr:cNvPr id="3" name="Text Box 1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 txBox="1">
          <a:spLocks noChangeArrowheads="1"/>
        </xdr:cNvSpPr>
      </xdr:nvSpPr>
      <xdr:spPr bwMode="auto">
        <a:xfrm>
          <a:off x="16544925" y="16430625"/>
          <a:ext cx="104775" cy="21608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</xdr:col>
      <xdr:colOff>979715</xdr:colOff>
      <xdr:row>53</xdr:row>
      <xdr:rowOff>23811</xdr:rowOff>
    </xdr:from>
    <xdr:to>
      <xdr:col>14</xdr:col>
      <xdr:colOff>435428</xdr:colOff>
      <xdr:row>86</xdr:row>
      <xdr:rowOff>277091</xdr:rowOff>
    </xdr:to>
    <xdr:graphicFrame macro="">
      <xdr:nvGraphicFramePr>
        <xdr:cNvPr id="5" name="4 Gráfico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536864</xdr:colOff>
      <xdr:row>32</xdr:row>
      <xdr:rowOff>86590</xdr:rowOff>
    </xdr:from>
    <xdr:to>
      <xdr:col>14</xdr:col>
      <xdr:colOff>744682</xdr:colOff>
      <xdr:row>55</xdr:row>
      <xdr:rowOff>277092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0</xdr:colOff>
      <xdr:row>14</xdr:row>
      <xdr:rowOff>0</xdr:rowOff>
    </xdr:from>
    <xdr:to>
      <xdr:col>17</xdr:col>
      <xdr:colOff>104775</xdr:colOff>
      <xdr:row>14</xdr:row>
      <xdr:rowOff>216086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 txBox="1">
          <a:spLocks noChangeArrowheads="1"/>
        </xdr:cNvSpPr>
      </xdr:nvSpPr>
      <xdr:spPr bwMode="auto">
        <a:xfrm>
          <a:off x="15773400" y="8763000"/>
          <a:ext cx="104775" cy="2160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104775</xdr:colOff>
      <xdr:row>14</xdr:row>
      <xdr:rowOff>216087</xdr:rowOff>
    </xdr:to>
    <xdr:sp macro="" textlink="">
      <xdr:nvSpPr>
        <xdr:cNvPr id="3" name="Text Box 1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SpPr txBox="1">
          <a:spLocks noChangeArrowheads="1"/>
        </xdr:cNvSpPr>
      </xdr:nvSpPr>
      <xdr:spPr bwMode="auto">
        <a:xfrm>
          <a:off x="15773400" y="8763000"/>
          <a:ext cx="104775" cy="21608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2</xdr:col>
      <xdr:colOff>1669679</xdr:colOff>
      <xdr:row>15</xdr:row>
      <xdr:rowOff>179294</xdr:rowOff>
    </xdr:from>
    <xdr:to>
      <xdr:col>15</xdr:col>
      <xdr:colOff>476250</xdr:colOff>
      <xdr:row>32</xdr:row>
      <xdr:rowOff>358589</xdr:rowOff>
    </xdr:to>
    <xdr:graphicFrame macro="">
      <xdr:nvGraphicFramePr>
        <xdr:cNvPr id="6" name="5 Gráfico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H75"/>
  <sheetViews>
    <sheetView showGridLines="0" view="pageBreakPreview" topLeftCell="A28" zoomScale="80" zoomScaleNormal="98" zoomScaleSheetLayoutView="80" workbookViewId="0">
      <selection activeCell="K38" sqref="K38"/>
    </sheetView>
  </sheetViews>
  <sheetFormatPr baseColWidth="10" defaultColWidth="11.42578125" defaultRowHeight="12.75" x14ac:dyDescent="0.2"/>
  <cols>
    <col min="1" max="1" width="25.42578125" style="2" customWidth="1"/>
    <col min="2" max="2" width="16.5703125" style="2" customWidth="1"/>
    <col min="3" max="3" width="15.7109375" style="2" customWidth="1"/>
    <col min="4" max="4" width="17" style="2" customWidth="1"/>
    <col min="5" max="5" width="15.7109375" style="2" customWidth="1"/>
    <col min="6" max="6" width="16.7109375" style="2" customWidth="1"/>
    <col min="7" max="7" width="17.28515625" style="2" customWidth="1"/>
    <col min="8" max="16384" width="11.42578125" style="2"/>
  </cols>
  <sheetData>
    <row r="1" spans="1:8" ht="27.75" customHeight="1" x14ac:dyDescent="0.2">
      <c r="A1" s="333" t="s">
        <v>278</v>
      </c>
      <c r="B1" s="333"/>
      <c r="C1" s="333"/>
      <c r="D1" s="333"/>
      <c r="E1" s="333"/>
      <c r="F1" s="333"/>
      <c r="G1" s="333"/>
    </row>
    <row r="2" spans="1:8" ht="27.75" customHeight="1" x14ac:dyDescent="0.2">
      <c r="A2" s="11" t="s">
        <v>109</v>
      </c>
      <c r="B2" s="125"/>
      <c r="C2" s="125"/>
      <c r="D2" s="125"/>
      <c r="E2" s="126"/>
      <c r="F2" s="125"/>
      <c r="G2" s="126"/>
    </row>
    <row r="3" spans="1:8" ht="27.75" customHeight="1" x14ac:dyDescent="0.2">
      <c r="A3" s="331" t="s">
        <v>168</v>
      </c>
      <c r="B3" s="331"/>
      <c r="C3" s="331"/>
      <c r="D3" s="331"/>
      <c r="E3" s="331"/>
      <c r="F3" s="331"/>
      <c r="G3" s="331"/>
      <c r="H3" s="111"/>
    </row>
    <row r="4" spans="1:8" ht="27.75" customHeight="1" x14ac:dyDescent="0.2">
      <c r="A4" s="332">
        <v>2019</v>
      </c>
      <c r="B4" s="332"/>
      <c r="C4" s="332"/>
      <c r="D4" s="332"/>
      <c r="E4" s="332"/>
      <c r="F4" s="332"/>
      <c r="G4" s="332"/>
    </row>
    <row r="5" spans="1:8" ht="35.25" customHeight="1" thickBot="1" x14ac:dyDescent="0.25">
      <c r="A5" s="334" t="s">
        <v>161</v>
      </c>
      <c r="B5" s="335" t="s">
        <v>107</v>
      </c>
      <c r="C5" s="335"/>
      <c r="D5" s="335"/>
      <c r="E5" s="335"/>
      <c r="F5" s="335" t="s">
        <v>2</v>
      </c>
      <c r="G5" s="335"/>
    </row>
    <row r="6" spans="1:8" ht="35.25" customHeight="1" thickBot="1" x14ac:dyDescent="0.25">
      <c r="A6" s="334"/>
      <c r="B6" s="336" t="s">
        <v>105</v>
      </c>
      <c r="C6" s="336"/>
      <c r="D6" s="336" t="s">
        <v>106</v>
      </c>
      <c r="E6" s="336"/>
      <c r="F6" s="336"/>
      <c r="G6" s="336"/>
    </row>
    <row r="7" spans="1:8" ht="31.5" customHeight="1" thickBot="1" x14ac:dyDescent="0.25">
      <c r="A7" s="334"/>
      <c r="B7" s="140" t="s">
        <v>159</v>
      </c>
      <c r="C7" s="140" t="s">
        <v>160</v>
      </c>
      <c r="D7" s="140" t="s">
        <v>159</v>
      </c>
      <c r="E7" s="140" t="s">
        <v>160</v>
      </c>
      <c r="F7" s="140" t="s">
        <v>159</v>
      </c>
      <c r="G7" s="140" t="s">
        <v>160</v>
      </c>
    </row>
    <row r="8" spans="1:8" ht="23.25" customHeight="1" x14ac:dyDescent="0.2">
      <c r="A8" s="136" t="s">
        <v>0</v>
      </c>
      <c r="B8" s="141">
        <v>2101</v>
      </c>
      <c r="C8" s="142">
        <f>+B8/$F$20*100</f>
        <v>6.0373563218390807</v>
      </c>
      <c r="D8" s="151">
        <v>420</v>
      </c>
      <c r="E8" s="154">
        <f>+D8/$F$20*100</f>
        <v>1.2068965517241379</v>
      </c>
      <c r="F8" s="151">
        <f>+B8+D8</f>
        <v>2521</v>
      </c>
      <c r="G8" s="144">
        <f>+F8/$F$20*100</f>
        <v>7.2442528735632186</v>
      </c>
    </row>
    <row r="9" spans="1:8" ht="23.25" customHeight="1" x14ac:dyDescent="0.2">
      <c r="A9" s="136" t="s">
        <v>1</v>
      </c>
      <c r="B9" s="145">
        <v>2478</v>
      </c>
      <c r="C9" s="29">
        <f t="shared" ref="C9:G20" si="0">+B9/$F$20*100</f>
        <v>7.1206896551724146</v>
      </c>
      <c r="D9" s="152">
        <v>508</v>
      </c>
      <c r="E9" s="155">
        <f t="shared" si="0"/>
        <v>1.4597701149425288</v>
      </c>
      <c r="F9" s="152">
        <f t="shared" ref="F9:F19" si="1">+B9+D9</f>
        <v>2986</v>
      </c>
      <c r="G9" s="146">
        <f t="shared" ref="G9" si="2">+F9/$F$20*100</f>
        <v>8.5804597701149419</v>
      </c>
    </row>
    <row r="10" spans="1:8" ht="23.25" customHeight="1" x14ac:dyDescent="0.2">
      <c r="A10" s="136" t="s">
        <v>7</v>
      </c>
      <c r="B10" s="145">
        <v>2733</v>
      </c>
      <c r="C10" s="29">
        <f t="shared" si="0"/>
        <v>7.8534482758620685</v>
      </c>
      <c r="D10" s="152">
        <v>560</v>
      </c>
      <c r="E10" s="155">
        <f t="shared" si="0"/>
        <v>1.6091954022988506</v>
      </c>
      <c r="F10" s="152">
        <f t="shared" si="1"/>
        <v>3293</v>
      </c>
      <c r="G10" s="146">
        <f t="shared" ref="G10" si="3">+F10/$F$20*100</f>
        <v>9.4626436781609193</v>
      </c>
    </row>
    <row r="11" spans="1:8" ht="23.25" customHeight="1" x14ac:dyDescent="0.2">
      <c r="A11" s="136" t="s">
        <v>8</v>
      </c>
      <c r="B11" s="145">
        <v>2632</v>
      </c>
      <c r="C11" s="29">
        <f t="shared" si="0"/>
        <v>7.5632183908045976</v>
      </c>
      <c r="D11" s="152">
        <v>495</v>
      </c>
      <c r="E11" s="155">
        <f t="shared" si="0"/>
        <v>1.4224137931034484</v>
      </c>
      <c r="F11" s="152">
        <f t="shared" si="1"/>
        <v>3127</v>
      </c>
      <c r="G11" s="146">
        <f t="shared" ref="G11" si="4">+F11/$F$20*100</f>
        <v>8.9856321839080469</v>
      </c>
      <c r="H11" s="25"/>
    </row>
    <row r="12" spans="1:8" ht="23.25" customHeight="1" x14ac:dyDescent="0.2">
      <c r="A12" s="136" t="s">
        <v>49</v>
      </c>
      <c r="B12" s="145">
        <v>2515</v>
      </c>
      <c r="C12" s="29">
        <f t="shared" si="0"/>
        <v>7.2270114942528734</v>
      </c>
      <c r="D12" s="152">
        <v>537</v>
      </c>
      <c r="E12" s="155">
        <f t="shared" si="0"/>
        <v>1.5431034482758621</v>
      </c>
      <c r="F12" s="152">
        <f t="shared" si="1"/>
        <v>3052</v>
      </c>
      <c r="G12" s="146">
        <f t="shared" ref="G12" si="5">+F12/$F$20*100</f>
        <v>8.7701149425287355</v>
      </c>
    </row>
    <row r="13" spans="1:8" ht="23.25" customHeight="1" x14ac:dyDescent="0.2">
      <c r="A13" s="136" t="s">
        <v>47</v>
      </c>
      <c r="B13" s="145">
        <v>2541</v>
      </c>
      <c r="C13" s="29">
        <f t="shared" si="0"/>
        <v>7.3017241379310347</v>
      </c>
      <c r="D13" s="152">
        <v>485</v>
      </c>
      <c r="E13" s="155">
        <f t="shared" si="0"/>
        <v>1.3936781609195403</v>
      </c>
      <c r="F13" s="152">
        <f t="shared" si="1"/>
        <v>3026</v>
      </c>
      <c r="G13" s="146">
        <f t="shared" ref="G13" si="6">+F13/$F$20*100</f>
        <v>8.6954022988505741</v>
      </c>
    </row>
    <row r="14" spans="1:8" ht="23.25" customHeight="1" x14ac:dyDescent="0.2">
      <c r="A14" s="136" t="s">
        <v>108</v>
      </c>
      <c r="B14" s="145">
        <v>2590</v>
      </c>
      <c r="C14" s="29">
        <f t="shared" si="0"/>
        <v>7.4425287356321839</v>
      </c>
      <c r="D14" s="152">
        <v>435</v>
      </c>
      <c r="E14" s="155">
        <f t="shared" si="0"/>
        <v>1.25</v>
      </c>
      <c r="F14" s="152">
        <f t="shared" si="1"/>
        <v>3025</v>
      </c>
      <c r="G14" s="146">
        <f t="shared" ref="G14" si="7">+F14/$F$20*100</f>
        <v>8.6925287356321839</v>
      </c>
    </row>
    <row r="15" spans="1:8" ht="23.25" customHeight="1" x14ac:dyDescent="0.2">
      <c r="A15" s="136" t="s">
        <v>48</v>
      </c>
      <c r="B15" s="145">
        <v>2218</v>
      </c>
      <c r="C15" s="29">
        <f t="shared" si="0"/>
        <v>6.373563218390804</v>
      </c>
      <c r="D15" s="152">
        <v>442</v>
      </c>
      <c r="E15" s="155">
        <f t="shared" si="0"/>
        <v>1.2701149425287355</v>
      </c>
      <c r="F15" s="152">
        <f t="shared" si="1"/>
        <v>2660</v>
      </c>
      <c r="G15" s="146">
        <f t="shared" ref="G15" si="8">+F15/$F$20*100</f>
        <v>7.6436781609195394</v>
      </c>
    </row>
    <row r="16" spans="1:8" ht="23.25" customHeight="1" x14ac:dyDescent="0.2">
      <c r="A16" s="136" t="s">
        <v>9</v>
      </c>
      <c r="B16" s="145">
        <v>2265</v>
      </c>
      <c r="C16" s="29">
        <f t="shared" si="0"/>
        <v>6.5086206896551726</v>
      </c>
      <c r="D16" s="152">
        <v>457</v>
      </c>
      <c r="E16" s="155">
        <f t="shared" si="0"/>
        <v>1.3132183908045978</v>
      </c>
      <c r="F16" s="152">
        <f t="shared" si="1"/>
        <v>2722</v>
      </c>
      <c r="G16" s="146">
        <f t="shared" ref="G16" si="9">+F16/$F$20*100</f>
        <v>7.8218390804597711</v>
      </c>
    </row>
    <row r="17" spans="1:8" ht="23.25" customHeight="1" x14ac:dyDescent="0.2">
      <c r="A17" s="136" t="s">
        <v>10</v>
      </c>
      <c r="B17" s="145">
        <v>2578</v>
      </c>
      <c r="C17" s="29">
        <f t="shared" si="0"/>
        <v>7.4080459770114944</v>
      </c>
      <c r="D17" s="152">
        <v>463</v>
      </c>
      <c r="E17" s="155">
        <f t="shared" si="0"/>
        <v>1.3304597701149425</v>
      </c>
      <c r="F17" s="152">
        <f t="shared" si="1"/>
        <v>3041</v>
      </c>
      <c r="G17" s="146">
        <f t="shared" ref="G17" si="10">+F17/$F$20*100</f>
        <v>8.7385057471264371</v>
      </c>
      <c r="H17" s="25"/>
    </row>
    <row r="18" spans="1:8" ht="23.25" customHeight="1" x14ac:dyDescent="0.2">
      <c r="A18" s="136" t="s">
        <v>11</v>
      </c>
      <c r="B18" s="145">
        <v>2212</v>
      </c>
      <c r="C18" s="29">
        <f t="shared" si="0"/>
        <v>6.3563218390804606</v>
      </c>
      <c r="D18" s="152">
        <v>450</v>
      </c>
      <c r="E18" s="155">
        <f t="shared" si="0"/>
        <v>1.2931034482758621</v>
      </c>
      <c r="F18" s="152">
        <f t="shared" si="1"/>
        <v>2662</v>
      </c>
      <c r="G18" s="146">
        <f t="shared" ref="G18" si="11">+F18/$F$20*100</f>
        <v>7.6494252873563218</v>
      </c>
    </row>
    <row r="19" spans="1:8" s="1" customFormat="1" ht="23.25" customHeight="1" thickBot="1" x14ac:dyDescent="0.25">
      <c r="A19" s="136" t="s">
        <v>12</v>
      </c>
      <c r="B19" s="147">
        <v>2216</v>
      </c>
      <c r="C19" s="148">
        <f t="shared" si="0"/>
        <v>6.3678160919540234</v>
      </c>
      <c r="D19" s="153">
        <v>469</v>
      </c>
      <c r="E19" s="156">
        <f t="shared" si="0"/>
        <v>1.3477011494252873</v>
      </c>
      <c r="F19" s="153">
        <f t="shared" si="1"/>
        <v>2685</v>
      </c>
      <c r="G19" s="150">
        <f t="shared" ref="G19" si="12">+F19/$F$20*100</f>
        <v>7.7155172413793105</v>
      </c>
    </row>
    <row r="20" spans="1:8" s="1" customFormat="1" ht="24.95" customHeight="1" x14ac:dyDescent="0.2">
      <c r="A20" s="137" t="s">
        <v>4</v>
      </c>
      <c r="B20" s="157">
        <f>SUM(B8:B19)</f>
        <v>29079</v>
      </c>
      <c r="C20" s="158">
        <f t="shared" si="0"/>
        <v>83.560344827586206</v>
      </c>
      <c r="D20" s="157">
        <f>SUM(D8:D19)</f>
        <v>5721</v>
      </c>
      <c r="E20" s="160">
        <f t="shared" si="0"/>
        <v>16.439655172413794</v>
      </c>
      <c r="F20" s="138">
        <f>SUM(F8:F19)</f>
        <v>34800</v>
      </c>
      <c r="G20" s="139">
        <f t="shared" si="0"/>
        <v>100</v>
      </c>
      <c r="H20" s="26"/>
    </row>
    <row r="21" spans="1:8" s="1" customFormat="1" ht="22.5" customHeight="1" x14ac:dyDescent="0.2">
      <c r="A21" s="7"/>
      <c r="B21" s="8"/>
      <c r="C21" s="8"/>
      <c r="D21" s="8"/>
      <c r="E21" s="8"/>
      <c r="F21" s="8"/>
      <c r="G21" s="8"/>
    </row>
    <row r="22" spans="1:8" s="1" customFormat="1" ht="22.5" customHeight="1" x14ac:dyDescent="0.2">
      <c r="A22" s="7"/>
      <c r="B22" s="8"/>
      <c r="C22" s="8"/>
      <c r="D22" s="8"/>
      <c r="E22" s="8"/>
      <c r="F22" s="8"/>
      <c r="G22" s="8"/>
      <c r="H22" s="26"/>
    </row>
    <row r="23" spans="1:8" s="1" customFormat="1" ht="22.5" customHeight="1" x14ac:dyDescent="0.2">
      <c r="A23" s="7"/>
      <c r="B23" s="8"/>
      <c r="C23" s="8"/>
      <c r="D23" s="8"/>
      <c r="E23" s="8"/>
      <c r="F23" s="8"/>
      <c r="G23" s="8"/>
    </row>
    <row r="24" spans="1:8" s="1" customFormat="1" ht="22.5" customHeight="1" x14ac:dyDescent="0.2">
      <c r="A24" s="7"/>
      <c r="B24" s="8"/>
      <c r="C24" s="8"/>
      <c r="D24" s="8"/>
      <c r="E24" s="8"/>
      <c r="F24" s="8"/>
      <c r="G24" s="8"/>
    </row>
    <row r="25" spans="1:8" s="4" customFormat="1" ht="22.5" customHeight="1" x14ac:dyDescent="0.2">
      <c r="B25" s="3"/>
      <c r="C25" s="3"/>
      <c r="D25" s="3"/>
      <c r="E25" s="3"/>
      <c r="F25" s="3"/>
      <c r="G25" s="3"/>
      <c r="H25" s="3"/>
    </row>
    <row r="26" spans="1:8" s="6" customFormat="1" ht="22.5" customHeight="1" x14ac:dyDescent="0.2">
      <c r="B26" s="5"/>
      <c r="C26" s="5"/>
      <c r="D26" s="5"/>
      <c r="E26" s="5"/>
      <c r="F26" s="5"/>
      <c r="G26" s="5"/>
      <c r="H26" s="5"/>
    </row>
    <row r="27" spans="1:8" ht="22.5" customHeight="1" x14ac:dyDescent="0.2">
      <c r="A27" s="6"/>
      <c r="B27" s="6"/>
      <c r="C27" s="6"/>
      <c r="D27" s="6"/>
      <c r="E27" s="6"/>
      <c r="F27" s="6"/>
      <c r="G27" s="6"/>
    </row>
    <row r="28" spans="1:8" ht="22.5" customHeight="1" x14ac:dyDescent="0.2"/>
    <row r="29" spans="1:8" ht="22.5" customHeight="1" x14ac:dyDescent="0.2"/>
    <row r="30" spans="1:8" ht="22.5" customHeight="1" x14ac:dyDescent="0.2"/>
    <row r="31" spans="1:8" ht="22.5" customHeight="1" x14ac:dyDescent="0.2"/>
    <row r="32" spans="1:8" ht="22.5" customHeight="1" x14ac:dyDescent="0.2"/>
    <row r="33" spans="1:1" ht="22.5" customHeight="1" x14ac:dyDescent="0.2"/>
    <row r="34" spans="1:1" ht="22.5" customHeight="1" x14ac:dyDescent="0.2"/>
    <row r="35" spans="1:1" ht="22.5" customHeight="1" x14ac:dyDescent="0.2">
      <c r="A35" s="12"/>
    </row>
    <row r="36" spans="1:1" ht="22.5" customHeight="1" x14ac:dyDescent="0.2"/>
    <row r="37" spans="1:1" ht="22.5" customHeight="1" x14ac:dyDescent="0.2"/>
    <row r="38" spans="1:1" ht="22.5" customHeight="1" x14ac:dyDescent="0.2"/>
    <row r="39" spans="1:1" ht="22.5" customHeight="1" x14ac:dyDescent="0.2"/>
    <row r="40" spans="1:1" ht="22.5" customHeight="1" x14ac:dyDescent="0.2">
      <c r="A40" s="124" t="s">
        <v>358</v>
      </c>
    </row>
    <row r="41" spans="1:1" ht="21.75" customHeight="1" x14ac:dyDescent="0.2">
      <c r="A41" s="124" t="s">
        <v>359</v>
      </c>
    </row>
    <row r="42" spans="1:1" ht="19.5" customHeight="1" x14ac:dyDescent="0.2">
      <c r="A42" s="124" t="s">
        <v>219</v>
      </c>
    </row>
    <row r="43" spans="1:1" ht="24.95" customHeight="1" x14ac:dyDescent="0.2"/>
    <row r="44" spans="1:1" ht="24.95" customHeight="1" x14ac:dyDescent="0.2"/>
    <row r="45" spans="1:1" ht="24.95" customHeight="1" x14ac:dyDescent="0.2"/>
    <row r="46" spans="1:1" ht="24.95" customHeight="1" x14ac:dyDescent="0.2"/>
    <row r="47" spans="1:1" ht="24.95" customHeight="1" x14ac:dyDescent="0.2"/>
    <row r="48" spans="1:1" ht="24.95" customHeight="1" x14ac:dyDescent="0.2"/>
    <row r="49" ht="24.95" customHeight="1" x14ac:dyDescent="0.2"/>
    <row r="50" ht="24.95" customHeight="1" x14ac:dyDescent="0.2"/>
    <row r="51" ht="24.95" customHeight="1" x14ac:dyDescent="0.2"/>
    <row r="52" ht="24.95" customHeight="1" x14ac:dyDescent="0.2"/>
    <row r="53" ht="24.95" customHeight="1" x14ac:dyDescent="0.2"/>
    <row r="54" ht="24.95" customHeight="1" x14ac:dyDescent="0.2"/>
    <row r="55" ht="24.95" customHeight="1" x14ac:dyDescent="0.2"/>
    <row r="56" ht="24.95" customHeight="1" x14ac:dyDescent="0.2"/>
    <row r="57" ht="24.95" customHeight="1" x14ac:dyDescent="0.2"/>
    <row r="58" ht="24.95" customHeight="1" x14ac:dyDescent="0.2"/>
    <row r="59" ht="24.95" customHeight="1" x14ac:dyDescent="0.2"/>
    <row r="60" ht="24.95" customHeight="1" x14ac:dyDescent="0.2"/>
    <row r="61" ht="24.95" customHeight="1" x14ac:dyDescent="0.2"/>
    <row r="62" ht="24.95" customHeight="1" x14ac:dyDescent="0.2"/>
    <row r="63" ht="24.95" customHeight="1" x14ac:dyDescent="0.2"/>
    <row r="64" ht="24.95" customHeight="1" x14ac:dyDescent="0.2"/>
    <row r="65" ht="24.95" customHeight="1" x14ac:dyDescent="0.2"/>
    <row r="66" ht="24.95" customHeight="1" x14ac:dyDescent="0.2"/>
    <row r="67" ht="24.95" customHeight="1" x14ac:dyDescent="0.2"/>
    <row r="68" ht="24.95" customHeight="1" x14ac:dyDescent="0.2"/>
    <row r="69" ht="24.95" customHeight="1" x14ac:dyDescent="0.2"/>
    <row r="70" ht="24.95" customHeight="1" x14ac:dyDescent="0.2"/>
    <row r="71" ht="24.95" customHeight="1" x14ac:dyDescent="0.2"/>
    <row r="72" ht="24.95" customHeight="1" x14ac:dyDescent="0.2"/>
    <row r="73" ht="24.95" customHeight="1" x14ac:dyDescent="0.2"/>
    <row r="74" ht="24.95" customHeight="1" x14ac:dyDescent="0.2"/>
    <row r="75" ht="24.95" customHeight="1" x14ac:dyDescent="0.2"/>
  </sheetData>
  <mergeCells count="8">
    <mergeCell ref="A3:G3"/>
    <mergeCell ref="A4:G4"/>
    <mergeCell ref="A1:G1"/>
    <mergeCell ref="A5:A7"/>
    <mergeCell ref="B5:E5"/>
    <mergeCell ref="B6:C6"/>
    <mergeCell ref="D6:E6"/>
    <mergeCell ref="F5:G6"/>
  </mergeCells>
  <phoneticPr fontId="5" type="noConversion"/>
  <printOptions horizontalCentered="1" verticalCentered="1"/>
  <pageMargins left="0.39370078740157483" right="0.39370078740157483" top="0" bottom="0" header="0" footer="0"/>
  <pageSetup paperSize="9" scale="70" orientation="portrait" r:id="rId1"/>
  <headerFooter alignWithMargins="0"/>
  <ignoredErrors>
    <ignoredError sqref="F8:F20 E20" formula="1"/>
  </ignoredError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H70"/>
  <sheetViews>
    <sheetView showGridLines="0" view="pageBreakPreview" zoomScale="85" zoomScaleNormal="98" zoomScaleSheetLayoutView="85" workbookViewId="0">
      <selection activeCell="K38" sqref="K38"/>
    </sheetView>
  </sheetViews>
  <sheetFormatPr baseColWidth="10" defaultColWidth="11.42578125" defaultRowHeight="12.75" x14ac:dyDescent="0.2"/>
  <cols>
    <col min="1" max="1" width="25.42578125" style="2" customWidth="1"/>
    <col min="2" max="7" width="15.7109375" style="2" customWidth="1"/>
    <col min="8" max="16384" width="11.42578125" style="2"/>
  </cols>
  <sheetData>
    <row r="1" spans="1:8" ht="27.75" customHeight="1" x14ac:dyDescent="0.2">
      <c r="A1" s="333" t="s">
        <v>274</v>
      </c>
      <c r="B1" s="333"/>
      <c r="C1" s="333"/>
      <c r="D1" s="333"/>
      <c r="E1" s="333"/>
      <c r="F1" s="333"/>
      <c r="G1" s="333"/>
    </row>
    <row r="2" spans="1:8" ht="27.75" customHeight="1" x14ac:dyDescent="0.2">
      <c r="A2" s="11" t="s">
        <v>109</v>
      </c>
      <c r="B2" s="125"/>
      <c r="C2" s="125"/>
      <c r="D2" s="125"/>
      <c r="E2" s="126"/>
      <c r="F2" s="125"/>
      <c r="G2" s="126"/>
    </row>
    <row r="3" spans="1:8" ht="36.75" customHeight="1" x14ac:dyDescent="0.2">
      <c r="A3" s="331" t="s">
        <v>277</v>
      </c>
      <c r="B3" s="331"/>
      <c r="C3" s="331"/>
      <c r="D3" s="331"/>
      <c r="E3" s="331"/>
      <c r="F3" s="331"/>
      <c r="G3" s="331"/>
      <c r="H3" s="111"/>
    </row>
    <row r="4" spans="1:8" ht="27.75" customHeight="1" x14ac:dyDescent="0.2">
      <c r="A4" s="332" t="s">
        <v>288</v>
      </c>
      <c r="B4" s="332"/>
      <c r="C4" s="332"/>
      <c r="D4" s="332"/>
      <c r="E4" s="332"/>
      <c r="F4" s="332"/>
      <c r="G4" s="332"/>
    </row>
    <row r="5" spans="1:8" ht="35.25" customHeight="1" thickBot="1" x14ac:dyDescent="0.25">
      <c r="A5" s="334" t="s">
        <v>161</v>
      </c>
      <c r="B5" s="335" t="s">
        <v>40</v>
      </c>
      <c r="C5" s="335"/>
      <c r="D5" s="335"/>
      <c r="E5" s="335"/>
      <c r="F5" s="335" t="s">
        <v>2</v>
      </c>
      <c r="G5" s="335"/>
    </row>
    <row r="6" spans="1:8" ht="35.25" customHeight="1" thickBot="1" x14ac:dyDescent="0.25">
      <c r="A6" s="334"/>
      <c r="B6" s="336" t="s">
        <v>275</v>
      </c>
      <c r="C6" s="336"/>
      <c r="D6" s="336" t="s">
        <v>276</v>
      </c>
      <c r="E6" s="336"/>
      <c r="F6" s="336"/>
      <c r="G6" s="336"/>
    </row>
    <row r="7" spans="1:8" ht="31.5" customHeight="1" thickBot="1" x14ac:dyDescent="0.25">
      <c r="A7" s="334"/>
      <c r="B7" s="140" t="s">
        <v>159</v>
      </c>
      <c r="C7" s="140" t="s">
        <v>160</v>
      </c>
      <c r="D7" s="140" t="s">
        <v>159</v>
      </c>
      <c r="E7" s="140" t="s">
        <v>160</v>
      </c>
      <c r="F7" s="135" t="s">
        <v>159</v>
      </c>
      <c r="G7" s="135" t="s">
        <v>160</v>
      </c>
    </row>
    <row r="8" spans="1:8" ht="23.25" customHeight="1" x14ac:dyDescent="0.2">
      <c r="A8" s="253">
        <v>2012</v>
      </c>
      <c r="B8" s="141">
        <v>15488</v>
      </c>
      <c r="C8" s="142">
        <f t="shared" ref="C8:C16" si="0">+B8/$F$16*100</f>
        <v>9.5048727201315764</v>
      </c>
      <c r="D8" s="143">
        <v>189</v>
      </c>
      <c r="E8" s="144">
        <f t="shared" ref="E8:E16" si="1">+D8/$F$16*100</f>
        <v>0.11598792252743206</v>
      </c>
      <c r="F8" s="28">
        <f>+B8+D8</f>
        <v>15677</v>
      </c>
      <c r="G8" s="29">
        <f t="shared" ref="G8:G16" si="2">+F8/$F$16*100</f>
        <v>9.6208606426590073</v>
      </c>
    </row>
    <row r="9" spans="1:8" ht="23.25" customHeight="1" x14ac:dyDescent="0.2">
      <c r="A9" s="253">
        <v>2013</v>
      </c>
      <c r="B9" s="145">
        <v>18956</v>
      </c>
      <c r="C9" s="29">
        <f t="shared" si="0"/>
        <v>11.633159044603186</v>
      </c>
      <c r="D9" s="28">
        <v>178</v>
      </c>
      <c r="E9" s="146">
        <f t="shared" si="1"/>
        <v>0.10923730269779316</v>
      </c>
      <c r="F9" s="28">
        <f t="shared" ref="F9:F15" si="3">+B9+D9</f>
        <v>19134</v>
      </c>
      <c r="G9" s="29">
        <f t="shared" si="2"/>
        <v>11.742396347300978</v>
      </c>
    </row>
    <row r="10" spans="1:8" ht="23.25" customHeight="1" x14ac:dyDescent="0.2">
      <c r="A10" s="253">
        <v>2014</v>
      </c>
      <c r="B10" s="145">
        <v>14737</v>
      </c>
      <c r="C10" s="29">
        <f t="shared" si="0"/>
        <v>9.0439894935807743</v>
      </c>
      <c r="D10" s="28">
        <v>128</v>
      </c>
      <c r="E10" s="146">
        <f t="shared" si="1"/>
        <v>7.8552667108525417E-2</v>
      </c>
      <c r="F10" s="28">
        <f t="shared" si="3"/>
        <v>14865</v>
      </c>
      <c r="G10" s="29">
        <f t="shared" si="2"/>
        <v>9.1225421606892994</v>
      </c>
    </row>
    <row r="11" spans="1:8" ht="23.25" customHeight="1" x14ac:dyDescent="0.2">
      <c r="A11" s="253">
        <v>2015</v>
      </c>
      <c r="B11" s="145">
        <v>20941</v>
      </c>
      <c r="C11" s="29">
        <f t="shared" si="0"/>
        <v>12.851339077497116</v>
      </c>
      <c r="D11" s="28">
        <v>179</v>
      </c>
      <c r="E11" s="146">
        <f t="shared" si="1"/>
        <v>0.10985099540957852</v>
      </c>
      <c r="F11" s="28">
        <f t="shared" si="3"/>
        <v>21120</v>
      </c>
      <c r="G11" s="29">
        <f t="shared" si="2"/>
        <v>12.961190072906694</v>
      </c>
      <c r="H11" s="25"/>
    </row>
    <row r="12" spans="1:8" ht="23.25" customHeight="1" x14ac:dyDescent="0.2">
      <c r="A12" s="253">
        <v>2016</v>
      </c>
      <c r="B12" s="145">
        <v>20876</v>
      </c>
      <c r="C12" s="29">
        <f t="shared" si="0"/>
        <v>12.811449051231067</v>
      </c>
      <c r="D12" s="28">
        <v>151</v>
      </c>
      <c r="E12" s="146">
        <f t="shared" si="1"/>
        <v>9.266759947958858E-2</v>
      </c>
      <c r="F12" s="28">
        <f t="shared" si="3"/>
        <v>21027</v>
      </c>
      <c r="G12" s="29">
        <f t="shared" si="2"/>
        <v>12.904116650710657</v>
      </c>
    </row>
    <row r="13" spans="1:8" ht="23.25" customHeight="1" x14ac:dyDescent="0.2">
      <c r="A13" s="253">
        <v>2017</v>
      </c>
      <c r="B13" s="145">
        <v>15646</v>
      </c>
      <c r="C13" s="29">
        <f t="shared" si="0"/>
        <v>9.6018361685936622</v>
      </c>
      <c r="D13" s="28">
        <v>161</v>
      </c>
      <c r="E13" s="146">
        <f t="shared" si="1"/>
        <v>9.8804526597442127E-2</v>
      </c>
      <c r="F13" s="28">
        <f t="shared" si="3"/>
        <v>15807</v>
      </c>
      <c r="G13" s="29">
        <f t="shared" si="2"/>
        <v>9.7006406951911046</v>
      </c>
    </row>
    <row r="14" spans="1:8" ht="23.25" customHeight="1" x14ac:dyDescent="0.2">
      <c r="A14" s="253" t="s">
        <v>258</v>
      </c>
      <c r="B14" s="145">
        <v>20132</v>
      </c>
      <c r="C14" s="29">
        <f t="shared" ref="C14" si="4">+B14/$F$16*100</f>
        <v>12.354861673662763</v>
      </c>
      <c r="D14" s="28">
        <v>150</v>
      </c>
      <c r="E14" s="146">
        <f t="shared" ref="E14" si="5">+D14/$F$16*100</f>
        <v>9.2053906767803229E-2</v>
      </c>
      <c r="F14" s="28">
        <f t="shared" ref="F14" si="6">+B14+D14</f>
        <v>20282</v>
      </c>
      <c r="G14" s="29">
        <f t="shared" ref="G14" si="7">+F14/$F$16*100</f>
        <v>12.446915580430566</v>
      </c>
    </row>
    <row r="15" spans="1:8" ht="23.25" customHeight="1" thickBot="1" x14ac:dyDescent="0.25">
      <c r="A15" s="253" t="s">
        <v>287</v>
      </c>
      <c r="B15" s="147">
        <v>34800</v>
      </c>
      <c r="C15" s="148">
        <f t="shared" si="0"/>
        <v>21.356506370130347</v>
      </c>
      <c r="D15" s="149">
        <v>236</v>
      </c>
      <c r="E15" s="150">
        <f t="shared" si="1"/>
        <v>0.14483147998134374</v>
      </c>
      <c r="F15" s="28">
        <f t="shared" si="3"/>
        <v>35036</v>
      </c>
      <c r="G15" s="29">
        <f t="shared" si="2"/>
        <v>21.501337850111693</v>
      </c>
    </row>
    <row r="16" spans="1:8" s="1" customFormat="1" ht="24.95" customHeight="1" x14ac:dyDescent="0.2">
      <c r="A16" s="137" t="s">
        <v>4</v>
      </c>
      <c r="B16" s="157">
        <f>SUM(B8:B15)</f>
        <v>161576</v>
      </c>
      <c r="C16" s="158">
        <f t="shared" si="0"/>
        <v>99.15801359943049</v>
      </c>
      <c r="D16" s="159">
        <f>SUM(D8:D15)</f>
        <v>1372</v>
      </c>
      <c r="E16" s="160">
        <f t="shared" si="1"/>
        <v>0.8419864005695068</v>
      </c>
      <c r="F16" s="138">
        <f>SUM(F8:F15)</f>
        <v>162948</v>
      </c>
      <c r="G16" s="139">
        <f t="shared" si="2"/>
        <v>100</v>
      </c>
      <c r="H16" s="26"/>
    </row>
    <row r="17" spans="1:8" s="1" customFormat="1" ht="22.5" customHeight="1" x14ac:dyDescent="0.2">
      <c r="A17" s="7"/>
      <c r="B17" s="8"/>
      <c r="C17" s="8"/>
      <c r="D17" s="8"/>
      <c r="E17" s="8"/>
      <c r="F17" s="8"/>
      <c r="G17" s="8"/>
    </row>
    <row r="18" spans="1:8" s="1" customFormat="1" ht="22.5" customHeight="1" x14ac:dyDescent="0.2">
      <c r="A18" s="7"/>
      <c r="B18" s="8"/>
      <c r="C18" s="8"/>
      <c r="D18" s="8"/>
      <c r="E18" s="8"/>
      <c r="F18" s="8"/>
      <c r="G18" s="8"/>
      <c r="H18" s="26"/>
    </row>
    <row r="19" spans="1:8" s="1" customFormat="1" ht="22.5" customHeight="1" x14ac:dyDescent="0.2">
      <c r="A19" s="7"/>
      <c r="B19" s="8"/>
      <c r="C19" s="8"/>
      <c r="D19" s="8"/>
      <c r="E19" s="8"/>
      <c r="F19" s="8"/>
      <c r="G19" s="8"/>
    </row>
    <row r="20" spans="1:8" s="1" customFormat="1" ht="22.5" customHeight="1" x14ac:dyDescent="0.2">
      <c r="A20" s="7"/>
      <c r="B20" s="8"/>
      <c r="C20" s="8"/>
      <c r="D20" s="8"/>
      <c r="E20" s="8"/>
      <c r="F20" s="8"/>
      <c r="G20" s="8"/>
    </row>
    <row r="21" spans="1:8" s="4" customFormat="1" ht="22.5" customHeight="1" x14ac:dyDescent="0.2">
      <c r="B21" s="3"/>
      <c r="C21" s="3"/>
      <c r="D21" s="3"/>
      <c r="E21" s="3"/>
      <c r="F21" s="3"/>
      <c r="G21" s="3"/>
      <c r="H21" s="3"/>
    </row>
    <row r="22" spans="1:8" s="6" customFormat="1" ht="22.5" customHeight="1" x14ac:dyDescent="0.2">
      <c r="B22" s="5"/>
      <c r="C22" s="5"/>
      <c r="D22" s="5"/>
      <c r="E22" s="5"/>
      <c r="F22" s="5"/>
      <c r="G22" s="5"/>
      <c r="H22" s="5"/>
    </row>
    <row r="23" spans="1:8" ht="22.5" customHeight="1" x14ac:dyDescent="0.2">
      <c r="A23" s="6"/>
      <c r="B23" s="6"/>
      <c r="C23" s="6"/>
      <c r="D23" s="6"/>
      <c r="E23" s="6"/>
      <c r="F23" s="6"/>
      <c r="G23" s="6"/>
    </row>
    <row r="24" spans="1:8" ht="22.5" customHeight="1" x14ac:dyDescent="0.2"/>
    <row r="25" spans="1:8" ht="22.5" customHeight="1" x14ac:dyDescent="0.2"/>
    <row r="26" spans="1:8" ht="22.5" customHeight="1" x14ac:dyDescent="0.2"/>
    <row r="27" spans="1:8" ht="22.5" customHeight="1" x14ac:dyDescent="0.2"/>
    <row r="28" spans="1:8" ht="22.5" customHeight="1" x14ac:dyDescent="0.2"/>
    <row r="29" spans="1:8" ht="22.5" customHeight="1" x14ac:dyDescent="0.2"/>
    <row r="30" spans="1:8" ht="22.5" customHeight="1" x14ac:dyDescent="0.2"/>
    <row r="31" spans="1:8" ht="22.5" customHeight="1" x14ac:dyDescent="0.2">
      <c r="A31" s="12"/>
    </row>
    <row r="32" spans="1:8" ht="22.5" customHeight="1" x14ac:dyDescent="0.2"/>
    <row r="33" spans="1:1" ht="22.5" customHeight="1" x14ac:dyDescent="0.2"/>
    <row r="34" spans="1:1" ht="22.5" customHeight="1" x14ac:dyDescent="0.2"/>
    <row r="35" spans="1:1" ht="22.5" customHeight="1" x14ac:dyDescent="0.2"/>
    <row r="36" spans="1:1" ht="21.75" customHeight="1" x14ac:dyDescent="0.2">
      <c r="A36" s="1" t="s">
        <v>358</v>
      </c>
    </row>
    <row r="37" spans="1:1" ht="19.5" customHeight="1" x14ac:dyDescent="0.2">
      <c r="A37" s="1" t="s">
        <v>359</v>
      </c>
    </row>
    <row r="38" spans="1:1" ht="24.95" customHeight="1" x14ac:dyDescent="0.2">
      <c r="A38" s="1"/>
    </row>
    <row r="39" spans="1:1" ht="24.95" customHeight="1" x14ac:dyDescent="0.2"/>
    <row r="40" spans="1:1" ht="24.95" customHeight="1" x14ac:dyDescent="0.2"/>
    <row r="41" spans="1:1" ht="24.95" customHeight="1" x14ac:dyDescent="0.2"/>
    <row r="42" spans="1:1" ht="24.95" customHeight="1" x14ac:dyDescent="0.2"/>
    <row r="43" spans="1:1" ht="24.95" customHeight="1" x14ac:dyDescent="0.2"/>
    <row r="44" spans="1:1" ht="24.95" customHeight="1" x14ac:dyDescent="0.2"/>
    <row r="45" spans="1:1" ht="24.95" customHeight="1" x14ac:dyDescent="0.2"/>
    <row r="46" spans="1:1" ht="24.95" customHeight="1" x14ac:dyDescent="0.2"/>
    <row r="47" spans="1:1" ht="24.95" customHeight="1" x14ac:dyDescent="0.2"/>
    <row r="48" spans="1:1" ht="24.95" customHeight="1" x14ac:dyDescent="0.2"/>
    <row r="49" ht="24.95" customHeight="1" x14ac:dyDescent="0.2"/>
    <row r="50" ht="24.95" customHeight="1" x14ac:dyDescent="0.2"/>
    <row r="51" ht="24.95" customHeight="1" x14ac:dyDescent="0.2"/>
    <row r="52" ht="24.95" customHeight="1" x14ac:dyDescent="0.2"/>
    <row r="53" ht="24.95" customHeight="1" x14ac:dyDescent="0.2"/>
    <row r="54" ht="24.95" customHeight="1" x14ac:dyDescent="0.2"/>
    <row r="55" ht="24.95" customHeight="1" x14ac:dyDescent="0.2"/>
    <row r="56" ht="24.95" customHeight="1" x14ac:dyDescent="0.2"/>
    <row r="57" ht="24.95" customHeight="1" x14ac:dyDescent="0.2"/>
    <row r="58" ht="24.95" customHeight="1" x14ac:dyDescent="0.2"/>
    <row r="59" ht="24.95" customHeight="1" x14ac:dyDescent="0.2"/>
    <row r="60" ht="24.95" customHeight="1" x14ac:dyDescent="0.2"/>
    <row r="61" ht="24.95" customHeight="1" x14ac:dyDescent="0.2"/>
    <row r="62" ht="24.95" customHeight="1" x14ac:dyDescent="0.2"/>
    <row r="63" ht="24.95" customHeight="1" x14ac:dyDescent="0.2"/>
    <row r="64" ht="24.95" customHeight="1" x14ac:dyDescent="0.2"/>
    <row r="65" ht="24.95" customHeight="1" x14ac:dyDescent="0.2"/>
    <row r="66" ht="24.95" customHeight="1" x14ac:dyDescent="0.2"/>
    <row r="67" ht="24.95" customHeight="1" x14ac:dyDescent="0.2"/>
    <row r="68" ht="24.95" customHeight="1" x14ac:dyDescent="0.2"/>
    <row r="69" ht="24.95" customHeight="1" x14ac:dyDescent="0.2"/>
    <row r="70" ht="24.95" customHeight="1" x14ac:dyDescent="0.2"/>
  </sheetData>
  <mergeCells count="8">
    <mergeCell ref="A1:G1"/>
    <mergeCell ref="A3:G3"/>
    <mergeCell ref="A4:G4"/>
    <mergeCell ref="A5:A7"/>
    <mergeCell ref="B5:E5"/>
    <mergeCell ref="F5:G6"/>
    <mergeCell ref="B6:C6"/>
    <mergeCell ref="D6:E6"/>
  </mergeCells>
  <printOptions horizontalCentered="1" verticalCentered="1"/>
  <pageMargins left="0.39370078740157483" right="0.39370078740157483" top="0" bottom="0" header="0" footer="0"/>
  <pageSetup paperSize="9" scale="70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L70"/>
  <sheetViews>
    <sheetView showGridLines="0" view="pageBreakPreview" zoomScaleNormal="85" zoomScaleSheetLayoutView="100" workbookViewId="0">
      <selection activeCell="K38" sqref="K38"/>
    </sheetView>
  </sheetViews>
  <sheetFormatPr baseColWidth="10" defaultColWidth="11.42578125" defaultRowHeight="12.75" x14ac:dyDescent="0.2"/>
  <cols>
    <col min="1" max="1" width="30.5703125" style="61" customWidth="1"/>
    <col min="2" max="2" width="19.28515625" style="61" customWidth="1"/>
    <col min="3" max="3" width="14.85546875" style="61" customWidth="1"/>
    <col min="4" max="4" width="16.85546875" style="61" customWidth="1"/>
    <col min="5" max="5" width="14.140625" style="61" customWidth="1"/>
    <col min="6" max="6" width="16.7109375" style="61" customWidth="1"/>
    <col min="7" max="7" width="16.85546875" style="61" customWidth="1"/>
    <col min="8" max="16384" width="11.42578125" style="61"/>
  </cols>
  <sheetData>
    <row r="1" spans="1:9" ht="21.75" customHeight="1" x14ac:dyDescent="0.2">
      <c r="A1" s="350" t="s">
        <v>244</v>
      </c>
      <c r="B1" s="350"/>
      <c r="C1" s="350"/>
      <c r="D1" s="350"/>
      <c r="E1" s="350"/>
      <c r="F1" s="350"/>
      <c r="G1" s="350"/>
    </row>
    <row r="2" spans="1:9" ht="21.75" customHeight="1" x14ac:dyDescent="0.2">
      <c r="A2" s="38" t="s">
        <v>109</v>
      </c>
      <c r="B2" s="64"/>
      <c r="C2" s="119"/>
      <c r="D2" s="64"/>
      <c r="E2" s="119"/>
      <c r="F2" s="64"/>
      <c r="G2" s="119"/>
    </row>
    <row r="3" spans="1:9" ht="21.75" customHeight="1" x14ac:dyDescent="0.2">
      <c r="A3" s="351" t="s">
        <v>177</v>
      </c>
      <c r="B3" s="351"/>
      <c r="C3" s="351"/>
      <c r="D3" s="351"/>
      <c r="E3" s="351"/>
      <c r="F3" s="351"/>
      <c r="G3" s="351"/>
    </row>
    <row r="4" spans="1:9" ht="32.25" customHeight="1" x14ac:dyDescent="0.2">
      <c r="A4" s="352">
        <v>2019</v>
      </c>
      <c r="B4" s="352"/>
      <c r="C4" s="352"/>
      <c r="D4" s="352"/>
      <c r="E4" s="352"/>
      <c r="F4" s="352"/>
      <c r="G4" s="352"/>
    </row>
    <row r="5" spans="1:9" ht="24.75" customHeight="1" thickBot="1" x14ac:dyDescent="0.25">
      <c r="A5" s="353" t="s">
        <v>161</v>
      </c>
      <c r="B5" s="354" t="s">
        <v>107</v>
      </c>
      <c r="C5" s="354"/>
      <c r="D5" s="354"/>
      <c r="E5" s="354"/>
      <c r="F5" s="354" t="s">
        <v>2</v>
      </c>
      <c r="G5" s="354"/>
    </row>
    <row r="6" spans="1:9" ht="24.75" customHeight="1" thickBot="1" x14ac:dyDescent="0.25">
      <c r="A6" s="353"/>
      <c r="B6" s="355" t="s">
        <v>105</v>
      </c>
      <c r="C6" s="355"/>
      <c r="D6" s="355" t="s">
        <v>106</v>
      </c>
      <c r="E6" s="355"/>
      <c r="F6" s="355"/>
      <c r="G6" s="355"/>
    </row>
    <row r="7" spans="1:9" ht="24.75" customHeight="1" thickBot="1" x14ac:dyDescent="0.25">
      <c r="A7" s="353"/>
      <c r="B7" s="140" t="s">
        <v>159</v>
      </c>
      <c r="C7" s="140" t="s">
        <v>160</v>
      </c>
      <c r="D7" s="140" t="s">
        <v>159</v>
      </c>
      <c r="E7" s="140" t="s">
        <v>160</v>
      </c>
      <c r="F7" s="140" t="s">
        <v>159</v>
      </c>
      <c r="G7" s="140" t="s">
        <v>160</v>
      </c>
      <c r="I7" s="69"/>
    </row>
    <row r="8" spans="1:9" ht="21" customHeight="1" x14ac:dyDescent="0.2">
      <c r="A8" s="245" t="s">
        <v>0</v>
      </c>
      <c r="B8" s="254">
        <v>44</v>
      </c>
      <c r="C8" s="255">
        <f t="shared" ref="C8:C20" si="0">+B8/$F$20*100</f>
        <v>18.64406779661017</v>
      </c>
      <c r="D8" s="256">
        <v>9</v>
      </c>
      <c r="E8" s="255">
        <f t="shared" ref="E8:E20" si="1">+D8/$F$20*100</f>
        <v>3.8135593220338984</v>
      </c>
      <c r="F8" s="264">
        <f>+B8+D8</f>
        <v>53</v>
      </c>
      <c r="G8" s="257">
        <f>+F8/$F$20*100</f>
        <v>22.457627118644069</v>
      </c>
    </row>
    <row r="9" spans="1:9" ht="21" customHeight="1" x14ac:dyDescent="0.2">
      <c r="A9" s="245" t="s">
        <v>1</v>
      </c>
      <c r="B9" s="258">
        <v>18</v>
      </c>
      <c r="C9" s="65">
        <f t="shared" si="0"/>
        <v>7.6271186440677967</v>
      </c>
      <c r="D9" s="71">
        <v>0</v>
      </c>
      <c r="E9" s="65">
        <f t="shared" si="1"/>
        <v>0</v>
      </c>
      <c r="F9" s="265">
        <f t="shared" ref="F9:F19" si="2">+B9+D9</f>
        <v>18</v>
      </c>
      <c r="G9" s="259">
        <f>+F9/$F$20*100</f>
        <v>7.6271186440677967</v>
      </c>
    </row>
    <row r="10" spans="1:9" ht="21" customHeight="1" x14ac:dyDescent="0.2">
      <c r="A10" s="245" t="s">
        <v>7</v>
      </c>
      <c r="B10" s="258">
        <v>13</v>
      </c>
      <c r="C10" s="65">
        <f t="shared" si="0"/>
        <v>5.508474576271186</v>
      </c>
      <c r="D10" s="71">
        <v>1</v>
      </c>
      <c r="E10" s="65">
        <f t="shared" si="1"/>
        <v>0.42372881355932202</v>
      </c>
      <c r="F10" s="265">
        <f t="shared" si="2"/>
        <v>14</v>
      </c>
      <c r="G10" s="259">
        <f>+F10/$F$20*100</f>
        <v>5.9322033898305087</v>
      </c>
    </row>
    <row r="11" spans="1:9" ht="21" customHeight="1" x14ac:dyDescent="0.2">
      <c r="A11" s="245" t="s">
        <v>8</v>
      </c>
      <c r="B11" s="258">
        <v>15</v>
      </c>
      <c r="C11" s="65">
        <f t="shared" si="0"/>
        <v>6.3559322033898304</v>
      </c>
      <c r="D11" s="71">
        <v>0</v>
      </c>
      <c r="E11" s="65">
        <f t="shared" si="1"/>
        <v>0</v>
      </c>
      <c r="F11" s="265">
        <f t="shared" ref="F11:F13" si="3">+B11+D11</f>
        <v>15</v>
      </c>
      <c r="G11" s="259">
        <f t="shared" ref="G11:G13" si="4">+F11/$F$20*100</f>
        <v>6.3559322033898304</v>
      </c>
    </row>
    <row r="12" spans="1:9" ht="21" customHeight="1" x14ac:dyDescent="0.2">
      <c r="A12" s="245" t="s">
        <v>49</v>
      </c>
      <c r="B12" s="258">
        <v>25</v>
      </c>
      <c r="C12" s="65">
        <f t="shared" si="0"/>
        <v>10.59322033898305</v>
      </c>
      <c r="D12" s="71">
        <v>2</v>
      </c>
      <c r="E12" s="65">
        <f t="shared" si="1"/>
        <v>0.84745762711864403</v>
      </c>
      <c r="F12" s="265">
        <f t="shared" si="3"/>
        <v>27</v>
      </c>
      <c r="G12" s="259">
        <f t="shared" si="4"/>
        <v>11.440677966101696</v>
      </c>
    </row>
    <row r="13" spans="1:9" ht="21" customHeight="1" x14ac:dyDescent="0.2">
      <c r="A13" s="245" t="s">
        <v>47</v>
      </c>
      <c r="B13" s="258">
        <v>15</v>
      </c>
      <c r="C13" s="65">
        <f t="shared" si="0"/>
        <v>6.3559322033898304</v>
      </c>
      <c r="D13" s="71">
        <v>0</v>
      </c>
      <c r="E13" s="65">
        <f t="shared" si="1"/>
        <v>0</v>
      </c>
      <c r="F13" s="265">
        <f t="shared" si="3"/>
        <v>15</v>
      </c>
      <c r="G13" s="259">
        <f t="shared" si="4"/>
        <v>6.3559322033898304</v>
      </c>
    </row>
    <row r="14" spans="1:9" ht="21" customHeight="1" x14ac:dyDescent="0.2">
      <c r="A14" s="245" t="s">
        <v>108</v>
      </c>
      <c r="B14" s="258">
        <v>13</v>
      </c>
      <c r="C14" s="65">
        <f t="shared" si="0"/>
        <v>5.508474576271186</v>
      </c>
      <c r="D14" s="71">
        <v>1</v>
      </c>
      <c r="E14" s="65">
        <f t="shared" si="1"/>
        <v>0.42372881355932202</v>
      </c>
      <c r="F14" s="265">
        <f t="shared" si="2"/>
        <v>14</v>
      </c>
      <c r="G14" s="259">
        <f t="shared" ref="G14" si="5">+F14/$F$20*100</f>
        <v>5.9322033898305087</v>
      </c>
    </row>
    <row r="15" spans="1:9" ht="21" customHeight="1" x14ac:dyDescent="0.2">
      <c r="A15" s="245" t="s">
        <v>48</v>
      </c>
      <c r="B15" s="258">
        <v>14</v>
      </c>
      <c r="C15" s="65">
        <f t="shared" si="0"/>
        <v>5.9322033898305087</v>
      </c>
      <c r="D15" s="71">
        <v>2</v>
      </c>
      <c r="E15" s="65">
        <f t="shared" si="1"/>
        <v>0.84745762711864403</v>
      </c>
      <c r="F15" s="265">
        <f t="shared" si="2"/>
        <v>16</v>
      </c>
      <c r="G15" s="259">
        <f t="shared" ref="G15" si="6">+F15/$F$20*100</f>
        <v>6.7796610169491522</v>
      </c>
    </row>
    <row r="16" spans="1:9" ht="21" customHeight="1" x14ac:dyDescent="0.2">
      <c r="A16" s="245" t="s">
        <v>9</v>
      </c>
      <c r="B16" s="258">
        <v>8</v>
      </c>
      <c r="C16" s="65">
        <f t="shared" si="0"/>
        <v>3.3898305084745761</v>
      </c>
      <c r="D16" s="71">
        <v>0</v>
      </c>
      <c r="E16" s="65">
        <f t="shared" si="1"/>
        <v>0</v>
      </c>
      <c r="F16" s="265">
        <f t="shared" si="2"/>
        <v>8</v>
      </c>
      <c r="G16" s="259">
        <f t="shared" ref="G16" si="7">+F16/$F$20*100</f>
        <v>3.3898305084745761</v>
      </c>
    </row>
    <row r="17" spans="1:12" ht="21" customHeight="1" x14ac:dyDescent="0.2">
      <c r="A17" s="245" t="s">
        <v>10</v>
      </c>
      <c r="B17" s="258">
        <v>14</v>
      </c>
      <c r="C17" s="65">
        <f t="shared" si="0"/>
        <v>5.9322033898305087</v>
      </c>
      <c r="D17" s="71">
        <v>0</v>
      </c>
      <c r="E17" s="65">
        <f t="shared" si="1"/>
        <v>0</v>
      </c>
      <c r="F17" s="265">
        <f t="shared" si="2"/>
        <v>14</v>
      </c>
      <c r="G17" s="259">
        <f t="shared" ref="G17" si="8">+F17/$F$20*100</f>
        <v>5.9322033898305087</v>
      </c>
    </row>
    <row r="18" spans="1:12" ht="21" customHeight="1" x14ac:dyDescent="0.2">
      <c r="A18" s="245" t="s">
        <v>11</v>
      </c>
      <c r="B18" s="258">
        <v>16</v>
      </c>
      <c r="C18" s="65">
        <f t="shared" si="0"/>
        <v>6.7796610169491522</v>
      </c>
      <c r="D18" s="71">
        <v>1</v>
      </c>
      <c r="E18" s="65">
        <f t="shared" si="1"/>
        <v>0.42372881355932202</v>
      </c>
      <c r="F18" s="265">
        <f t="shared" si="2"/>
        <v>17</v>
      </c>
      <c r="G18" s="259">
        <f t="shared" ref="G18" si="9">+F18/$F$20*100</f>
        <v>7.2033898305084749</v>
      </c>
    </row>
    <row r="19" spans="1:12" s="64" customFormat="1" ht="21" customHeight="1" thickBot="1" x14ac:dyDescent="0.25">
      <c r="A19" s="245" t="s">
        <v>12</v>
      </c>
      <c r="B19" s="260">
        <v>23</v>
      </c>
      <c r="C19" s="261">
        <f t="shared" si="0"/>
        <v>9.7457627118644066</v>
      </c>
      <c r="D19" s="262">
        <v>2</v>
      </c>
      <c r="E19" s="261">
        <f t="shared" si="1"/>
        <v>0.84745762711864403</v>
      </c>
      <c r="F19" s="266">
        <f t="shared" si="2"/>
        <v>25</v>
      </c>
      <c r="G19" s="263">
        <f t="shared" ref="G19" si="10">+F19/$F$20*100</f>
        <v>10.59322033898305</v>
      </c>
      <c r="J19" s="61"/>
      <c r="K19" s="61"/>
      <c r="L19" s="61"/>
    </row>
    <row r="20" spans="1:12" s="72" customFormat="1" ht="23.25" customHeight="1" x14ac:dyDescent="0.2">
      <c r="A20" s="137" t="s">
        <v>4</v>
      </c>
      <c r="B20" s="157">
        <f>SUM(B8:B19)</f>
        <v>218</v>
      </c>
      <c r="C20" s="158">
        <f t="shared" si="0"/>
        <v>92.372881355932208</v>
      </c>
      <c r="D20" s="159">
        <f>SUM(D8:D19)</f>
        <v>18</v>
      </c>
      <c r="E20" s="160">
        <f t="shared" si="1"/>
        <v>7.6271186440677967</v>
      </c>
      <c r="F20" s="138">
        <f>SUM(F8:F19)</f>
        <v>236</v>
      </c>
      <c r="G20" s="139">
        <f>+F20/$F$20*100</f>
        <v>100</v>
      </c>
      <c r="H20" s="66"/>
      <c r="I20" s="66"/>
      <c r="J20" s="61"/>
      <c r="K20" s="61"/>
      <c r="L20" s="61"/>
    </row>
    <row r="21" spans="1:12" ht="23.25" customHeight="1" x14ac:dyDescent="0.2">
      <c r="A21" s="73"/>
      <c r="B21" s="74"/>
      <c r="C21" s="74"/>
      <c r="D21" s="74"/>
      <c r="E21" s="74"/>
      <c r="F21" s="74"/>
      <c r="G21" s="74"/>
      <c r="H21" s="67"/>
      <c r="I21" s="67"/>
      <c r="J21" s="64"/>
      <c r="K21" s="68"/>
      <c r="L21" s="68"/>
    </row>
    <row r="22" spans="1:12" ht="23.25" customHeight="1" x14ac:dyDescent="0.2">
      <c r="A22" s="72"/>
      <c r="B22" s="66"/>
      <c r="C22" s="66"/>
      <c r="D22" s="66"/>
      <c r="E22" s="66"/>
      <c r="F22" s="66"/>
      <c r="G22" s="66"/>
      <c r="H22" s="69"/>
      <c r="J22" s="72"/>
      <c r="K22" s="72"/>
      <c r="L22" s="64"/>
    </row>
    <row r="23" spans="1:12" ht="24.95" customHeight="1" x14ac:dyDescent="0.2">
      <c r="B23" s="67"/>
      <c r="C23" s="67"/>
      <c r="D23" s="67"/>
      <c r="E23" s="67"/>
      <c r="F23" s="67"/>
      <c r="G23" s="67"/>
      <c r="I23" s="69"/>
      <c r="J23" s="67"/>
      <c r="K23" s="67"/>
      <c r="L23" s="72"/>
    </row>
    <row r="24" spans="1:12" ht="24.95" customHeight="1" x14ac:dyDescent="0.2">
      <c r="J24" s="67"/>
      <c r="K24" s="67"/>
      <c r="L24" s="70"/>
    </row>
    <row r="25" spans="1:12" ht="24.95" customHeight="1" x14ac:dyDescent="0.2">
      <c r="L25" s="70"/>
    </row>
    <row r="26" spans="1:12" ht="24.95" customHeight="1" x14ac:dyDescent="0.2"/>
    <row r="27" spans="1:12" ht="24.95" customHeight="1" x14ac:dyDescent="0.2"/>
    <row r="28" spans="1:12" ht="24.95" customHeight="1" x14ac:dyDescent="0.2"/>
    <row r="29" spans="1:12" ht="24.95" customHeight="1" x14ac:dyDescent="0.2"/>
    <row r="30" spans="1:12" ht="24.95" customHeight="1" x14ac:dyDescent="0.2"/>
    <row r="31" spans="1:12" ht="24.95" customHeight="1" x14ac:dyDescent="0.2"/>
    <row r="32" spans="1:12" ht="42" customHeight="1" x14ac:dyDescent="0.2"/>
    <row r="33" spans="1:1" ht="15" customHeight="1" x14ac:dyDescent="0.2"/>
    <row r="34" spans="1:1" ht="24.95" customHeight="1" x14ac:dyDescent="0.2">
      <c r="A34" s="49"/>
    </row>
    <row r="35" spans="1:1" ht="24.95" customHeight="1" x14ac:dyDescent="0.2"/>
    <row r="36" spans="1:1" ht="24.95" customHeight="1" x14ac:dyDescent="0.2"/>
    <row r="37" spans="1:1" ht="18" customHeight="1" x14ac:dyDescent="0.2"/>
    <row r="38" spans="1:1" ht="24.95" customHeight="1" x14ac:dyDescent="0.2">
      <c r="A38" s="124" t="s">
        <v>358</v>
      </c>
    </row>
    <row r="39" spans="1:1" ht="24.95" customHeight="1" x14ac:dyDescent="0.2">
      <c r="A39" s="124" t="s">
        <v>359</v>
      </c>
    </row>
    <row r="40" spans="1:1" ht="24.95" customHeight="1" x14ac:dyDescent="0.2"/>
    <row r="41" spans="1:1" ht="24.95" customHeight="1" x14ac:dyDescent="0.2"/>
    <row r="42" spans="1:1" ht="24.95" customHeight="1" x14ac:dyDescent="0.2"/>
    <row r="43" spans="1:1" ht="24.95" customHeight="1" x14ac:dyDescent="0.2"/>
    <row r="44" spans="1:1" ht="24.95" customHeight="1" x14ac:dyDescent="0.2"/>
    <row r="45" spans="1:1" ht="24.95" customHeight="1" x14ac:dyDescent="0.2"/>
    <row r="46" spans="1:1" ht="24.95" customHeight="1" x14ac:dyDescent="0.2"/>
    <row r="47" spans="1:1" ht="24.95" customHeight="1" x14ac:dyDescent="0.2"/>
    <row r="48" spans="1:1" ht="24.95" customHeight="1" x14ac:dyDescent="0.2"/>
    <row r="49" ht="24.95" customHeight="1" x14ac:dyDescent="0.2"/>
    <row r="50" ht="24.95" customHeight="1" x14ac:dyDescent="0.2"/>
    <row r="51" ht="24.95" customHeight="1" x14ac:dyDescent="0.2"/>
    <row r="52" ht="24.95" customHeight="1" x14ac:dyDescent="0.2"/>
    <row r="53" ht="24.95" customHeight="1" x14ac:dyDescent="0.2"/>
    <row r="54" ht="24.95" customHeight="1" x14ac:dyDescent="0.2"/>
    <row r="55" ht="24.95" customHeight="1" x14ac:dyDescent="0.2"/>
    <row r="56" ht="24.95" customHeight="1" x14ac:dyDescent="0.2"/>
    <row r="57" ht="24.95" customHeight="1" x14ac:dyDescent="0.2"/>
    <row r="58" ht="24.95" customHeight="1" x14ac:dyDescent="0.2"/>
    <row r="59" ht="24.95" customHeight="1" x14ac:dyDescent="0.2"/>
    <row r="60" ht="24.95" customHeight="1" x14ac:dyDescent="0.2"/>
    <row r="61" ht="24.95" customHeight="1" x14ac:dyDescent="0.2"/>
    <row r="62" ht="24.95" customHeight="1" x14ac:dyDescent="0.2"/>
    <row r="63" ht="24.95" customHeight="1" x14ac:dyDescent="0.2"/>
    <row r="64" ht="24.95" customHeight="1" x14ac:dyDescent="0.2"/>
    <row r="65" ht="24.95" customHeight="1" x14ac:dyDescent="0.2"/>
    <row r="66" ht="24.95" customHeight="1" x14ac:dyDescent="0.2"/>
    <row r="67" ht="24.95" customHeight="1" x14ac:dyDescent="0.2"/>
    <row r="68" ht="24.95" customHeight="1" x14ac:dyDescent="0.2"/>
    <row r="69" ht="24.95" customHeight="1" x14ac:dyDescent="0.2"/>
    <row r="70" ht="24.95" customHeight="1" x14ac:dyDescent="0.2"/>
  </sheetData>
  <mergeCells count="8">
    <mergeCell ref="A1:G1"/>
    <mergeCell ref="A3:G3"/>
    <mergeCell ref="A4:G4"/>
    <mergeCell ref="A5:A7"/>
    <mergeCell ref="B5:E5"/>
    <mergeCell ref="B6:C6"/>
    <mergeCell ref="D6:E6"/>
    <mergeCell ref="F5:G6"/>
  </mergeCells>
  <printOptions horizontalCentered="1" verticalCentered="1"/>
  <pageMargins left="0.39370078740157483" right="0.39370078740157483" top="0.74803149606299213" bottom="0.74803149606299213" header="0.31496062992125984" footer="0.31496062992125984"/>
  <pageSetup paperSize="9" scale="65" orientation="portrait" r:id="rId1"/>
  <ignoredErrors>
    <ignoredError sqref="F8:F20 D20:E20 C20" formula="1"/>
  </ignoredError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T50"/>
  <sheetViews>
    <sheetView showGridLines="0" view="pageBreakPreview" zoomScale="85" zoomScaleNormal="85" zoomScaleSheetLayoutView="85" workbookViewId="0">
      <selection activeCell="K38" sqref="K38"/>
    </sheetView>
  </sheetViews>
  <sheetFormatPr baseColWidth="10" defaultColWidth="11.42578125" defaultRowHeight="29.25" customHeight="1" x14ac:dyDescent="0.2"/>
  <cols>
    <col min="1" max="1" width="3.7109375" style="37" customWidth="1"/>
    <col min="2" max="2" width="26.5703125" style="37" customWidth="1"/>
    <col min="3" max="16" width="12" style="37" customWidth="1"/>
    <col min="17" max="17" width="11.42578125" style="37"/>
    <col min="18" max="18" width="19.28515625" style="37" customWidth="1"/>
    <col min="19" max="16384" width="11.42578125" style="37"/>
  </cols>
  <sheetData>
    <row r="1" spans="1:20" ht="20.25" x14ac:dyDescent="0.2">
      <c r="A1" s="116"/>
      <c r="B1" s="342" t="s">
        <v>245</v>
      </c>
      <c r="C1" s="342"/>
      <c r="D1" s="342"/>
      <c r="E1" s="342"/>
      <c r="F1" s="342"/>
      <c r="G1" s="342"/>
      <c r="H1" s="342"/>
      <c r="I1" s="342"/>
      <c r="J1" s="342"/>
      <c r="K1" s="342"/>
      <c r="L1" s="342"/>
      <c r="M1" s="342"/>
      <c r="N1" s="342"/>
      <c r="O1" s="342"/>
      <c r="P1" s="342"/>
    </row>
    <row r="2" spans="1:20" ht="20.25" x14ac:dyDescent="0.2">
      <c r="A2" s="115" t="s">
        <v>109</v>
      </c>
      <c r="B2" s="116"/>
      <c r="C2" s="115"/>
      <c r="D2" s="115"/>
      <c r="E2" s="115"/>
      <c r="F2" s="115"/>
      <c r="G2" s="115"/>
      <c r="H2" s="115"/>
      <c r="I2" s="115"/>
      <c r="J2" s="115"/>
      <c r="K2" s="115"/>
      <c r="L2" s="115"/>
      <c r="M2" s="115"/>
      <c r="N2" s="115"/>
      <c r="O2" s="115"/>
      <c r="P2" s="115"/>
    </row>
    <row r="3" spans="1:20" s="39" customFormat="1" ht="24.75" customHeight="1" x14ac:dyDescent="0.2">
      <c r="A3" s="343" t="s">
        <v>178</v>
      </c>
      <c r="B3" s="343"/>
      <c r="C3" s="343"/>
      <c r="D3" s="343"/>
      <c r="E3" s="343"/>
      <c r="F3" s="343"/>
      <c r="G3" s="343"/>
      <c r="H3" s="343"/>
      <c r="I3" s="343"/>
      <c r="J3" s="343"/>
      <c r="K3" s="343"/>
      <c r="L3" s="343"/>
      <c r="M3" s="343"/>
      <c r="N3" s="343"/>
      <c r="O3" s="343"/>
      <c r="P3" s="343"/>
    </row>
    <row r="4" spans="1:20" s="39" customFormat="1" ht="20.25" x14ac:dyDescent="0.2">
      <c r="A4" s="344" t="s">
        <v>287</v>
      </c>
      <c r="B4" s="344"/>
      <c r="C4" s="344"/>
      <c r="D4" s="344"/>
      <c r="E4" s="344"/>
      <c r="F4" s="344"/>
      <c r="G4" s="344"/>
      <c r="H4" s="344"/>
      <c r="I4" s="344"/>
      <c r="J4" s="344"/>
      <c r="K4" s="344"/>
      <c r="L4" s="344"/>
      <c r="M4" s="344"/>
      <c r="N4" s="344"/>
      <c r="O4" s="344"/>
      <c r="P4" s="344"/>
    </row>
    <row r="5" spans="1:20" s="39" customFormat="1" ht="10.5" customHeight="1" x14ac:dyDescent="0.2">
      <c r="A5" s="40"/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</row>
    <row r="6" spans="1:20" s="39" customFormat="1" ht="27" customHeight="1" thickBot="1" x14ac:dyDescent="0.25">
      <c r="A6" s="340" t="s">
        <v>72</v>
      </c>
      <c r="B6" s="340"/>
      <c r="C6" s="341" t="s">
        <v>161</v>
      </c>
      <c r="D6" s="341"/>
      <c r="E6" s="341"/>
      <c r="F6" s="341"/>
      <c r="G6" s="341"/>
      <c r="H6" s="341"/>
      <c r="I6" s="341"/>
      <c r="J6" s="341"/>
      <c r="K6" s="341"/>
      <c r="L6" s="341"/>
      <c r="M6" s="341"/>
      <c r="N6" s="341"/>
      <c r="O6" s="341" t="s">
        <v>2</v>
      </c>
      <c r="P6" s="341"/>
    </row>
    <row r="7" spans="1:20" s="39" customFormat="1" ht="27" customHeight="1" thickBot="1" x14ac:dyDescent="0.25">
      <c r="A7" s="340"/>
      <c r="B7" s="340"/>
      <c r="C7" s="170" t="s">
        <v>0</v>
      </c>
      <c r="D7" s="170" t="s">
        <v>1</v>
      </c>
      <c r="E7" s="170" t="s">
        <v>7</v>
      </c>
      <c r="F7" s="170" t="s">
        <v>8</v>
      </c>
      <c r="G7" s="170" t="s">
        <v>49</v>
      </c>
      <c r="H7" s="170" t="s">
        <v>47</v>
      </c>
      <c r="I7" s="170" t="s">
        <v>108</v>
      </c>
      <c r="J7" s="170" t="s">
        <v>48</v>
      </c>
      <c r="K7" s="170" t="s">
        <v>9</v>
      </c>
      <c r="L7" s="170" t="s">
        <v>10</v>
      </c>
      <c r="M7" s="170" t="s">
        <v>11</v>
      </c>
      <c r="N7" s="170" t="s">
        <v>12</v>
      </c>
      <c r="O7" s="170" t="s">
        <v>159</v>
      </c>
      <c r="P7" s="170" t="s">
        <v>160</v>
      </c>
    </row>
    <row r="8" spans="1:20" s="39" customFormat="1" ht="26.25" customHeight="1" x14ac:dyDescent="0.2">
      <c r="A8" s="223"/>
      <c r="B8" s="224" t="s">
        <v>243</v>
      </c>
      <c r="C8" s="226">
        <v>0</v>
      </c>
      <c r="D8" s="227">
        <v>0</v>
      </c>
      <c r="E8" s="227">
        <v>0</v>
      </c>
      <c r="F8" s="227">
        <v>0</v>
      </c>
      <c r="G8" s="227">
        <v>0</v>
      </c>
      <c r="H8" s="227">
        <v>0</v>
      </c>
      <c r="I8" s="227">
        <v>0</v>
      </c>
      <c r="J8" s="227">
        <v>0</v>
      </c>
      <c r="K8" s="227">
        <v>0</v>
      </c>
      <c r="L8" s="227">
        <v>0</v>
      </c>
      <c r="M8" s="227">
        <v>0</v>
      </c>
      <c r="N8" s="227">
        <v>1</v>
      </c>
      <c r="O8" s="248">
        <f>SUM(C8:N8)</f>
        <v>1</v>
      </c>
      <c r="P8" s="269">
        <f t="shared" ref="P8:P31" si="0">+O8/$O$31*100</f>
        <v>0.42918454935622319</v>
      </c>
      <c r="Q8" s="37"/>
    </row>
    <row r="9" spans="1:20" s="39" customFormat="1" ht="26.25" customHeight="1" thickBot="1" x14ac:dyDescent="0.25">
      <c r="A9" s="223"/>
      <c r="B9" s="224" t="s">
        <v>65</v>
      </c>
      <c r="C9" s="267">
        <v>0</v>
      </c>
      <c r="D9" s="53">
        <v>2</v>
      </c>
      <c r="E9" s="53">
        <v>0</v>
      </c>
      <c r="F9" s="53">
        <v>0</v>
      </c>
      <c r="G9" s="53">
        <v>0</v>
      </c>
      <c r="H9" s="53">
        <v>0</v>
      </c>
      <c r="I9" s="53">
        <v>0</v>
      </c>
      <c r="J9" s="53">
        <v>0</v>
      </c>
      <c r="K9" s="53">
        <v>0</v>
      </c>
      <c r="L9" s="53">
        <v>0</v>
      </c>
      <c r="M9" s="53">
        <v>0</v>
      </c>
      <c r="N9" s="53">
        <v>0</v>
      </c>
      <c r="O9" s="268">
        <f>SUM(C9:N9)</f>
        <v>2</v>
      </c>
      <c r="P9" s="270">
        <f t="shared" si="0"/>
        <v>0.85836909871244638</v>
      </c>
      <c r="Q9" s="37"/>
    </row>
    <row r="10" spans="1:20" s="39" customFormat="1" ht="26.25" customHeight="1" thickBot="1" x14ac:dyDescent="0.25">
      <c r="A10" s="223"/>
      <c r="B10" s="224" t="s">
        <v>289</v>
      </c>
      <c r="C10" s="230">
        <v>1</v>
      </c>
      <c r="D10" s="50">
        <v>0</v>
      </c>
      <c r="E10" s="50">
        <v>0</v>
      </c>
      <c r="F10" s="50">
        <v>0</v>
      </c>
      <c r="G10" s="50">
        <v>0</v>
      </c>
      <c r="H10" s="50">
        <v>0</v>
      </c>
      <c r="I10" s="50">
        <v>0</v>
      </c>
      <c r="J10" s="50">
        <v>0</v>
      </c>
      <c r="K10" s="50">
        <v>0</v>
      </c>
      <c r="L10" s="50">
        <v>0</v>
      </c>
      <c r="M10" s="50">
        <v>0</v>
      </c>
      <c r="N10" s="50">
        <v>0</v>
      </c>
      <c r="O10" s="249">
        <f>SUM(C10:N10)</f>
        <v>1</v>
      </c>
      <c r="P10" s="270">
        <f t="shared" si="0"/>
        <v>0.42918454935622319</v>
      </c>
      <c r="Q10" s="37"/>
      <c r="R10" s="54" t="s">
        <v>40</v>
      </c>
    </row>
    <row r="11" spans="1:20" s="39" customFormat="1" ht="26.25" customHeight="1" x14ac:dyDescent="0.2">
      <c r="A11" s="223"/>
      <c r="B11" s="224" t="s">
        <v>58</v>
      </c>
      <c r="C11" s="230">
        <v>0</v>
      </c>
      <c r="D11" s="50">
        <v>1</v>
      </c>
      <c r="E11" s="50">
        <v>1</v>
      </c>
      <c r="F11" s="50">
        <v>0</v>
      </c>
      <c r="G11" s="50">
        <v>3</v>
      </c>
      <c r="H11" s="50">
        <v>2</v>
      </c>
      <c r="I11" s="50">
        <v>3</v>
      </c>
      <c r="J11" s="50">
        <v>1</v>
      </c>
      <c r="K11" s="50">
        <v>2</v>
      </c>
      <c r="L11" s="50">
        <v>3</v>
      </c>
      <c r="M11" s="50">
        <v>1</v>
      </c>
      <c r="N11" s="50">
        <v>1</v>
      </c>
      <c r="O11" s="249">
        <f t="shared" ref="O11:O30" si="1">SUM(C11:N11)</f>
        <v>18</v>
      </c>
      <c r="P11" s="270">
        <f t="shared" si="0"/>
        <v>7.7253218884120178</v>
      </c>
      <c r="Q11" s="37"/>
      <c r="R11" s="41" t="s">
        <v>39</v>
      </c>
      <c r="S11" s="50">
        <v>25</v>
      </c>
    </row>
    <row r="12" spans="1:20" s="39" customFormat="1" ht="26.25" customHeight="1" x14ac:dyDescent="0.2">
      <c r="A12" s="223"/>
      <c r="B12" s="224" t="s">
        <v>64</v>
      </c>
      <c r="C12" s="230">
        <v>0</v>
      </c>
      <c r="D12" s="50">
        <v>0</v>
      </c>
      <c r="E12" s="50">
        <v>0</v>
      </c>
      <c r="F12" s="50">
        <v>0</v>
      </c>
      <c r="G12" s="50">
        <v>0</v>
      </c>
      <c r="H12" s="50">
        <v>0</v>
      </c>
      <c r="I12" s="50">
        <v>0</v>
      </c>
      <c r="J12" s="50">
        <v>0</v>
      </c>
      <c r="K12" s="50">
        <v>0</v>
      </c>
      <c r="L12" s="50">
        <v>0</v>
      </c>
      <c r="M12" s="50">
        <v>1</v>
      </c>
      <c r="N12" s="50">
        <v>0</v>
      </c>
      <c r="O12" s="249">
        <f t="shared" si="1"/>
        <v>1</v>
      </c>
      <c r="P12" s="270">
        <f t="shared" si="0"/>
        <v>0.42918454935622319</v>
      </c>
      <c r="Q12" s="37"/>
      <c r="R12" s="41" t="s">
        <v>110</v>
      </c>
      <c r="S12" s="50">
        <v>137</v>
      </c>
    </row>
    <row r="13" spans="1:20" s="39" customFormat="1" ht="26.25" customHeight="1" x14ac:dyDescent="0.2">
      <c r="A13" s="225"/>
      <c r="B13" s="224" t="s">
        <v>155</v>
      </c>
      <c r="C13" s="230">
        <v>0</v>
      </c>
      <c r="D13" s="50">
        <v>0</v>
      </c>
      <c r="E13" s="50">
        <v>1</v>
      </c>
      <c r="F13" s="50">
        <v>0</v>
      </c>
      <c r="G13" s="50">
        <v>0</v>
      </c>
      <c r="H13" s="50">
        <v>0</v>
      </c>
      <c r="I13" s="50">
        <v>1</v>
      </c>
      <c r="J13" s="50">
        <v>0</v>
      </c>
      <c r="K13" s="50">
        <v>0</v>
      </c>
      <c r="L13" s="50">
        <v>0</v>
      </c>
      <c r="M13" s="50">
        <v>0</v>
      </c>
      <c r="N13" s="50">
        <v>0</v>
      </c>
      <c r="O13" s="249">
        <f t="shared" si="1"/>
        <v>2</v>
      </c>
      <c r="P13" s="270">
        <f t="shared" si="0"/>
        <v>0.85836909871244638</v>
      </c>
      <c r="Q13" s="37"/>
      <c r="R13" s="41" t="s">
        <v>58</v>
      </c>
      <c r="S13" s="50">
        <v>18</v>
      </c>
    </row>
    <row r="14" spans="1:20" s="39" customFormat="1" ht="26.25" customHeight="1" x14ac:dyDescent="0.2">
      <c r="A14" s="225"/>
      <c r="B14" s="224" t="s">
        <v>66</v>
      </c>
      <c r="C14" s="230">
        <v>1</v>
      </c>
      <c r="D14" s="50">
        <v>0</v>
      </c>
      <c r="E14" s="50">
        <v>2</v>
      </c>
      <c r="F14" s="50">
        <v>1</v>
      </c>
      <c r="G14" s="50">
        <v>1</v>
      </c>
      <c r="H14" s="50">
        <v>0</v>
      </c>
      <c r="I14" s="50">
        <v>0</v>
      </c>
      <c r="J14" s="50">
        <v>1</v>
      </c>
      <c r="K14" s="50">
        <v>0</v>
      </c>
      <c r="L14" s="50">
        <v>1</v>
      </c>
      <c r="M14" s="50">
        <v>1</v>
      </c>
      <c r="N14" s="50">
        <v>0</v>
      </c>
      <c r="O14" s="249">
        <f t="shared" si="1"/>
        <v>8</v>
      </c>
      <c r="P14" s="270">
        <f t="shared" si="0"/>
        <v>3.4334763948497855</v>
      </c>
      <c r="Q14" s="37"/>
      <c r="R14" s="41" t="s">
        <v>71</v>
      </c>
      <c r="S14" s="50">
        <v>16</v>
      </c>
    </row>
    <row r="15" spans="1:20" ht="26.25" customHeight="1" x14ac:dyDescent="0.2">
      <c r="A15" s="223"/>
      <c r="B15" s="224" t="s">
        <v>63</v>
      </c>
      <c r="C15" s="230">
        <v>0</v>
      </c>
      <c r="D15" s="50">
        <v>0</v>
      </c>
      <c r="E15" s="50">
        <v>0</v>
      </c>
      <c r="F15" s="50">
        <v>0</v>
      </c>
      <c r="G15" s="50">
        <v>0</v>
      </c>
      <c r="H15" s="50">
        <v>0</v>
      </c>
      <c r="I15" s="50">
        <v>1</v>
      </c>
      <c r="J15" s="50">
        <v>1</v>
      </c>
      <c r="K15" s="50">
        <v>0</v>
      </c>
      <c r="L15" s="50">
        <v>0</v>
      </c>
      <c r="M15" s="50">
        <v>0</v>
      </c>
      <c r="N15" s="50">
        <v>0</v>
      </c>
      <c r="O15" s="249">
        <f t="shared" si="1"/>
        <v>2</v>
      </c>
      <c r="P15" s="270">
        <f t="shared" si="0"/>
        <v>0.85836909871244638</v>
      </c>
      <c r="R15" s="41" t="s">
        <v>57</v>
      </c>
      <c r="S15" s="50">
        <v>11</v>
      </c>
      <c r="T15" s="47"/>
    </row>
    <row r="16" spans="1:20" ht="26.25" customHeight="1" x14ac:dyDescent="0.2">
      <c r="A16" s="223"/>
      <c r="B16" s="224" t="s">
        <v>68</v>
      </c>
      <c r="C16" s="230">
        <v>0</v>
      </c>
      <c r="D16" s="50">
        <v>1</v>
      </c>
      <c r="E16" s="50">
        <v>0</v>
      </c>
      <c r="F16" s="50">
        <v>0</v>
      </c>
      <c r="G16" s="50">
        <v>2</v>
      </c>
      <c r="H16" s="50">
        <v>0</v>
      </c>
      <c r="I16" s="50">
        <v>0</v>
      </c>
      <c r="J16" s="50">
        <v>1</v>
      </c>
      <c r="K16" s="50">
        <v>0</v>
      </c>
      <c r="L16" s="50">
        <v>0</v>
      </c>
      <c r="M16" s="50">
        <v>0</v>
      </c>
      <c r="N16" s="50">
        <v>0</v>
      </c>
      <c r="O16" s="249">
        <f t="shared" ref="O16:O17" si="2">SUM(C16:N16)</f>
        <v>4</v>
      </c>
      <c r="P16" s="270">
        <f t="shared" si="0"/>
        <v>1.7167381974248928</v>
      </c>
      <c r="R16" s="41" t="s">
        <v>66</v>
      </c>
      <c r="S16" s="50">
        <v>8</v>
      </c>
      <c r="T16" s="47"/>
    </row>
    <row r="17" spans="1:20" s="39" customFormat="1" ht="26.25" customHeight="1" x14ac:dyDescent="0.2">
      <c r="A17" s="223"/>
      <c r="B17" s="225" t="s">
        <v>60</v>
      </c>
      <c r="C17" s="230">
        <v>0</v>
      </c>
      <c r="D17" s="50">
        <v>1</v>
      </c>
      <c r="E17" s="50">
        <v>0</v>
      </c>
      <c r="F17" s="50">
        <v>1</v>
      </c>
      <c r="G17" s="50">
        <v>1</v>
      </c>
      <c r="H17" s="50">
        <v>0</v>
      </c>
      <c r="I17" s="50">
        <v>1</v>
      </c>
      <c r="J17" s="50">
        <v>0</v>
      </c>
      <c r="K17" s="50">
        <v>0</v>
      </c>
      <c r="L17" s="50">
        <v>0</v>
      </c>
      <c r="M17" s="50">
        <v>0</v>
      </c>
      <c r="N17" s="50">
        <v>0</v>
      </c>
      <c r="O17" s="249">
        <f t="shared" si="2"/>
        <v>4</v>
      </c>
      <c r="P17" s="270">
        <f t="shared" si="0"/>
        <v>1.7167381974248928</v>
      </c>
      <c r="Q17" s="37"/>
      <c r="R17" s="41" t="s">
        <v>70</v>
      </c>
      <c r="S17" s="50">
        <v>6</v>
      </c>
    </row>
    <row r="18" spans="1:20" ht="26.25" customHeight="1" x14ac:dyDescent="0.2">
      <c r="A18" s="223"/>
      <c r="B18" s="224" t="s">
        <v>291</v>
      </c>
      <c r="C18" s="230">
        <v>2</v>
      </c>
      <c r="D18" s="50">
        <v>0</v>
      </c>
      <c r="E18" s="50">
        <v>1</v>
      </c>
      <c r="F18" s="50">
        <v>0</v>
      </c>
      <c r="G18" s="50">
        <v>0</v>
      </c>
      <c r="H18" s="50">
        <v>1</v>
      </c>
      <c r="I18" s="50">
        <v>0</v>
      </c>
      <c r="J18" s="50">
        <v>0</v>
      </c>
      <c r="K18" s="50">
        <v>0</v>
      </c>
      <c r="L18" s="50">
        <v>0</v>
      </c>
      <c r="M18" s="50">
        <v>0</v>
      </c>
      <c r="N18" s="50">
        <v>1</v>
      </c>
      <c r="O18" s="249">
        <f t="shared" ref="O18" si="3">SUM(C18:N18)</f>
        <v>5</v>
      </c>
      <c r="P18" s="270">
        <f t="shared" si="0"/>
        <v>2.1459227467811157</v>
      </c>
      <c r="R18" s="41" t="s">
        <v>65</v>
      </c>
      <c r="S18" s="50">
        <v>5</v>
      </c>
      <c r="T18" s="47"/>
    </row>
    <row r="19" spans="1:20" ht="26.25" customHeight="1" x14ac:dyDescent="0.2">
      <c r="A19" s="223"/>
      <c r="B19" s="224" t="s">
        <v>71</v>
      </c>
      <c r="C19" s="230">
        <v>1</v>
      </c>
      <c r="D19" s="50">
        <v>2</v>
      </c>
      <c r="E19" s="50">
        <v>2</v>
      </c>
      <c r="F19" s="50">
        <v>2</v>
      </c>
      <c r="G19" s="50">
        <v>0</v>
      </c>
      <c r="H19" s="50">
        <v>2</v>
      </c>
      <c r="I19" s="50">
        <v>3</v>
      </c>
      <c r="J19" s="50">
        <v>1</v>
      </c>
      <c r="K19" s="50">
        <v>0</v>
      </c>
      <c r="L19" s="50">
        <v>0</v>
      </c>
      <c r="M19" s="50">
        <v>2</v>
      </c>
      <c r="N19" s="50">
        <v>1</v>
      </c>
      <c r="O19" s="249">
        <f t="shared" si="1"/>
        <v>16</v>
      </c>
      <c r="P19" s="270">
        <f t="shared" si="0"/>
        <v>6.866952789699571</v>
      </c>
      <c r="R19" s="41" t="s">
        <v>291</v>
      </c>
      <c r="S19" s="50">
        <v>5</v>
      </c>
      <c r="T19" s="47"/>
    </row>
    <row r="20" spans="1:20" s="39" customFormat="1" ht="26.25" customHeight="1" x14ac:dyDescent="0.2">
      <c r="A20" s="223"/>
      <c r="B20" s="225" t="s">
        <v>70</v>
      </c>
      <c r="C20" s="230">
        <v>1</v>
      </c>
      <c r="D20" s="50">
        <v>0</v>
      </c>
      <c r="E20" s="50">
        <v>0</v>
      </c>
      <c r="F20" s="50">
        <v>0</v>
      </c>
      <c r="G20" s="50">
        <v>4</v>
      </c>
      <c r="H20" s="50">
        <v>0</v>
      </c>
      <c r="I20" s="50">
        <v>0</v>
      </c>
      <c r="J20" s="50">
        <v>1</v>
      </c>
      <c r="K20" s="50">
        <v>0</v>
      </c>
      <c r="L20" s="50">
        <v>0</v>
      </c>
      <c r="M20" s="50">
        <v>0</v>
      </c>
      <c r="N20" s="50">
        <v>0</v>
      </c>
      <c r="O20" s="249">
        <f t="shared" si="1"/>
        <v>6</v>
      </c>
      <c r="P20" s="270">
        <f t="shared" si="0"/>
        <v>2.5751072961373391</v>
      </c>
      <c r="Q20" s="37"/>
      <c r="R20" s="41" t="s">
        <v>62</v>
      </c>
      <c r="S20" s="50">
        <v>5</v>
      </c>
    </row>
    <row r="21" spans="1:20" s="39" customFormat="1" ht="26.25" customHeight="1" x14ac:dyDescent="0.2">
      <c r="A21" s="223"/>
      <c r="B21" s="225" t="s">
        <v>110</v>
      </c>
      <c r="C21" s="230">
        <v>45</v>
      </c>
      <c r="D21" s="50">
        <v>7</v>
      </c>
      <c r="E21" s="50">
        <v>6</v>
      </c>
      <c r="F21" s="50">
        <v>9</v>
      </c>
      <c r="G21" s="50">
        <v>14</v>
      </c>
      <c r="H21" s="50">
        <v>9</v>
      </c>
      <c r="I21" s="50">
        <v>2</v>
      </c>
      <c r="J21" s="50">
        <v>8</v>
      </c>
      <c r="K21" s="50">
        <v>5</v>
      </c>
      <c r="L21" s="50">
        <v>9</v>
      </c>
      <c r="M21" s="50">
        <v>9</v>
      </c>
      <c r="N21" s="50">
        <v>14</v>
      </c>
      <c r="O21" s="249">
        <f t="shared" si="1"/>
        <v>137</v>
      </c>
      <c r="P21" s="270">
        <f t="shared" si="0"/>
        <v>58.798283261802574</v>
      </c>
      <c r="Q21" s="37"/>
      <c r="R21" s="45"/>
      <c r="S21" s="51">
        <f>SUM(S11:S20)</f>
        <v>236</v>
      </c>
    </row>
    <row r="22" spans="1:20" s="39" customFormat="1" ht="26.25" customHeight="1" x14ac:dyDescent="0.2">
      <c r="A22" s="223"/>
      <c r="B22" s="224" t="s">
        <v>166</v>
      </c>
      <c r="C22" s="230">
        <v>0</v>
      </c>
      <c r="D22" s="50">
        <v>0</v>
      </c>
      <c r="E22" s="50">
        <v>0</v>
      </c>
      <c r="F22" s="50">
        <v>0</v>
      </c>
      <c r="G22" s="50">
        <v>0</v>
      </c>
      <c r="H22" s="50">
        <v>0</v>
      </c>
      <c r="I22" s="50">
        <v>0</v>
      </c>
      <c r="J22" s="50">
        <v>0</v>
      </c>
      <c r="K22" s="50">
        <v>0</v>
      </c>
      <c r="L22" s="50">
        <v>0</v>
      </c>
      <c r="M22" s="50">
        <v>1</v>
      </c>
      <c r="N22" s="50">
        <v>0</v>
      </c>
      <c r="O22" s="249">
        <f t="shared" si="1"/>
        <v>1</v>
      </c>
      <c r="P22" s="270">
        <f t="shared" si="0"/>
        <v>0.42918454935622319</v>
      </c>
      <c r="Q22" s="37"/>
      <c r="R22" s="45"/>
      <c r="S22" s="50"/>
    </row>
    <row r="23" spans="1:20" s="39" customFormat="1" ht="26.25" customHeight="1" x14ac:dyDescent="0.2">
      <c r="A23" s="223"/>
      <c r="B23" s="224" t="s">
        <v>61</v>
      </c>
      <c r="C23" s="230">
        <v>0</v>
      </c>
      <c r="D23" s="50">
        <v>0</v>
      </c>
      <c r="E23" s="50">
        <v>0</v>
      </c>
      <c r="F23" s="50">
        <v>0</v>
      </c>
      <c r="G23" s="50">
        <v>0</v>
      </c>
      <c r="H23" s="50">
        <v>0</v>
      </c>
      <c r="I23" s="50">
        <v>1</v>
      </c>
      <c r="J23" s="50">
        <v>0</v>
      </c>
      <c r="K23" s="50">
        <v>0</v>
      </c>
      <c r="L23" s="50">
        <v>0</v>
      </c>
      <c r="M23" s="50">
        <v>0</v>
      </c>
      <c r="N23" s="50">
        <v>1</v>
      </c>
      <c r="O23" s="249">
        <f t="shared" ref="O23" si="4">SUM(C23:N23)</f>
        <v>2</v>
      </c>
      <c r="P23" s="270">
        <f t="shared" si="0"/>
        <v>0.85836909871244638</v>
      </c>
      <c r="Q23" s="37"/>
      <c r="R23" s="45"/>
    </row>
    <row r="24" spans="1:20" s="39" customFormat="1" ht="26.25" customHeight="1" x14ac:dyDescent="0.2">
      <c r="A24" s="223"/>
      <c r="B24" s="224" t="s">
        <v>226</v>
      </c>
      <c r="C24" s="230">
        <v>0</v>
      </c>
      <c r="D24" s="50">
        <v>0</v>
      </c>
      <c r="E24" s="50">
        <v>0</v>
      </c>
      <c r="F24" s="50">
        <v>0</v>
      </c>
      <c r="G24" s="50">
        <v>1</v>
      </c>
      <c r="H24" s="50">
        <v>0</v>
      </c>
      <c r="I24" s="50">
        <v>0</v>
      </c>
      <c r="J24" s="50">
        <v>0</v>
      </c>
      <c r="K24" s="50">
        <v>0</v>
      </c>
      <c r="L24" s="50">
        <v>0</v>
      </c>
      <c r="M24" s="50">
        <v>0</v>
      </c>
      <c r="N24" s="50">
        <v>0</v>
      </c>
      <c r="O24" s="249">
        <f t="shared" si="1"/>
        <v>1</v>
      </c>
      <c r="P24" s="270">
        <f t="shared" si="0"/>
        <v>0.42918454935622319</v>
      </c>
      <c r="Q24" s="37"/>
      <c r="R24" s="37"/>
      <c r="S24" s="37"/>
    </row>
    <row r="25" spans="1:20" s="39" customFormat="1" ht="26.25" customHeight="1" x14ac:dyDescent="0.2">
      <c r="A25" s="223"/>
      <c r="B25" s="224" t="s">
        <v>59</v>
      </c>
      <c r="C25" s="230">
        <v>0</v>
      </c>
      <c r="D25" s="50">
        <v>0</v>
      </c>
      <c r="E25" s="50">
        <v>1</v>
      </c>
      <c r="F25" s="50">
        <v>0</v>
      </c>
      <c r="G25" s="50">
        <v>0</v>
      </c>
      <c r="H25" s="50">
        <v>0</v>
      </c>
      <c r="I25" s="50">
        <v>0</v>
      </c>
      <c r="J25" s="50">
        <v>1</v>
      </c>
      <c r="K25" s="50">
        <v>0</v>
      </c>
      <c r="L25" s="50">
        <v>0</v>
      </c>
      <c r="M25" s="50">
        <v>0</v>
      </c>
      <c r="N25" s="50">
        <v>0</v>
      </c>
      <c r="O25" s="249">
        <f t="shared" si="1"/>
        <v>2</v>
      </c>
      <c r="P25" s="270">
        <f t="shared" si="0"/>
        <v>0.85836909871244638</v>
      </c>
      <c r="Q25" s="37"/>
      <c r="R25" s="37"/>
      <c r="S25" s="37"/>
    </row>
    <row r="26" spans="1:20" s="39" customFormat="1" ht="26.25" customHeight="1" x14ac:dyDescent="0.2">
      <c r="A26" s="223"/>
      <c r="B26" s="224" t="s">
        <v>56</v>
      </c>
      <c r="C26" s="230">
        <v>0</v>
      </c>
      <c r="D26" s="50">
        <v>0</v>
      </c>
      <c r="E26" s="50">
        <v>0</v>
      </c>
      <c r="F26" s="50">
        <v>0</v>
      </c>
      <c r="G26" s="50">
        <v>1</v>
      </c>
      <c r="H26" s="50">
        <v>0</v>
      </c>
      <c r="I26" s="50">
        <v>0</v>
      </c>
      <c r="J26" s="50">
        <v>0</v>
      </c>
      <c r="K26" s="50">
        <v>0</v>
      </c>
      <c r="L26" s="50">
        <v>0</v>
      </c>
      <c r="M26" s="50">
        <v>0</v>
      </c>
      <c r="N26" s="50">
        <v>1</v>
      </c>
      <c r="O26" s="249">
        <f t="shared" ref="O26:O28" si="5">SUM(C26:N26)</f>
        <v>2</v>
      </c>
      <c r="P26" s="270">
        <f t="shared" si="0"/>
        <v>0.85836909871244638</v>
      </c>
      <c r="Q26" s="37"/>
      <c r="R26" s="37"/>
      <c r="S26" s="37"/>
    </row>
    <row r="27" spans="1:20" s="39" customFormat="1" ht="26.25" customHeight="1" x14ac:dyDescent="0.2">
      <c r="A27" s="223"/>
      <c r="B27" s="224" t="s">
        <v>57</v>
      </c>
      <c r="C27" s="230">
        <v>1</v>
      </c>
      <c r="D27" s="50">
        <v>2</v>
      </c>
      <c r="E27" s="50">
        <v>0</v>
      </c>
      <c r="F27" s="50">
        <v>2</v>
      </c>
      <c r="G27" s="50">
        <v>0</v>
      </c>
      <c r="H27" s="50">
        <v>0</v>
      </c>
      <c r="I27" s="50">
        <v>2</v>
      </c>
      <c r="J27" s="50">
        <v>1</v>
      </c>
      <c r="K27" s="50">
        <v>0</v>
      </c>
      <c r="L27" s="50">
        <v>1</v>
      </c>
      <c r="M27" s="50">
        <v>1</v>
      </c>
      <c r="N27" s="50">
        <v>1</v>
      </c>
      <c r="O27" s="249">
        <f t="shared" si="5"/>
        <v>11</v>
      </c>
      <c r="P27" s="270">
        <f t="shared" si="0"/>
        <v>4.7210300429184553</v>
      </c>
      <c r="Q27" s="37"/>
      <c r="R27" s="37"/>
      <c r="S27" s="37"/>
    </row>
    <row r="28" spans="1:20" s="39" customFormat="1" ht="26.25" customHeight="1" x14ac:dyDescent="0.2">
      <c r="A28" s="223"/>
      <c r="B28" s="224" t="s">
        <v>62</v>
      </c>
      <c r="C28" s="230">
        <v>1</v>
      </c>
      <c r="D28" s="50">
        <v>1</v>
      </c>
      <c r="E28" s="50">
        <v>0</v>
      </c>
      <c r="F28" s="50">
        <v>0</v>
      </c>
      <c r="G28" s="50">
        <v>0</v>
      </c>
      <c r="H28" s="50">
        <v>1</v>
      </c>
      <c r="I28" s="50">
        <v>0</v>
      </c>
      <c r="J28" s="50">
        <v>0</v>
      </c>
      <c r="K28" s="50">
        <v>0</v>
      </c>
      <c r="L28" s="50">
        <v>0</v>
      </c>
      <c r="M28" s="50">
        <v>1</v>
      </c>
      <c r="N28" s="50">
        <v>1</v>
      </c>
      <c r="O28" s="249">
        <f t="shared" si="5"/>
        <v>5</v>
      </c>
      <c r="P28" s="270">
        <f t="shared" si="0"/>
        <v>2.1459227467811157</v>
      </c>
      <c r="Q28" s="37"/>
      <c r="R28" s="37" t="s">
        <v>110</v>
      </c>
      <c r="S28" s="37">
        <v>137</v>
      </c>
    </row>
    <row r="29" spans="1:20" s="39" customFormat="1" ht="26.25" customHeight="1" x14ac:dyDescent="0.2">
      <c r="A29" s="223"/>
      <c r="B29" s="224" t="s">
        <v>292</v>
      </c>
      <c r="C29" s="230">
        <v>0</v>
      </c>
      <c r="D29" s="50">
        <v>0</v>
      </c>
      <c r="E29" s="50">
        <v>0</v>
      </c>
      <c r="F29" s="50">
        <v>0</v>
      </c>
      <c r="G29" s="50">
        <v>0</v>
      </c>
      <c r="H29" s="50">
        <v>0</v>
      </c>
      <c r="I29" s="50">
        <v>0</v>
      </c>
      <c r="J29" s="50">
        <v>0</v>
      </c>
      <c r="K29" s="50">
        <v>1</v>
      </c>
      <c r="L29" s="50">
        <v>0</v>
      </c>
      <c r="M29" s="50">
        <v>0</v>
      </c>
      <c r="N29" s="50">
        <v>0</v>
      </c>
      <c r="O29" s="249">
        <f t="shared" si="1"/>
        <v>1</v>
      </c>
      <c r="P29" s="270">
        <f t="shared" si="0"/>
        <v>0.42918454935622319</v>
      </c>
      <c r="Q29" s="37"/>
      <c r="R29" s="37" t="s">
        <v>58</v>
      </c>
      <c r="S29" s="37">
        <v>18</v>
      </c>
    </row>
    <row r="30" spans="1:20" s="39" customFormat="1" ht="26.25" customHeight="1" thickBot="1" x14ac:dyDescent="0.25">
      <c r="A30" s="223"/>
      <c r="B30" s="224" t="s">
        <v>55</v>
      </c>
      <c r="C30" s="232">
        <v>0</v>
      </c>
      <c r="D30" s="233">
        <v>1</v>
      </c>
      <c r="E30" s="233">
        <v>0</v>
      </c>
      <c r="F30" s="233">
        <v>0</v>
      </c>
      <c r="G30" s="233">
        <v>0</v>
      </c>
      <c r="H30" s="233">
        <v>0</v>
      </c>
      <c r="I30" s="233">
        <v>0</v>
      </c>
      <c r="J30" s="233">
        <v>0</v>
      </c>
      <c r="K30" s="233"/>
      <c r="L30" s="233">
        <v>0</v>
      </c>
      <c r="M30" s="233">
        <v>0</v>
      </c>
      <c r="N30" s="233">
        <v>0</v>
      </c>
      <c r="O30" s="251">
        <f t="shared" si="1"/>
        <v>1</v>
      </c>
      <c r="P30" s="271">
        <f t="shared" si="0"/>
        <v>0.42918454935622319</v>
      </c>
      <c r="Q30" s="37"/>
      <c r="R30" s="37" t="s">
        <v>71</v>
      </c>
      <c r="S30" s="37">
        <v>16</v>
      </c>
    </row>
    <row r="31" spans="1:20" ht="22.5" customHeight="1" x14ac:dyDescent="0.2">
      <c r="A31" s="186"/>
      <c r="B31" s="166" t="s">
        <v>2</v>
      </c>
      <c r="C31" s="183">
        <f t="shared" ref="C31:O31" si="6">SUM(C8:C30)</f>
        <v>53</v>
      </c>
      <c r="D31" s="184">
        <f t="shared" si="6"/>
        <v>18</v>
      </c>
      <c r="E31" s="184">
        <f t="shared" si="6"/>
        <v>14</v>
      </c>
      <c r="F31" s="184">
        <f t="shared" si="6"/>
        <v>15</v>
      </c>
      <c r="G31" s="184">
        <f t="shared" si="6"/>
        <v>27</v>
      </c>
      <c r="H31" s="184">
        <f t="shared" si="6"/>
        <v>15</v>
      </c>
      <c r="I31" s="184">
        <f t="shared" si="6"/>
        <v>14</v>
      </c>
      <c r="J31" s="184">
        <f t="shared" si="6"/>
        <v>16</v>
      </c>
      <c r="K31" s="184">
        <f t="shared" si="6"/>
        <v>8</v>
      </c>
      <c r="L31" s="184">
        <f t="shared" si="6"/>
        <v>14</v>
      </c>
      <c r="M31" s="184">
        <f t="shared" si="6"/>
        <v>17</v>
      </c>
      <c r="N31" s="185">
        <f t="shared" si="6"/>
        <v>22</v>
      </c>
      <c r="O31" s="167">
        <f t="shared" si="6"/>
        <v>233</v>
      </c>
      <c r="P31" s="168">
        <f t="shared" si="0"/>
        <v>100</v>
      </c>
      <c r="R31" s="37" t="s">
        <v>57</v>
      </c>
      <c r="S31" s="37">
        <v>11</v>
      </c>
    </row>
    <row r="32" spans="1:20" ht="29.25" customHeight="1" x14ac:dyDescent="0.2">
      <c r="R32" s="37" t="s">
        <v>66</v>
      </c>
      <c r="S32" s="37">
        <v>8</v>
      </c>
    </row>
    <row r="33" spans="1:20" ht="29.25" customHeight="1" x14ac:dyDescent="0.2">
      <c r="R33" s="37" t="s">
        <v>70</v>
      </c>
      <c r="S33" s="37">
        <v>6</v>
      </c>
      <c r="T33" s="48"/>
    </row>
    <row r="34" spans="1:20" ht="29.25" customHeight="1" x14ac:dyDescent="0.2">
      <c r="R34" s="37" t="s">
        <v>65</v>
      </c>
      <c r="S34" s="37">
        <v>5</v>
      </c>
    </row>
    <row r="35" spans="1:20" ht="29.25" customHeight="1" x14ac:dyDescent="0.2">
      <c r="R35" s="37" t="s">
        <v>291</v>
      </c>
      <c r="S35" s="37">
        <v>5</v>
      </c>
    </row>
    <row r="36" spans="1:20" ht="29.25" customHeight="1" x14ac:dyDescent="0.2">
      <c r="R36" s="37" t="s">
        <v>62</v>
      </c>
      <c r="S36" s="37">
        <v>5</v>
      </c>
    </row>
    <row r="37" spans="1:20" ht="29.25" customHeight="1" x14ac:dyDescent="0.2">
      <c r="R37" s="37" t="s">
        <v>68</v>
      </c>
      <c r="S37" s="37">
        <v>4</v>
      </c>
    </row>
    <row r="38" spans="1:20" ht="29.25" customHeight="1" x14ac:dyDescent="0.2">
      <c r="R38" s="37" t="s">
        <v>60</v>
      </c>
      <c r="S38" s="37">
        <v>4</v>
      </c>
    </row>
    <row r="39" spans="1:20" ht="29.25" customHeight="1" x14ac:dyDescent="0.2">
      <c r="R39" s="37" t="s">
        <v>155</v>
      </c>
      <c r="S39" s="37">
        <v>2</v>
      </c>
    </row>
    <row r="40" spans="1:20" ht="29.25" customHeight="1" x14ac:dyDescent="0.2">
      <c r="R40" s="37" t="s">
        <v>63</v>
      </c>
      <c r="S40" s="37">
        <v>2</v>
      </c>
    </row>
    <row r="41" spans="1:20" ht="29.25" customHeight="1" x14ac:dyDescent="0.2">
      <c r="R41" s="37" t="s">
        <v>61</v>
      </c>
      <c r="S41" s="37">
        <v>2</v>
      </c>
    </row>
    <row r="42" spans="1:20" ht="29.25" customHeight="1" x14ac:dyDescent="0.2">
      <c r="R42" s="37" t="s">
        <v>59</v>
      </c>
      <c r="S42" s="37">
        <v>2</v>
      </c>
    </row>
    <row r="43" spans="1:20" ht="29.25" customHeight="1" x14ac:dyDescent="0.2">
      <c r="R43" s="37" t="s">
        <v>56</v>
      </c>
      <c r="S43" s="37">
        <v>2</v>
      </c>
    </row>
    <row r="44" spans="1:20" ht="29.25" customHeight="1" x14ac:dyDescent="0.2">
      <c r="R44" s="37" t="s">
        <v>243</v>
      </c>
      <c r="S44" s="37">
        <v>1</v>
      </c>
    </row>
    <row r="45" spans="1:20" ht="29.25" customHeight="1" x14ac:dyDescent="0.2">
      <c r="R45" s="37" t="s">
        <v>289</v>
      </c>
      <c r="S45" s="37">
        <v>1</v>
      </c>
    </row>
    <row r="46" spans="1:20" ht="20.25" customHeight="1" x14ac:dyDescent="0.2">
      <c r="R46" s="37" t="s">
        <v>64</v>
      </c>
      <c r="S46" s="37">
        <v>1</v>
      </c>
    </row>
    <row r="47" spans="1:20" s="39" customFormat="1" ht="27" customHeight="1" x14ac:dyDescent="0.2">
      <c r="A47" s="37"/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R47" s="37" t="s">
        <v>166</v>
      </c>
      <c r="S47" s="37">
        <v>1</v>
      </c>
    </row>
    <row r="48" spans="1:20" ht="29.25" customHeight="1" x14ac:dyDescent="0.2">
      <c r="B48" s="49"/>
      <c r="R48" s="37" t="s">
        <v>226</v>
      </c>
      <c r="S48" s="37">
        <v>1</v>
      </c>
    </row>
    <row r="49" spans="1:19" ht="29.25" customHeight="1" x14ac:dyDescent="0.2">
      <c r="A49" s="124" t="s">
        <v>358</v>
      </c>
      <c r="R49" s="37" t="s">
        <v>292</v>
      </c>
      <c r="S49" s="37">
        <v>1</v>
      </c>
    </row>
    <row r="50" spans="1:19" ht="29.25" customHeight="1" x14ac:dyDescent="0.2">
      <c r="A50" s="124" t="s">
        <v>359</v>
      </c>
      <c r="R50" s="37" t="s">
        <v>55</v>
      </c>
      <c r="S50" s="37">
        <v>1</v>
      </c>
    </row>
  </sheetData>
  <sortState ref="R28:S50">
    <sortCondition descending="1" ref="S28:S50"/>
  </sortState>
  <mergeCells count="6">
    <mergeCell ref="B1:P1"/>
    <mergeCell ref="A3:P3"/>
    <mergeCell ref="A4:P4"/>
    <mergeCell ref="A6:B7"/>
    <mergeCell ref="O6:P6"/>
    <mergeCell ref="C6:N6"/>
  </mergeCells>
  <printOptions horizontalCentered="1" verticalCentered="1"/>
  <pageMargins left="0" right="0" top="0" bottom="0" header="0" footer="0"/>
  <pageSetup paperSize="9" scale="47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U43"/>
  <sheetViews>
    <sheetView showGridLines="0" view="pageBreakPreview" zoomScale="85" zoomScaleNormal="70" zoomScaleSheetLayoutView="85" workbookViewId="0">
      <selection activeCell="K38" sqref="K38"/>
    </sheetView>
  </sheetViews>
  <sheetFormatPr baseColWidth="10" defaultColWidth="11.42578125" defaultRowHeight="29.25" customHeight="1" x14ac:dyDescent="0.2"/>
  <cols>
    <col min="1" max="1" width="3.140625" style="37" customWidth="1"/>
    <col min="2" max="2" width="1.85546875" style="37" customWidth="1"/>
    <col min="3" max="3" width="77.42578125" style="37" customWidth="1"/>
    <col min="4" max="17" width="12" style="37" customWidth="1"/>
    <col min="18" max="18" width="11.42578125" style="37"/>
    <col min="19" max="19" width="19.28515625" style="37" customWidth="1"/>
    <col min="20" max="16384" width="11.42578125" style="37"/>
  </cols>
  <sheetData>
    <row r="1" spans="2:21" ht="20.25" x14ac:dyDescent="0.2">
      <c r="B1" s="116"/>
      <c r="C1" s="342" t="s">
        <v>246</v>
      </c>
      <c r="D1" s="342"/>
      <c r="E1" s="342"/>
      <c r="F1" s="342"/>
      <c r="G1" s="342"/>
      <c r="H1" s="342"/>
      <c r="I1" s="342"/>
      <c r="J1" s="342"/>
      <c r="K1" s="342"/>
      <c r="L1" s="342"/>
      <c r="M1" s="342"/>
      <c r="N1" s="342"/>
      <c r="O1" s="342"/>
      <c r="P1" s="342"/>
      <c r="Q1" s="342"/>
    </row>
    <row r="2" spans="2:21" ht="20.25" x14ac:dyDescent="0.2">
      <c r="B2" s="115" t="s">
        <v>109</v>
      </c>
      <c r="C2" s="116"/>
      <c r="D2" s="115"/>
      <c r="E2" s="115"/>
      <c r="F2" s="115"/>
      <c r="G2" s="115"/>
      <c r="H2" s="115"/>
      <c r="I2" s="115"/>
      <c r="J2" s="115"/>
      <c r="K2" s="115"/>
      <c r="L2" s="115"/>
      <c r="M2" s="115"/>
      <c r="N2" s="115"/>
      <c r="O2" s="115"/>
      <c r="P2" s="115"/>
      <c r="Q2" s="115"/>
    </row>
    <row r="3" spans="2:21" s="39" customFormat="1" ht="24.75" customHeight="1" x14ac:dyDescent="0.2">
      <c r="B3" s="343" t="s">
        <v>179</v>
      </c>
      <c r="C3" s="343"/>
      <c r="D3" s="343"/>
      <c r="E3" s="343"/>
      <c r="F3" s="343"/>
      <c r="G3" s="343"/>
      <c r="H3" s="343"/>
      <c r="I3" s="343"/>
      <c r="J3" s="343"/>
      <c r="K3" s="343"/>
      <c r="L3" s="343"/>
      <c r="M3" s="343"/>
      <c r="N3" s="343"/>
      <c r="O3" s="343"/>
      <c r="P3" s="343"/>
      <c r="Q3" s="343"/>
    </row>
    <row r="4" spans="2:21" s="39" customFormat="1" ht="15.75" customHeight="1" x14ac:dyDescent="0.2">
      <c r="B4" s="344" t="s">
        <v>287</v>
      </c>
      <c r="C4" s="344"/>
      <c r="D4" s="344"/>
      <c r="E4" s="344"/>
      <c r="F4" s="344"/>
      <c r="G4" s="344"/>
      <c r="H4" s="344"/>
      <c r="I4" s="344"/>
      <c r="J4" s="344"/>
      <c r="K4" s="344"/>
      <c r="L4" s="344"/>
      <c r="M4" s="344"/>
      <c r="N4" s="344"/>
      <c r="O4" s="344"/>
      <c r="P4" s="344"/>
      <c r="Q4" s="344"/>
    </row>
    <row r="5" spans="2:21" s="39" customFormat="1" ht="10.5" customHeight="1" x14ac:dyDescent="0.2"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</row>
    <row r="6" spans="2:21" s="39" customFormat="1" ht="27" customHeight="1" thickBot="1" x14ac:dyDescent="0.25">
      <c r="B6" s="340" t="s">
        <v>86</v>
      </c>
      <c r="C6" s="340"/>
      <c r="D6" s="356" t="s">
        <v>161</v>
      </c>
      <c r="E6" s="356"/>
      <c r="F6" s="356"/>
      <c r="G6" s="356"/>
      <c r="H6" s="356"/>
      <c r="I6" s="356"/>
      <c r="J6" s="356"/>
      <c r="K6" s="356"/>
      <c r="L6" s="356"/>
      <c r="M6" s="356"/>
      <c r="N6" s="356"/>
      <c r="O6" s="356"/>
      <c r="P6" s="341" t="s">
        <v>2</v>
      </c>
      <c r="Q6" s="341"/>
    </row>
    <row r="7" spans="2:21" s="39" customFormat="1" ht="27" customHeight="1" thickBot="1" x14ac:dyDescent="0.25">
      <c r="B7" s="340"/>
      <c r="C7" s="340"/>
      <c r="D7" s="170" t="s">
        <v>0</v>
      </c>
      <c r="E7" s="170" t="s">
        <v>1</v>
      </c>
      <c r="F7" s="170" t="s">
        <v>7</v>
      </c>
      <c r="G7" s="170" t="s">
        <v>8</v>
      </c>
      <c r="H7" s="170" t="s">
        <v>49</v>
      </c>
      <c r="I7" s="170" t="s">
        <v>47</v>
      </c>
      <c r="J7" s="170" t="s">
        <v>108</v>
      </c>
      <c r="K7" s="170" t="s">
        <v>48</v>
      </c>
      <c r="L7" s="170" t="s">
        <v>9</v>
      </c>
      <c r="M7" s="170" t="s">
        <v>10</v>
      </c>
      <c r="N7" s="170" t="s">
        <v>11</v>
      </c>
      <c r="O7" s="170" t="s">
        <v>12</v>
      </c>
      <c r="P7" s="170" t="s">
        <v>159</v>
      </c>
      <c r="Q7" s="170" t="s">
        <v>160</v>
      </c>
    </row>
    <row r="8" spans="2:21" s="39" customFormat="1" ht="26.25" customHeight="1" x14ac:dyDescent="0.2">
      <c r="B8" s="223"/>
      <c r="C8" s="224" t="s">
        <v>81</v>
      </c>
      <c r="D8" s="272">
        <v>1</v>
      </c>
      <c r="E8" s="273">
        <v>0</v>
      </c>
      <c r="F8" s="273">
        <v>0</v>
      </c>
      <c r="G8" s="273">
        <v>1</v>
      </c>
      <c r="H8" s="273">
        <v>2</v>
      </c>
      <c r="I8" s="273">
        <v>2</v>
      </c>
      <c r="J8" s="273">
        <v>2</v>
      </c>
      <c r="K8" s="273">
        <v>2</v>
      </c>
      <c r="L8" s="273">
        <v>0</v>
      </c>
      <c r="M8" s="273">
        <v>1</v>
      </c>
      <c r="N8" s="273">
        <v>1</v>
      </c>
      <c r="O8" s="273">
        <v>1</v>
      </c>
      <c r="P8" s="275">
        <f t="shared" ref="P8:P22" si="0">SUM(D8:O8)</f>
        <v>13</v>
      </c>
      <c r="Q8" s="274">
        <f t="shared" ref="Q8:Q23" si="1">+P8/$P$23*100</f>
        <v>5.508474576271186</v>
      </c>
      <c r="R8" s="37"/>
      <c r="S8" s="41" t="s">
        <v>213</v>
      </c>
      <c r="T8" s="50">
        <v>6</v>
      </c>
    </row>
    <row r="9" spans="2:21" s="39" customFormat="1" ht="26.25" customHeight="1" x14ac:dyDescent="0.2">
      <c r="B9" s="223"/>
      <c r="C9" s="225" t="s">
        <v>73</v>
      </c>
      <c r="D9" s="230">
        <v>0</v>
      </c>
      <c r="E9" s="50">
        <v>0</v>
      </c>
      <c r="F9" s="50">
        <v>0</v>
      </c>
      <c r="G9" s="50">
        <v>0</v>
      </c>
      <c r="H9" s="50">
        <v>0</v>
      </c>
      <c r="I9" s="50">
        <v>0</v>
      </c>
      <c r="J9" s="50">
        <v>0</v>
      </c>
      <c r="K9" s="50">
        <v>0</v>
      </c>
      <c r="L9" s="50">
        <v>0</v>
      </c>
      <c r="M9" s="50">
        <v>0</v>
      </c>
      <c r="N9" s="50">
        <v>0</v>
      </c>
      <c r="O9" s="50">
        <v>0</v>
      </c>
      <c r="P9" s="237">
        <f t="shared" si="0"/>
        <v>0</v>
      </c>
      <c r="Q9" s="239">
        <f t="shared" si="1"/>
        <v>0</v>
      </c>
      <c r="R9" s="37"/>
      <c r="S9" s="44" t="s">
        <v>214</v>
      </c>
      <c r="T9" s="50">
        <v>1</v>
      </c>
    </row>
    <row r="10" spans="2:21" s="39" customFormat="1" ht="26.25" customHeight="1" x14ac:dyDescent="0.2">
      <c r="B10" s="223"/>
      <c r="C10" s="224" t="s">
        <v>111</v>
      </c>
      <c r="D10" s="230">
        <v>3</v>
      </c>
      <c r="E10" s="50">
        <v>3</v>
      </c>
      <c r="F10" s="50">
        <v>2</v>
      </c>
      <c r="G10" s="50">
        <v>4</v>
      </c>
      <c r="H10" s="50">
        <v>1</v>
      </c>
      <c r="I10" s="50">
        <v>5</v>
      </c>
      <c r="J10" s="50">
        <v>4</v>
      </c>
      <c r="K10" s="50">
        <v>1</v>
      </c>
      <c r="L10" s="50">
        <v>2</v>
      </c>
      <c r="M10" s="50">
        <v>1</v>
      </c>
      <c r="N10" s="50">
        <v>5</v>
      </c>
      <c r="O10" s="50">
        <v>5</v>
      </c>
      <c r="P10" s="237">
        <f t="shared" si="0"/>
        <v>36</v>
      </c>
      <c r="Q10" s="239">
        <f t="shared" si="1"/>
        <v>15.254237288135593</v>
      </c>
      <c r="R10" s="37"/>
      <c r="S10" s="41" t="s">
        <v>190</v>
      </c>
      <c r="T10" s="50">
        <v>20</v>
      </c>
    </row>
    <row r="11" spans="2:21" s="39" customFormat="1" ht="26.25" customHeight="1" x14ac:dyDescent="0.2">
      <c r="B11" s="223"/>
      <c r="C11" s="225" t="s">
        <v>85</v>
      </c>
      <c r="D11" s="230">
        <v>7</v>
      </c>
      <c r="E11" s="50">
        <v>4</v>
      </c>
      <c r="F11" s="50">
        <v>3</v>
      </c>
      <c r="G11" s="50">
        <v>2</v>
      </c>
      <c r="H11" s="50">
        <v>3</v>
      </c>
      <c r="I11" s="50">
        <v>1</v>
      </c>
      <c r="J11" s="50">
        <v>2</v>
      </c>
      <c r="K11" s="50">
        <v>2</v>
      </c>
      <c r="L11" s="50">
        <v>1</v>
      </c>
      <c r="M11" s="50">
        <v>2</v>
      </c>
      <c r="N11" s="50">
        <v>3</v>
      </c>
      <c r="O11" s="50">
        <v>3</v>
      </c>
      <c r="P11" s="237">
        <f t="shared" si="0"/>
        <v>33</v>
      </c>
      <c r="Q11" s="239">
        <f t="shared" si="1"/>
        <v>13.983050847457626</v>
      </c>
      <c r="R11" s="37"/>
      <c r="S11" s="41" t="s">
        <v>191</v>
      </c>
      <c r="T11" s="50">
        <v>17</v>
      </c>
    </row>
    <row r="12" spans="2:21" s="39" customFormat="1" ht="26.25" customHeight="1" x14ac:dyDescent="0.2">
      <c r="B12" s="225"/>
      <c r="C12" s="224" t="s">
        <v>79</v>
      </c>
      <c r="D12" s="230">
        <v>0</v>
      </c>
      <c r="E12" s="50">
        <v>1</v>
      </c>
      <c r="F12" s="50">
        <v>1</v>
      </c>
      <c r="G12" s="50">
        <v>1</v>
      </c>
      <c r="H12" s="50">
        <v>0</v>
      </c>
      <c r="I12" s="50">
        <v>0</v>
      </c>
      <c r="J12" s="50">
        <v>0</v>
      </c>
      <c r="K12" s="50">
        <v>0</v>
      </c>
      <c r="L12" s="50">
        <v>0</v>
      </c>
      <c r="M12" s="50">
        <v>0</v>
      </c>
      <c r="N12" s="50">
        <v>0</v>
      </c>
      <c r="O12" s="50">
        <v>0</v>
      </c>
      <c r="P12" s="237">
        <f t="shared" si="0"/>
        <v>3</v>
      </c>
      <c r="Q12" s="239">
        <f t="shared" si="1"/>
        <v>1.2711864406779663</v>
      </c>
      <c r="R12" s="37"/>
      <c r="S12" s="41" t="s">
        <v>215</v>
      </c>
      <c r="T12" s="50">
        <v>7</v>
      </c>
    </row>
    <row r="13" spans="2:21" s="39" customFormat="1" ht="26.25" customHeight="1" x14ac:dyDescent="0.2">
      <c r="B13" s="225"/>
      <c r="C13" s="224" t="s">
        <v>84</v>
      </c>
      <c r="D13" s="230">
        <v>14</v>
      </c>
      <c r="E13" s="50">
        <v>1</v>
      </c>
      <c r="F13" s="50">
        <v>1</v>
      </c>
      <c r="G13" s="50">
        <v>3</v>
      </c>
      <c r="H13" s="50">
        <v>2</v>
      </c>
      <c r="I13" s="50">
        <v>0</v>
      </c>
      <c r="J13" s="50">
        <v>4</v>
      </c>
      <c r="K13" s="50">
        <v>3</v>
      </c>
      <c r="L13" s="50">
        <v>2</v>
      </c>
      <c r="M13" s="50">
        <v>2</v>
      </c>
      <c r="N13" s="50">
        <v>1</v>
      </c>
      <c r="O13" s="50">
        <v>2</v>
      </c>
      <c r="P13" s="237">
        <f t="shared" si="0"/>
        <v>35</v>
      </c>
      <c r="Q13" s="239">
        <f t="shared" si="1"/>
        <v>14.83050847457627</v>
      </c>
      <c r="R13" s="37"/>
      <c r="S13" s="41" t="s">
        <v>192</v>
      </c>
      <c r="T13" s="50">
        <v>26</v>
      </c>
    </row>
    <row r="14" spans="2:21" ht="26.25" customHeight="1" x14ac:dyDescent="0.2">
      <c r="B14" s="223"/>
      <c r="C14" s="224" t="s">
        <v>82</v>
      </c>
      <c r="D14" s="230">
        <v>9</v>
      </c>
      <c r="E14" s="50">
        <v>1</v>
      </c>
      <c r="F14" s="50">
        <v>1</v>
      </c>
      <c r="G14" s="50">
        <v>0</v>
      </c>
      <c r="H14" s="50">
        <v>5</v>
      </c>
      <c r="I14" s="50">
        <v>2</v>
      </c>
      <c r="J14" s="50">
        <v>0</v>
      </c>
      <c r="K14" s="50">
        <v>0</v>
      </c>
      <c r="L14" s="50">
        <v>0</v>
      </c>
      <c r="M14" s="50">
        <v>2</v>
      </c>
      <c r="N14" s="50">
        <v>1</v>
      </c>
      <c r="O14" s="50">
        <v>2</v>
      </c>
      <c r="P14" s="237">
        <f t="shared" si="0"/>
        <v>23</v>
      </c>
      <c r="Q14" s="239">
        <f t="shared" si="1"/>
        <v>9.7457627118644066</v>
      </c>
      <c r="S14" s="41" t="s">
        <v>195</v>
      </c>
      <c r="T14" s="50">
        <v>10</v>
      </c>
    </row>
    <row r="15" spans="2:21" ht="26.25" customHeight="1" x14ac:dyDescent="0.2">
      <c r="B15" s="223"/>
      <c r="C15" s="224" t="s">
        <v>78</v>
      </c>
      <c r="D15" s="230">
        <v>0</v>
      </c>
      <c r="E15" s="50">
        <v>0</v>
      </c>
      <c r="F15" s="50">
        <v>0</v>
      </c>
      <c r="G15" s="50">
        <v>0</v>
      </c>
      <c r="H15" s="50">
        <v>0</v>
      </c>
      <c r="I15" s="50">
        <v>0</v>
      </c>
      <c r="J15" s="50">
        <v>0</v>
      </c>
      <c r="K15" s="50">
        <v>0</v>
      </c>
      <c r="L15" s="50">
        <v>0</v>
      </c>
      <c r="M15" s="50">
        <v>0</v>
      </c>
      <c r="N15" s="50">
        <v>0</v>
      </c>
      <c r="O15" s="50">
        <v>2</v>
      </c>
      <c r="P15" s="237">
        <f t="shared" si="0"/>
        <v>2</v>
      </c>
      <c r="Q15" s="239">
        <f t="shared" si="1"/>
        <v>0.84745762711864403</v>
      </c>
      <c r="S15" s="41" t="s">
        <v>216</v>
      </c>
      <c r="T15" s="50">
        <v>2</v>
      </c>
    </row>
    <row r="16" spans="2:21" ht="26.25" customHeight="1" x14ac:dyDescent="0.2">
      <c r="B16" s="223"/>
      <c r="C16" s="224" t="s">
        <v>83</v>
      </c>
      <c r="D16" s="230">
        <v>2</v>
      </c>
      <c r="E16" s="50">
        <v>2</v>
      </c>
      <c r="F16" s="50">
        <v>1</v>
      </c>
      <c r="G16" s="50">
        <v>2</v>
      </c>
      <c r="H16" s="50">
        <v>9</v>
      </c>
      <c r="I16" s="50">
        <v>1</v>
      </c>
      <c r="J16" s="50">
        <v>1</v>
      </c>
      <c r="K16" s="50">
        <v>2</v>
      </c>
      <c r="L16" s="50">
        <v>0</v>
      </c>
      <c r="M16" s="50">
        <v>2</v>
      </c>
      <c r="N16" s="50">
        <v>3</v>
      </c>
      <c r="O16" s="50">
        <v>5</v>
      </c>
      <c r="P16" s="237">
        <f t="shared" si="0"/>
        <v>30</v>
      </c>
      <c r="Q16" s="239">
        <f t="shared" si="1"/>
        <v>12.711864406779661</v>
      </c>
      <c r="S16" s="41" t="s">
        <v>196</v>
      </c>
      <c r="T16" s="50">
        <v>25</v>
      </c>
      <c r="U16" s="47"/>
    </row>
    <row r="17" spans="2:20" s="39" customFormat="1" ht="26.25" customHeight="1" x14ac:dyDescent="0.2">
      <c r="B17" s="223"/>
      <c r="C17" s="225" t="s">
        <v>76</v>
      </c>
      <c r="D17" s="230">
        <v>0</v>
      </c>
      <c r="E17" s="50">
        <v>0</v>
      </c>
      <c r="F17" s="50">
        <v>0</v>
      </c>
      <c r="G17" s="50">
        <v>0</v>
      </c>
      <c r="H17" s="50">
        <v>0</v>
      </c>
      <c r="I17" s="50">
        <v>0</v>
      </c>
      <c r="J17" s="50">
        <v>0</v>
      </c>
      <c r="K17" s="50">
        <v>0</v>
      </c>
      <c r="L17" s="50">
        <v>1</v>
      </c>
      <c r="M17" s="50">
        <v>0</v>
      </c>
      <c r="N17" s="50">
        <v>0</v>
      </c>
      <c r="O17" s="50">
        <v>0</v>
      </c>
      <c r="P17" s="237">
        <f t="shared" si="0"/>
        <v>1</v>
      </c>
      <c r="Q17" s="239">
        <f t="shared" si="1"/>
        <v>0.42372881355932202</v>
      </c>
      <c r="R17" s="37"/>
      <c r="S17" s="41" t="s">
        <v>217</v>
      </c>
      <c r="T17" s="50">
        <v>4</v>
      </c>
    </row>
    <row r="18" spans="2:20" s="39" customFormat="1" ht="26.25" customHeight="1" x14ac:dyDescent="0.2">
      <c r="B18" s="223"/>
      <c r="C18" s="225" t="s">
        <v>80</v>
      </c>
      <c r="D18" s="230">
        <v>12</v>
      </c>
      <c r="E18" s="50">
        <v>5</v>
      </c>
      <c r="F18" s="50">
        <v>4</v>
      </c>
      <c r="G18" s="50">
        <v>0</v>
      </c>
      <c r="H18" s="50">
        <v>2</v>
      </c>
      <c r="I18" s="50">
        <v>2</v>
      </c>
      <c r="J18" s="50">
        <v>0</v>
      </c>
      <c r="K18" s="50">
        <v>3</v>
      </c>
      <c r="L18" s="50">
        <v>0</v>
      </c>
      <c r="M18" s="50">
        <v>2</v>
      </c>
      <c r="N18" s="50">
        <v>2</v>
      </c>
      <c r="O18" s="50">
        <v>3</v>
      </c>
      <c r="P18" s="237">
        <f t="shared" si="0"/>
        <v>35</v>
      </c>
      <c r="Q18" s="239">
        <f t="shared" si="1"/>
        <v>14.83050847457627</v>
      </c>
      <c r="R18" s="37"/>
      <c r="S18" s="41" t="s">
        <v>193</v>
      </c>
      <c r="T18" s="50">
        <v>14</v>
      </c>
    </row>
    <row r="19" spans="2:20" s="39" customFormat="1" ht="26.25" customHeight="1" x14ac:dyDescent="0.2">
      <c r="B19" s="223"/>
      <c r="C19" s="225" t="s">
        <v>74</v>
      </c>
      <c r="D19" s="230">
        <v>2</v>
      </c>
      <c r="E19" s="50"/>
      <c r="F19" s="50">
        <v>1</v>
      </c>
      <c r="G19" s="50">
        <v>1</v>
      </c>
      <c r="H19" s="50">
        <v>2</v>
      </c>
      <c r="I19" s="50">
        <v>1</v>
      </c>
      <c r="J19" s="50">
        <v>0</v>
      </c>
      <c r="K19" s="50">
        <v>2</v>
      </c>
      <c r="L19" s="50">
        <v>0</v>
      </c>
      <c r="M19" s="50">
        <v>1</v>
      </c>
      <c r="N19" s="50">
        <v>0</v>
      </c>
      <c r="O19" s="50">
        <v>0</v>
      </c>
      <c r="P19" s="237">
        <f t="shared" si="0"/>
        <v>10</v>
      </c>
      <c r="Q19" s="239">
        <f t="shared" si="1"/>
        <v>4.2372881355932197</v>
      </c>
      <c r="R19" s="37"/>
      <c r="S19" s="41" t="s">
        <v>218</v>
      </c>
      <c r="T19" s="50">
        <v>12</v>
      </c>
    </row>
    <row r="20" spans="2:20" s="39" customFormat="1" ht="26.25" customHeight="1" x14ac:dyDescent="0.2">
      <c r="B20" s="223"/>
      <c r="C20" s="225" t="s">
        <v>77</v>
      </c>
      <c r="D20" s="230">
        <v>0</v>
      </c>
      <c r="E20" s="50">
        <v>0</v>
      </c>
      <c r="F20" s="50">
        <v>0</v>
      </c>
      <c r="G20" s="50">
        <v>0</v>
      </c>
      <c r="H20" s="50">
        <v>0</v>
      </c>
      <c r="I20" s="50">
        <v>0</v>
      </c>
      <c r="J20" s="50">
        <v>0</v>
      </c>
      <c r="K20" s="50">
        <v>0</v>
      </c>
      <c r="L20" s="50">
        <v>0</v>
      </c>
      <c r="M20" s="50">
        <v>0</v>
      </c>
      <c r="N20" s="50">
        <v>0</v>
      </c>
      <c r="O20" s="50">
        <v>0</v>
      </c>
      <c r="P20" s="237">
        <f t="shared" ref="P20" si="2">SUM(D20:O20)</f>
        <v>0</v>
      </c>
      <c r="Q20" s="239">
        <f t="shared" si="1"/>
        <v>0</v>
      </c>
      <c r="R20" s="37"/>
      <c r="S20" s="41" t="s">
        <v>197</v>
      </c>
      <c r="T20" s="50">
        <v>1</v>
      </c>
    </row>
    <row r="21" spans="2:20" s="39" customFormat="1" ht="26.25" customHeight="1" x14ac:dyDescent="0.2">
      <c r="B21" s="223"/>
      <c r="C21" s="225" t="s">
        <v>75</v>
      </c>
      <c r="D21" s="230">
        <v>1</v>
      </c>
      <c r="E21" s="50">
        <v>0</v>
      </c>
      <c r="F21" s="50">
        <v>0</v>
      </c>
      <c r="G21" s="50">
        <v>0</v>
      </c>
      <c r="H21" s="50">
        <v>1</v>
      </c>
      <c r="I21" s="50">
        <v>1</v>
      </c>
      <c r="J21" s="50">
        <v>0</v>
      </c>
      <c r="K21" s="50">
        <v>0</v>
      </c>
      <c r="L21" s="50">
        <v>0</v>
      </c>
      <c r="M21" s="50">
        <v>1</v>
      </c>
      <c r="N21" s="50">
        <v>1</v>
      </c>
      <c r="O21" s="50">
        <v>1</v>
      </c>
      <c r="P21" s="237">
        <f t="shared" si="0"/>
        <v>6</v>
      </c>
      <c r="Q21" s="239">
        <f t="shared" si="1"/>
        <v>2.5423728813559325</v>
      </c>
      <c r="R21" s="37"/>
      <c r="S21" s="41" t="s">
        <v>87</v>
      </c>
      <c r="T21" s="50">
        <v>1</v>
      </c>
    </row>
    <row r="22" spans="2:20" s="39" customFormat="1" ht="26.25" customHeight="1" thickBot="1" x14ac:dyDescent="0.25">
      <c r="B22" s="223"/>
      <c r="C22" s="224" t="s">
        <v>112</v>
      </c>
      <c r="D22" s="232">
        <v>2</v>
      </c>
      <c r="E22" s="233">
        <v>1</v>
      </c>
      <c r="F22" s="233">
        <v>0</v>
      </c>
      <c r="G22" s="233">
        <v>1</v>
      </c>
      <c r="H22" s="233">
        <v>0</v>
      </c>
      <c r="I22" s="233">
        <v>0</v>
      </c>
      <c r="J22" s="233">
        <v>1</v>
      </c>
      <c r="K22" s="233">
        <v>1</v>
      </c>
      <c r="L22" s="233">
        <v>2</v>
      </c>
      <c r="M22" s="233">
        <v>0</v>
      </c>
      <c r="N22" s="233">
        <v>0</v>
      </c>
      <c r="O22" s="233">
        <v>1</v>
      </c>
      <c r="P22" s="238">
        <f t="shared" si="0"/>
        <v>9</v>
      </c>
      <c r="Q22" s="240">
        <f t="shared" si="1"/>
        <v>3.8135593220338984</v>
      </c>
      <c r="R22" s="37"/>
      <c r="S22" s="41" t="s">
        <v>194</v>
      </c>
      <c r="T22" s="50">
        <v>4</v>
      </c>
    </row>
    <row r="23" spans="2:20" ht="26.25" customHeight="1" x14ac:dyDescent="0.2">
      <c r="B23" s="186"/>
      <c r="C23" s="166" t="s">
        <v>2</v>
      </c>
      <c r="D23" s="200">
        <f t="shared" ref="D23:P23" si="3">SUM(D8:D22)</f>
        <v>53</v>
      </c>
      <c r="E23" s="167">
        <f t="shared" si="3"/>
        <v>18</v>
      </c>
      <c r="F23" s="167">
        <f t="shared" si="3"/>
        <v>14</v>
      </c>
      <c r="G23" s="167">
        <f t="shared" si="3"/>
        <v>15</v>
      </c>
      <c r="H23" s="167">
        <f t="shared" si="3"/>
        <v>27</v>
      </c>
      <c r="I23" s="167">
        <f t="shared" si="3"/>
        <v>15</v>
      </c>
      <c r="J23" s="167">
        <f t="shared" si="3"/>
        <v>14</v>
      </c>
      <c r="K23" s="167">
        <f t="shared" si="3"/>
        <v>16</v>
      </c>
      <c r="L23" s="167">
        <f t="shared" si="3"/>
        <v>8</v>
      </c>
      <c r="M23" s="167">
        <f t="shared" si="3"/>
        <v>14</v>
      </c>
      <c r="N23" s="167">
        <f t="shared" si="3"/>
        <v>17</v>
      </c>
      <c r="O23" s="201">
        <f t="shared" si="3"/>
        <v>25</v>
      </c>
      <c r="P23" s="167">
        <f t="shared" si="3"/>
        <v>236</v>
      </c>
      <c r="Q23" s="168">
        <f t="shared" si="1"/>
        <v>100</v>
      </c>
      <c r="R23" s="48"/>
      <c r="T23" s="48">
        <f>SUM(T8:T22)</f>
        <v>150</v>
      </c>
    </row>
    <row r="24" spans="2:20" ht="15" x14ac:dyDescent="0.2"/>
    <row r="25" spans="2:20" ht="29.25" customHeight="1" x14ac:dyDescent="0.2">
      <c r="L25" s="102" t="s">
        <v>198</v>
      </c>
    </row>
    <row r="26" spans="2:20" ht="29.25" customHeight="1" x14ac:dyDescent="0.2">
      <c r="L26" s="105" t="s">
        <v>202</v>
      </c>
    </row>
    <row r="27" spans="2:20" ht="29.25" customHeight="1" x14ac:dyDescent="0.2">
      <c r="L27" s="105" t="s">
        <v>204</v>
      </c>
    </row>
    <row r="28" spans="2:20" ht="29.25" customHeight="1" x14ac:dyDescent="0.2">
      <c r="L28" s="105" t="s">
        <v>206</v>
      </c>
    </row>
    <row r="29" spans="2:20" ht="29.25" customHeight="1" x14ac:dyDescent="0.2">
      <c r="L29" s="105" t="s">
        <v>208</v>
      </c>
    </row>
    <row r="30" spans="2:20" ht="29.25" customHeight="1" x14ac:dyDescent="0.2">
      <c r="L30" s="105" t="s">
        <v>210</v>
      </c>
    </row>
    <row r="31" spans="2:20" ht="29.25" customHeight="1" x14ac:dyDescent="0.2">
      <c r="L31" s="105" t="s">
        <v>212</v>
      </c>
    </row>
    <row r="32" spans="2:20" ht="29.25" customHeight="1" x14ac:dyDescent="0.2">
      <c r="L32" s="105" t="s">
        <v>199</v>
      </c>
    </row>
    <row r="33" spans="2:21" ht="29.25" customHeight="1" x14ac:dyDescent="0.2">
      <c r="L33" s="102" t="s">
        <v>201</v>
      </c>
    </row>
    <row r="34" spans="2:21" ht="29.25" customHeight="1" x14ac:dyDescent="0.2">
      <c r="L34" s="105" t="s">
        <v>203</v>
      </c>
    </row>
    <row r="35" spans="2:21" ht="29.25" customHeight="1" x14ac:dyDescent="0.2">
      <c r="L35" s="105" t="s">
        <v>205</v>
      </c>
    </row>
    <row r="36" spans="2:21" ht="29.25" customHeight="1" x14ac:dyDescent="0.2">
      <c r="L36" s="105" t="s">
        <v>211</v>
      </c>
    </row>
    <row r="37" spans="2:21" ht="29.25" customHeight="1" x14ac:dyDescent="0.2">
      <c r="L37" s="105"/>
    </row>
    <row r="38" spans="2:21" ht="29.25" customHeight="1" x14ac:dyDescent="0.2">
      <c r="S38" s="39"/>
      <c r="T38" s="39"/>
    </row>
    <row r="39" spans="2:21" ht="20.25" customHeight="1" x14ac:dyDescent="0.2">
      <c r="U39" s="39"/>
    </row>
    <row r="40" spans="2:21" s="39" customFormat="1" ht="27" customHeight="1" x14ac:dyDescent="0.2">
      <c r="B40" s="37"/>
      <c r="C40" s="49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S40" s="37"/>
      <c r="T40" s="37"/>
      <c r="U40" s="37"/>
    </row>
    <row r="42" spans="2:21" ht="38.25" customHeight="1" x14ac:dyDescent="0.2">
      <c r="B42" s="124" t="s">
        <v>358</v>
      </c>
    </row>
    <row r="43" spans="2:21" ht="29.25" customHeight="1" x14ac:dyDescent="0.2">
      <c r="B43" s="124" t="s">
        <v>359</v>
      </c>
    </row>
  </sheetData>
  <sortState ref="S8:T22">
    <sortCondition descending="1" ref="T8:T22"/>
  </sortState>
  <mergeCells count="6">
    <mergeCell ref="C1:Q1"/>
    <mergeCell ref="B3:Q3"/>
    <mergeCell ref="B4:Q4"/>
    <mergeCell ref="B6:C7"/>
    <mergeCell ref="D6:O6"/>
    <mergeCell ref="P6:Q6"/>
  </mergeCells>
  <printOptions horizontalCentered="1" verticalCentered="1"/>
  <pageMargins left="0.59055118110236227" right="0" top="0" bottom="0" header="0" footer="0"/>
  <pageSetup paperSize="9" scale="47" orientation="landscape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Q37"/>
  <sheetViews>
    <sheetView showGridLines="0" view="pageBreakPreview" zoomScale="85" zoomScaleNormal="85" zoomScaleSheetLayoutView="85" workbookViewId="0">
      <selection activeCell="K38" sqref="K38"/>
    </sheetView>
  </sheetViews>
  <sheetFormatPr baseColWidth="10" defaultColWidth="11.42578125" defaultRowHeight="29.25" customHeight="1" x14ac:dyDescent="0.2"/>
  <cols>
    <col min="1" max="1" width="1.85546875" style="37" customWidth="1"/>
    <col min="2" max="2" width="23" style="37" customWidth="1"/>
    <col min="3" max="16" width="12" style="37" customWidth="1"/>
    <col min="17" max="16384" width="11.42578125" style="37"/>
  </cols>
  <sheetData>
    <row r="1" spans="1:17" ht="20.25" x14ac:dyDescent="0.2">
      <c r="A1" s="116"/>
      <c r="B1" s="342" t="s">
        <v>247</v>
      </c>
      <c r="C1" s="342"/>
      <c r="D1" s="342"/>
      <c r="E1" s="342"/>
      <c r="F1" s="342"/>
      <c r="G1" s="342"/>
      <c r="H1" s="342"/>
      <c r="I1" s="342"/>
      <c r="J1" s="342"/>
      <c r="K1" s="342"/>
      <c r="L1" s="342"/>
      <c r="M1" s="342"/>
      <c r="N1" s="342"/>
      <c r="O1" s="342"/>
      <c r="P1" s="342"/>
    </row>
    <row r="2" spans="1:17" ht="20.25" x14ac:dyDescent="0.2">
      <c r="A2" s="115" t="s">
        <v>109</v>
      </c>
      <c r="B2" s="116"/>
      <c r="C2" s="115"/>
      <c r="D2" s="115"/>
      <c r="E2" s="115"/>
      <c r="F2" s="115"/>
      <c r="G2" s="115"/>
      <c r="H2" s="115"/>
      <c r="I2" s="115"/>
      <c r="J2" s="115"/>
      <c r="K2" s="115"/>
      <c r="L2" s="115"/>
      <c r="M2" s="115"/>
      <c r="N2" s="115"/>
      <c r="O2" s="115"/>
      <c r="P2" s="115"/>
    </row>
    <row r="3" spans="1:17" s="39" customFormat="1" ht="24.75" customHeight="1" x14ac:dyDescent="0.2">
      <c r="A3" s="343" t="s">
        <v>180</v>
      </c>
      <c r="B3" s="343"/>
      <c r="C3" s="343"/>
      <c r="D3" s="343"/>
      <c r="E3" s="343"/>
      <c r="F3" s="343"/>
      <c r="G3" s="343"/>
      <c r="H3" s="343"/>
      <c r="I3" s="343"/>
      <c r="J3" s="343"/>
      <c r="K3" s="343"/>
      <c r="L3" s="343"/>
      <c r="M3" s="343"/>
      <c r="N3" s="343"/>
      <c r="O3" s="343"/>
      <c r="P3" s="343"/>
    </row>
    <row r="4" spans="1:17" s="39" customFormat="1" ht="15.75" customHeight="1" x14ac:dyDescent="0.2">
      <c r="A4" s="344" t="s">
        <v>287</v>
      </c>
      <c r="B4" s="344"/>
      <c r="C4" s="344"/>
      <c r="D4" s="344"/>
      <c r="E4" s="344"/>
      <c r="F4" s="344"/>
      <c r="G4" s="344"/>
      <c r="H4" s="344"/>
      <c r="I4" s="344"/>
      <c r="J4" s="344"/>
      <c r="K4" s="344"/>
      <c r="L4" s="344"/>
      <c r="M4" s="344"/>
      <c r="N4" s="344"/>
      <c r="O4" s="344"/>
      <c r="P4" s="344"/>
    </row>
    <row r="5" spans="1:17" s="39" customFormat="1" ht="10.5" customHeight="1" x14ac:dyDescent="0.2">
      <c r="A5" s="40"/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</row>
    <row r="6" spans="1:17" s="39" customFormat="1" ht="30" customHeight="1" thickBot="1" x14ac:dyDescent="0.25">
      <c r="A6" s="340" t="s">
        <v>38</v>
      </c>
      <c r="B6" s="340"/>
      <c r="C6" s="341" t="s">
        <v>161</v>
      </c>
      <c r="D6" s="341"/>
      <c r="E6" s="341"/>
      <c r="F6" s="341"/>
      <c r="G6" s="341"/>
      <c r="H6" s="341"/>
      <c r="I6" s="341"/>
      <c r="J6" s="341"/>
      <c r="K6" s="341"/>
      <c r="L6" s="341"/>
      <c r="M6" s="341"/>
      <c r="N6" s="341"/>
      <c r="O6" s="341" t="s">
        <v>2</v>
      </c>
      <c r="P6" s="341"/>
    </row>
    <row r="7" spans="1:17" s="39" customFormat="1" ht="30" customHeight="1" thickBot="1" x14ac:dyDescent="0.25">
      <c r="A7" s="340"/>
      <c r="B7" s="340"/>
      <c r="C7" s="170" t="s">
        <v>0</v>
      </c>
      <c r="D7" s="170" t="s">
        <v>1</v>
      </c>
      <c r="E7" s="170" t="s">
        <v>7</v>
      </c>
      <c r="F7" s="170" t="s">
        <v>8</v>
      </c>
      <c r="G7" s="170" t="s">
        <v>49</v>
      </c>
      <c r="H7" s="170" t="s">
        <v>47</v>
      </c>
      <c r="I7" s="170" t="s">
        <v>108</v>
      </c>
      <c r="J7" s="170" t="s">
        <v>48</v>
      </c>
      <c r="K7" s="170" t="s">
        <v>9</v>
      </c>
      <c r="L7" s="170" t="s">
        <v>10</v>
      </c>
      <c r="M7" s="170" t="s">
        <v>11</v>
      </c>
      <c r="N7" s="170" t="s">
        <v>12</v>
      </c>
      <c r="O7" s="170" t="s">
        <v>159</v>
      </c>
      <c r="P7" s="170" t="s">
        <v>160</v>
      </c>
    </row>
    <row r="8" spans="1:17" s="39" customFormat="1" ht="26.25" customHeight="1" x14ac:dyDescent="0.2">
      <c r="A8" s="223"/>
      <c r="B8" s="224" t="s">
        <v>232</v>
      </c>
      <c r="C8" s="272">
        <v>0</v>
      </c>
      <c r="D8" s="273">
        <v>0</v>
      </c>
      <c r="E8" s="273">
        <v>0</v>
      </c>
      <c r="F8" s="273">
        <v>0</v>
      </c>
      <c r="G8" s="273">
        <v>0</v>
      </c>
      <c r="H8" s="273">
        <v>0</v>
      </c>
      <c r="I8" s="273">
        <v>0</v>
      </c>
      <c r="J8" s="273">
        <v>0</v>
      </c>
      <c r="K8" s="273">
        <v>0</v>
      </c>
      <c r="L8" s="273">
        <v>0</v>
      </c>
      <c r="M8" s="273">
        <v>0</v>
      </c>
      <c r="N8" s="273">
        <v>0</v>
      </c>
      <c r="O8" s="275">
        <f>SUM(C8:N8)</f>
        <v>0</v>
      </c>
      <c r="P8" s="229">
        <f t="shared" ref="P8:P18" si="0">+O8/$O$18*100</f>
        <v>0</v>
      </c>
      <c r="Q8" s="37"/>
    </row>
    <row r="9" spans="1:17" s="39" customFormat="1" ht="26.25" customHeight="1" x14ac:dyDescent="0.2">
      <c r="A9" s="223"/>
      <c r="B9" s="224" t="s">
        <v>113</v>
      </c>
      <c r="C9" s="230">
        <v>0</v>
      </c>
      <c r="D9" s="50">
        <v>0</v>
      </c>
      <c r="E9" s="50">
        <v>0</v>
      </c>
      <c r="F9" s="50">
        <v>0</v>
      </c>
      <c r="G9" s="50">
        <v>0</v>
      </c>
      <c r="H9" s="50">
        <v>0</v>
      </c>
      <c r="I9" s="50">
        <v>0</v>
      </c>
      <c r="J9" s="50">
        <v>0</v>
      </c>
      <c r="K9" s="50">
        <v>0</v>
      </c>
      <c r="L9" s="50">
        <v>0</v>
      </c>
      <c r="M9" s="50">
        <v>0</v>
      </c>
      <c r="N9" s="50">
        <v>1</v>
      </c>
      <c r="O9" s="237">
        <f t="shared" ref="O9" si="1">SUM(C9:N9)</f>
        <v>1</v>
      </c>
      <c r="P9" s="231">
        <f t="shared" si="0"/>
        <v>0.42372881355932202</v>
      </c>
      <c r="Q9" s="37"/>
    </row>
    <row r="10" spans="1:17" s="39" customFormat="1" ht="26.25" customHeight="1" x14ac:dyDescent="0.2">
      <c r="A10" s="223"/>
      <c r="B10" s="224" t="s">
        <v>5</v>
      </c>
      <c r="C10" s="230">
        <v>10</v>
      </c>
      <c r="D10" s="50">
        <v>1</v>
      </c>
      <c r="E10" s="50">
        <v>2</v>
      </c>
      <c r="F10" s="50">
        <v>2</v>
      </c>
      <c r="G10" s="50">
        <v>11</v>
      </c>
      <c r="H10" s="50">
        <v>6</v>
      </c>
      <c r="I10" s="50">
        <v>1</v>
      </c>
      <c r="J10" s="50">
        <v>6</v>
      </c>
      <c r="K10" s="50">
        <v>2</v>
      </c>
      <c r="L10" s="50">
        <v>4</v>
      </c>
      <c r="M10" s="50">
        <v>3</v>
      </c>
      <c r="N10" s="50">
        <v>11</v>
      </c>
      <c r="O10" s="237">
        <f t="shared" ref="O10:O17" si="2">SUM(C10:N10)</f>
        <v>59</v>
      </c>
      <c r="P10" s="231">
        <f t="shared" si="0"/>
        <v>25</v>
      </c>
      <c r="Q10" s="37"/>
    </row>
    <row r="11" spans="1:17" s="39" customFormat="1" ht="26.25" customHeight="1" x14ac:dyDescent="0.2">
      <c r="A11" s="223"/>
      <c r="B11" s="225" t="s">
        <v>114</v>
      </c>
      <c r="C11" s="230">
        <v>0</v>
      </c>
      <c r="D11" s="50">
        <v>0</v>
      </c>
      <c r="E11" s="50">
        <v>0</v>
      </c>
      <c r="F11" s="50">
        <v>0</v>
      </c>
      <c r="G11" s="50">
        <v>1</v>
      </c>
      <c r="H11" s="50">
        <v>0</v>
      </c>
      <c r="I11" s="50">
        <v>0</v>
      </c>
      <c r="J11" s="50">
        <v>0</v>
      </c>
      <c r="K11" s="50">
        <v>0</v>
      </c>
      <c r="L11" s="50">
        <v>0</v>
      </c>
      <c r="M11" s="50">
        <v>0</v>
      </c>
      <c r="N11" s="50">
        <v>0</v>
      </c>
      <c r="O11" s="237">
        <f t="shared" ref="O11" si="3">SUM(C11:N11)</f>
        <v>1</v>
      </c>
      <c r="P11" s="231">
        <f t="shared" si="0"/>
        <v>0.42372881355932202</v>
      </c>
      <c r="Q11" s="37"/>
    </row>
    <row r="12" spans="1:17" s="39" customFormat="1" ht="26.25" customHeight="1" x14ac:dyDescent="0.2">
      <c r="A12" s="223"/>
      <c r="B12" s="225" t="s">
        <v>115</v>
      </c>
      <c r="C12" s="230">
        <v>7</v>
      </c>
      <c r="D12" s="50">
        <v>6</v>
      </c>
      <c r="E12" s="50">
        <v>7</v>
      </c>
      <c r="F12" s="50">
        <v>3</v>
      </c>
      <c r="G12" s="50">
        <v>6</v>
      </c>
      <c r="H12" s="50">
        <v>3</v>
      </c>
      <c r="I12" s="50">
        <v>4</v>
      </c>
      <c r="J12" s="50">
        <v>1</v>
      </c>
      <c r="K12" s="50">
        <v>1</v>
      </c>
      <c r="L12" s="50">
        <v>3</v>
      </c>
      <c r="M12" s="50">
        <v>4</v>
      </c>
      <c r="N12" s="50">
        <v>3</v>
      </c>
      <c r="O12" s="237">
        <f t="shared" si="2"/>
        <v>48</v>
      </c>
      <c r="P12" s="231">
        <f t="shared" si="0"/>
        <v>20.33898305084746</v>
      </c>
      <c r="Q12" s="37"/>
    </row>
    <row r="13" spans="1:17" s="39" customFormat="1" ht="26.25" customHeight="1" x14ac:dyDescent="0.2">
      <c r="A13" s="225"/>
      <c r="B13" s="224" t="s">
        <v>116</v>
      </c>
      <c r="C13" s="230">
        <v>4</v>
      </c>
      <c r="D13" s="50">
        <v>3</v>
      </c>
      <c r="E13" s="50">
        <v>0</v>
      </c>
      <c r="F13" s="50">
        <v>2</v>
      </c>
      <c r="G13" s="50">
        <v>1</v>
      </c>
      <c r="H13" s="50">
        <v>0</v>
      </c>
      <c r="I13" s="50">
        <v>0</v>
      </c>
      <c r="J13" s="50">
        <v>0</v>
      </c>
      <c r="K13" s="50">
        <v>0</v>
      </c>
      <c r="L13" s="50">
        <v>0</v>
      </c>
      <c r="M13" s="50">
        <v>0</v>
      </c>
      <c r="N13" s="50">
        <v>1</v>
      </c>
      <c r="O13" s="237">
        <f t="shared" si="2"/>
        <v>11</v>
      </c>
      <c r="P13" s="231">
        <f t="shared" si="0"/>
        <v>4.6610169491525424</v>
      </c>
      <c r="Q13" s="37"/>
    </row>
    <row r="14" spans="1:17" s="39" customFormat="1" ht="26.25" customHeight="1" x14ac:dyDescent="0.2">
      <c r="A14" s="225"/>
      <c r="B14" s="224" t="s">
        <v>6</v>
      </c>
      <c r="C14" s="230">
        <v>22</v>
      </c>
      <c r="D14" s="50">
        <v>5</v>
      </c>
      <c r="E14" s="50">
        <v>2</v>
      </c>
      <c r="F14" s="50">
        <v>4</v>
      </c>
      <c r="G14" s="50">
        <v>5</v>
      </c>
      <c r="H14" s="50">
        <v>6</v>
      </c>
      <c r="I14" s="50">
        <v>5</v>
      </c>
      <c r="J14" s="50">
        <v>6</v>
      </c>
      <c r="K14" s="50">
        <v>2</v>
      </c>
      <c r="L14" s="50">
        <v>2</v>
      </c>
      <c r="M14" s="50">
        <v>2</v>
      </c>
      <c r="N14" s="50">
        <v>6</v>
      </c>
      <c r="O14" s="237">
        <f t="shared" si="2"/>
        <v>67</v>
      </c>
      <c r="P14" s="231">
        <f t="shared" si="0"/>
        <v>28.389830508474578</v>
      </c>
      <c r="Q14" s="37"/>
    </row>
    <row r="15" spans="1:17" ht="26.25" customHeight="1" x14ac:dyDescent="0.2">
      <c r="A15" s="223"/>
      <c r="B15" s="224" t="s">
        <v>119</v>
      </c>
      <c r="C15" s="230">
        <v>3</v>
      </c>
      <c r="D15" s="50">
        <v>0</v>
      </c>
      <c r="E15" s="50">
        <v>0</v>
      </c>
      <c r="F15" s="50">
        <v>1</v>
      </c>
      <c r="G15" s="50">
        <v>1</v>
      </c>
      <c r="H15" s="50">
        <v>0</v>
      </c>
      <c r="I15" s="50">
        <v>2</v>
      </c>
      <c r="J15" s="50">
        <v>3</v>
      </c>
      <c r="K15" s="50">
        <v>1</v>
      </c>
      <c r="L15" s="50">
        <v>2</v>
      </c>
      <c r="M15" s="50">
        <v>2</v>
      </c>
      <c r="N15" s="50">
        <v>0</v>
      </c>
      <c r="O15" s="237">
        <f t="shared" si="2"/>
        <v>15</v>
      </c>
      <c r="P15" s="231">
        <f t="shared" si="0"/>
        <v>6.3559322033898304</v>
      </c>
    </row>
    <row r="16" spans="1:17" ht="26.25" customHeight="1" x14ac:dyDescent="0.2">
      <c r="A16" s="223"/>
      <c r="B16" s="224" t="s">
        <v>39</v>
      </c>
      <c r="C16" s="230">
        <v>7</v>
      </c>
      <c r="D16" s="50">
        <v>3</v>
      </c>
      <c r="E16" s="50">
        <v>1</v>
      </c>
      <c r="F16" s="50">
        <v>3</v>
      </c>
      <c r="G16" s="50">
        <v>2</v>
      </c>
      <c r="H16" s="50">
        <v>0</v>
      </c>
      <c r="I16" s="50">
        <v>2</v>
      </c>
      <c r="J16" s="50">
        <v>0</v>
      </c>
      <c r="K16" s="50">
        <v>2</v>
      </c>
      <c r="L16" s="50">
        <v>1</v>
      </c>
      <c r="M16" s="50">
        <v>5</v>
      </c>
      <c r="N16" s="50">
        <v>3</v>
      </c>
      <c r="O16" s="237">
        <f t="shared" si="2"/>
        <v>29</v>
      </c>
      <c r="P16" s="231">
        <f t="shared" si="0"/>
        <v>12.288135593220339</v>
      </c>
    </row>
    <row r="17" spans="1:17" s="39" customFormat="1" ht="26.25" customHeight="1" thickBot="1" x14ac:dyDescent="0.25">
      <c r="A17" s="223"/>
      <c r="B17" s="225" t="s">
        <v>117</v>
      </c>
      <c r="C17" s="232">
        <v>0</v>
      </c>
      <c r="D17" s="233">
        <v>0</v>
      </c>
      <c r="E17" s="233">
        <v>2</v>
      </c>
      <c r="F17" s="233">
        <v>0</v>
      </c>
      <c r="G17" s="233">
        <v>0</v>
      </c>
      <c r="H17" s="233">
        <v>0</v>
      </c>
      <c r="I17" s="233">
        <v>0</v>
      </c>
      <c r="J17" s="233">
        <v>0</v>
      </c>
      <c r="K17" s="233">
        <v>0</v>
      </c>
      <c r="L17" s="233">
        <v>2</v>
      </c>
      <c r="M17" s="233">
        <v>1</v>
      </c>
      <c r="N17" s="233">
        <v>0</v>
      </c>
      <c r="O17" s="238">
        <f t="shared" si="2"/>
        <v>5</v>
      </c>
      <c r="P17" s="235">
        <f t="shared" si="0"/>
        <v>2.1186440677966099</v>
      </c>
      <c r="Q17" s="37"/>
    </row>
    <row r="18" spans="1:17" ht="26.25" customHeight="1" x14ac:dyDescent="0.2">
      <c r="A18" s="186"/>
      <c r="B18" s="166" t="s">
        <v>2</v>
      </c>
      <c r="C18" s="167">
        <f t="shared" ref="C18:O18" si="4">SUM(C8:C17)</f>
        <v>53</v>
      </c>
      <c r="D18" s="167">
        <f t="shared" si="4"/>
        <v>18</v>
      </c>
      <c r="E18" s="167">
        <f t="shared" si="4"/>
        <v>14</v>
      </c>
      <c r="F18" s="167">
        <f t="shared" si="4"/>
        <v>15</v>
      </c>
      <c r="G18" s="167">
        <f t="shared" si="4"/>
        <v>27</v>
      </c>
      <c r="H18" s="167">
        <f t="shared" si="4"/>
        <v>15</v>
      </c>
      <c r="I18" s="167">
        <f t="shared" si="4"/>
        <v>14</v>
      </c>
      <c r="J18" s="167">
        <f t="shared" si="4"/>
        <v>16</v>
      </c>
      <c r="K18" s="167">
        <f t="shared" si="4"/>
        <v>8</v>
      </c>
      <c r="L18" s="167">
        <f t="shared" si="4"/>
        <v>14</v>
      </c>
      <c r="M18" s="167">
        <f t="shared" si="4"/>
        <v>17</v>
      </c>
      <c r="N18" s="167">
        <f t="shared" si="4"/>
        <v>25</v>
      </c>
      <c r="O18" s="167">
        <f t="shared" si="4"/>
        <v>236</v>
      </c>
      <c r="P18" s="168">
        <f t="shared" si="0"/>
        <v>100</v>
      </c>
      <c r="Q18" s="48"/>
    </row>
    <row r="19" spans="1:17" ht="15" x14ac:dyDescent="0.2"/>
    <row r="34" spans="1:16" ht="20.25" customHeight="1" x14ac:dyDescent="0.2"/>
    <row r="35" spans="1:16" s="39" customFormat="1" ht="27" customHeight="1" x14ac:dyDescent="0.2">
      <c r="A35" s="37"/>
      <c r="B35" s="49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</row>
    <row r="36" spans="1:16" ht="29.25" customHeight="1" x14ac:dyDescent="0.2">
      <c r="A36" s="124" t="s">
        <v>358</v>
      </c>
    </row>
    <row r="37" spans="1:16" ht="29.25" customHeight="1" x14ac:dyDescent="0.2">
      <c r="A37" s="124" t="s">
        <v>359</v>
      </c>
    </row>
  </sheetData>
  <mergeCells count="6">
    <mergeCell ref="B1:P1"/>
    <mergeCell ref="A3:P3"/>
    <mergeCell ref="A4:P4"/>
    <mergeCell ref="A6:B7"/>
    <mergeCell ref="O6:P6"/>
    <mergeCell ref="C6:N6"/>
  </mergeCells>
  <printOptions horizontalCentered="1" verticalCentered="1"/>
  <pageMargins left="0" right="0" top="0" bottom="0" header="0" footer="0"/>
  <pageSetup paperSize="9" scale="55" orientation="landscape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V49"/>
  <sheetViews>
    <sheetView showGridLines="0" view="pageBreakPreview" zoomScale="70" zoomScaleNormal="70" zoomScaleSheetLayoutView="70" workbookViewId="0">
      <selection activeCell="K38" sqref="K38"/>
    </sheetView>
  </sheetViews>
  <sheetFormatPr baseColWidth="10" defaultColWidth="11.42578125" defaultRowHeight="29.25" customHeight="1" x14ac:dyDescent="0.2"/>
  <cols>
    <col min="1" max="1" width="3.140625" style="37" customWidth="1"/>
    <col min="2" max="2" width="1.85546875" style="37" customWidth="1"/>
    <col min="3" max="3" width="65" style="37" customWidth="1"/>
    <col min="4" max="4" width="10.85546875" style="37" customWidth="1"/>
    <col min="5" max="5" width="12.42578125" style="37" customWidth="1"/>
    <col min="6" max="11" width="12" style="37" customWidth="1"/>
    <col min="12" max="12" width="14.85546875" style="37" customWidth="1"/>
    <col min="13" max="13" width="12" style="37" customWidth="1"/>
    <col min="14" max="14" width="15.42578125" style="37" customWidth="1"/>
    <col min="15" max="15" width="14" style="37" customWidth="1"/>
    <col min="16" max="16" width="14.28515625" style="37" customWidth="1"/>
    <col min="17" max="17" width="12" style="37" customWidth="1"/>
    <col min="18" max="18" width="11.42578125" style="37"/>
    <col min="19" max="19" width="19.28515625" style="37" customWidth="1"/>
    <col min="20" max="16384" width="11.42578125" style="37"/>
  </cols>
  <sheetData>
    <row r="1" spans="2:22" ht="20.25" x14ac:dyDescent="0.2">
      <c r="B1" s="116"/>
      <c r="C1" s="342" t="s">
        <v>248</v>
      </c>
      <c r="D1" s="342"/>
      <c r="E1" s="342"/>
      <c r="F1" s="342"/>
      <c r="G1" s="342"/>
      <c r="H1" s="342"/>
      <c r="I1" s="342"/>
      <c r="J1" s="342"/>
      <c r="K1" s="342"/>
      <c r="L1" s="342"/>
      <c r="M1" s="342"/>
      <c r="N1" s="342"/>
      <c r="O1" s="342"/>
      <c r="P1" s="342"/>
      <c r="Q1" s="342"/>
    </row>
    <row r="2" spans="2:22" ht="20.25" x14ac:dyDescent="0.2">
      <c r="B2" s="115" t="s">
        <v>109</v>
      </c>
      <c r="C2" s="116"/>
      <c r="D2" s="115"/>
      <c r="E2" s="115"/>
      <c r="F2" s="115"/>
      <c r="G2" s="115"/>
      <c r="H2" s="115"/>
      <c r="I2" s="115"/>
      <c r="J2" s="115"/>
      <c r="K2" s="115"/>
      <c r="L2" s="115"/>
      <c r="M2" s="115"/>
      <c r="N2" s="115"/>
      <c r="O2" s="115"/>
      <c r="P2" s="115"/>
      <c r="Q2" s="115"/>
    </row>
    <row r="3" spans="2:22" s="39" customFormat="1" ht="24.75" customHeight="1" x14ac:dyDescent="0.2">
      <c r="B3" s="343" t="s">
        <v>181</v>
      </c>
      <c r="C3" s="343"/>
      <c r="D3" s="343"/>
      <c r="E3" s="343"/>
      <c r="F3" s="343"/>
      <c r="G3" s="343"/>
      <c r="H3" s="343"/>
      <c r="I3" s="343"/>
      <c r="J3" s="343"/>
      <c r="K3" s="343"/>
      <c r="L3" s="343"/>
      <c r="M3" s="343"/>
      <c r="N3" s="343"/>
      <c r="O3" s="343"/>
      <c r="P3" s="343"/>
      <c r="Q3" s="343"/>
    </row>
    <row r="4" spans="2:22" s="39" customFormat="1" ht="15.75" customHeight="1" x14ac:dyDescent="0.2">
      <c r="B4" s="344" t="s">
        <v>287</v>
      </c>
      <c r="C4" s="344"/>
      <c r="D4" s="344"/>
      <c r="E4" s="344"/>
      <c r="F4" s="344"/>
      <c r="G4" s="344"/>
      <c r="H4" s="344"/>
      <c r="I4" s="344"/>
      <c r="J4" s="344"/>
      <c r="K4" s="344"/>
      <c r="L4" s="344"/>
      <c r="M4" s="344"/>
      <c r="N4" s="344"/>
      <c r="O4" s="344"/>
      <c r="P4" s="344"/>
      <c r="Q4" s="344"/>
    </row>
    <row r="5" spans="2:22" s="39" customFormat="1" ht="10.5" customHeight="1" x14ac:dyDescent="0.2"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</row>
    <row r="6" spans="2:22" s="39" customFormat="1" ht="27" customHeight="1" thickBot="1" x14ac:dyDescent="0.25">
      <c r="B6" s="340" t="s">
        <v>88</v>
      </c>
      <c r="C6" s="340"/>
      <c r="D6" s="341" t="s">
        <v>161</v>
      </c>
      <c r="E6" s="341"/>
      <c r="F6" s="341"/>
      <c r="G6" s="341"/>
      <c r="H6" s="341"/>
      <c r="I6" s="341"/>
      <c r="J6" s="341"/>
      <c r="K6" s="341"/>
      <c r="L6" s="341"/>
      <c r="M6" s="341"/>
      <c r="N6" s="341"/>
      <c r="O6" s="341"/>
      <c r="P6" s="341" t="s">
        <v>2</v>
      </c>
      <c r="Q6" s="341"/>
    </row>
    <row r="7" spans="2:22" s="39" customFormat="1" ht="27" customHeight="1" thickBot="1" x14ac:dyDescent="0.25">
      <c r="B7" s="340"/>
      <c r="C7" s="340"/>
      <c r="D7" s="170" t="s">
        <v>0</v>
      </c>
      <c r="E7" s="170" t="s">
        <v>1</v>
      </c>
      <c r="F7" s="170" t="s">
        <v>7</v>
      </c>
      <c r="G7" s="170" t="s">
        <v>8</v>
      </c>
      <c r="H7" s="170" t="s">
        <v>49</v>
      </c>
      <c r="I7" s="170" t="s">
        <v>47</v>
      </c>
      <c r="J7" s="170" t="s">
        <v>108</v>
      </c>
      <c r="K7" s="170" t="s">
        <v>48</v>
      </c>
      <c r="L7" s="170" t="s">
        <v>9</v>
      </c>
      <c r="M7" s="170" t="s">
        <v>10</v>
      </c>
      <c r="N7" s="170" t="s">
        <v>11</v>
      </c>
      <c r="O7" s="170" t="s">
        <v>12</v>
      </c>
      <c r="P7" s="170" t="s">
        <v>159</v>
      </c>
      <c r="Q7" s="170" t="s">
        <v>160</v>
      </c>
    </row>
    <row r="8" spans="2:22" s="39" customFormat="1" ht="26.25" customHeight="1" thickBot="1" x14ac:dyDescent="0.25">
      <c r="B8" s="223"/>
      <c r="C8" s="224" t="s">
        <v>300</v>
      </c>
      <c r="D8" s="226">
        <v>0</v>
      </c>
      <c r="E8" s="227">
        <v>0</v>
      </c>
      <c r="F8" s="227">
        <v>1</v>
      </c>
      <c r="G8" s="227">
        <v>0</v>
      </c>
      <c r="H8" s="227">
        <v>0</v>
      </c>
      <c r="I8" s="227">
        <v>0</v>
      </c>
      <c r="J8" s="227">
        <v>0</v>
      </c>
      <c r="K8" s="227">
        <v>0</v>
      </c>
      <c r="L8" s="227">
        <v>0</v>
      </c>
      <c r="M8" s="227">
        <v>0</v>
      </c>
      <c r="N8" s="227">
        <v>0</v>
      </c>
      <c r="O8" s="227">
        <v>1</v>
      </c>
      <c r="P8" s="236">
        <f>SUM(B8:O8)</f>
        <v>2</v>
      </c>
      <c r="Q8" s="229">
        <f t="shared" ref="Q8:Q29" si="0">+P8/$P$29*100</f>
        <v>0.84745762711864403</v>
      </c>
      <c r="R8" s="37"/>
    </row>
    <row r="9" spans="2:22" s="39" customFormat="1" ht="26.25" customHeight="1" thickBot="1" x14ac:dyDescent="0.25">
      <c r="B9" s="223"/>
      <c r="C9" s="224" t="s">
        <v>102</v>
      </c>
      <c r="D9" s="230">
        <v>3</v>
      </c>
      <c r="E9" s="50">
        <v>3</v>
      </c>
      <c r="F9" s="50">
        <v>1</v>
      </c>
      <c r="G9" s="50">
        <v>2</v>
      </c>
      <c r="H9" s="50">
        <v>1</v>
      </c>
      <c r="I9" s="50">
        <v>0</v>
      </c>
      <c r="J9" s="50">
        <v>0</v>
      </c>
      <c r="K9" s="50">
        <v>0</v>
      </c>
      <c r="L9" s="50">
        <v>1</v>
      </c>
      <c r="M9" s="50">
        <v>1</v>
      </c>
      <c r="N9" s="50">
        <v>3</v>
      </c>
      <c r="O9" s="50">
        <v>4</v>
      </c>
      <c r="P9" s="237">
        <f>SUM(B9:O9)</f>
        <v>19</v>
      </c>
      <c r="Q9" s="231">
        <f t="shared" si="0"/>
        <v>8.0508474576271176</v>
      </c>
      <c r="R9" s="37"/>
      <c r="S9" s="54" t="s">
        <v>86</v>
      </c>
      <c r="T9" s="39" t="s">
        <v>87</v>
      </c>
    </row>
    <row r="10" spans="2:22" s="39" customFormat="1" ht="26.25" customHeight="1" x14ac:dyDescent="0.2">
      <c r="B10" s="223"/>
      <c r="C10" s="224" t="s">
        <v>259</v>
      </c>
      <c r="D10" s="230">
        <v>3</v>
      </c>
      <c r="E10" s="50">
        <v>1</v>
      </c>
      <c r="F10" s="50">
        <v>1</v>
      </c>
      <c r="G10" s="50">
        <v>1</v>
      </c>
      <c r="H10" s="50">
        <v>2</v>
      </c>
      <c r="I10" s="50">
        <v>0</v>
      </c>
      <c r="J10" s="50">
        <v>3</v>
      </c>
      <c r="K10" s="50">
        <v>2</v>
      </c>
      <c r="L10" s="50">
        <v>1</v>
      </c>
      <c r="M10" s="50">
        <v>1</v>
      </c>
      <c r="N10" s="50">
        <v>0</v>
      </c>
      <c r="O10" s="50">
        <v>3</v>
      </c>
      <c r="P10" s="237">
        <f t="shared" ref="P10:P28" si="1">SUM(B10:O10)</f>
        <v>18</v>
      </c>
      <c r="Q10" s="231">
        <f t="shared" si="0"/>
        <v>7.6271186440677967</v>
      </c>
      <c r="R10" s="37"/>
      <c r="S10" s="37" t="s">
        <v>304</v>
      </c>
      <c r="T10" s="37">
        <v>22</v>
      </c>
      <c r="U10" s="37"/>
    </row>
    <row r="11" spans="2:22" s="39" customFormat="1" ht="26.25" customHeight="1" x14ac:dyDescent="0.2">
      <c r="B11" s="223"/>
      <c r="C11" s="225" t="s">
        <v>302</v>
      </c>
      <c r="D11" s="230">
        <v>9</v>
      </c>
      <c r="E11" s="50">
        <v>0</v>
      </c>
      <c r="F11" s="50">
        <v>1</v>
      </c>
      <c r="G11" s="50">
        <v>1</v>
      </c>
      <c r="H11" s="50">
        <v>0</v>
      </c>
      <c r="I11" s="50">
        <v>2</v>
      </c>
      <c r="J11" s="50">
        <v>1</v>
      </c>
      <c r="K11" s="50">
        <v>0</v>
      </c>
      <c r="L11" s="50">
        <v>0</v>
      </c>
      <c r="M11" s="50">
        <v>1</v>
      </c>
      <c r="N11" s="50">
        <v>2</v>
      </c>
      <c r="O11" s="50"/>
      <c r="P11" s="237">
        <f t="shared" si="1"/>
        <v>17</v>
      </c>
      <c r="Q11" s="231">
        <f t="shared" si="0"/>
        <v>7.2033898305084749</v>
      </c>
      <c r="R11" s="37"/>
      <c r="S11" s="37" t="s">
        <v>260</v>
      </c>
      <c r="T11" s="37">
        <v>19</v>
      </c>
      <c r="U11" s="37"/>
    </row>
    <row r="12" spans="2:22" s="39" customFormat="1" ht="26.25" customHeight="1" x14ac:dyDescent="0.2">
      <c r="B12" s="225"/>
      <c r="C12" s="224" t="s">
        <v>304</v>
      </c>
      <c r="D12" s="230">
        <v>4</v>
      </c>
      <c r="E12" s="50">
        <v>1</v>
      </c>
      <c r="F12" s="50">
        <v>0</v>
      </c>
      <c r="G12" s="50">
        <v>1</v>
      </c>
      <c r="H12" s="50">
        <v>1</v>
      </c>
      <c r="I12" s="50">
        <v>3</v>
      </c>
      <c r="J12" s="50">
        <v>1</v>
      </c>
      <c r="K12" s="50">
        <v>2</v>
      </c>
      <c r="L12" s="50">
        <v>1</v>
      </c>
      <c r="M12" s="50">
        <v>4</v>
      </c>
      <c r="N12" s="50">
        <v>2</v>
      </c>
      <c r="O12" s="50">
        <v>3</v>
      </c>
      <c r="P12" s="237">
        <f t="shared" si="1"/>
        <v>23</v>
      </c>
      <c r="Q12" s="231">
        <f t="shared" si="0"/>
        <v>9.7457627118644066</v>
      </c>
      <c r="R12" s="37"/>
      <c r="S12" s="37" t="s">
        <v>102</v>
      </c>
      <c r="T12" s="37">
        <v>15</v>
      </c>
      <c r="U12" s="37"/>
    </row>
    <row r="13" spans="2:22" s="39" customFormat="1" ht="26.25" customHeight="1" x14ac:dyDescent="0.2">
      <c r="B13" s="223"/>
      <c r="C13" s="224" t="s">
        <v>303</v>
      </c>
      <c r="D13" s="230">
        <v>3</v>
      </c>
      <c r="E13" s="50">
        <v>0</v>
      </c>
      <c r="F13" s="50">
        <v>1</v>
      </c>
      <c r="G13" s="50">
        <v>0</v>
      </c>
      <c r="H13" s="50">
        <v>1</v>
      </c>
      <c r="I13" s="50">
        <v>0</v>
      </c>
      <c r="J13" s="50">
        <v>0</v>
      </c>
      <c r="K13" s="50">
        <v>0</v>
      </c>
      <c r="L13" s="50">
        <v>0</v>
      </c>
      <c r="M13" s="50">
        <v>0</v>
      </c>
      <c r="N13" s="50">
        <v>1</v>
      </c>
      <c r="O13" s="50">
        <v>0</v>
      </c>
      <c r="P13" s="237">
        <f t="shared" si="1"/>
        <v>6</v>
      </c>
      <c r="Q13" s="231">
        <f t="shared" si="0"/>
        <v>2.5423728813559325</v>
      </c>
      <c r="R13" s="37"/>
      <c r="S13" s="37" t="s">
        <v>101</v>
      </c>
      <c r="T13" s="75">
        <v>10</v>
      </c>
      <c r="U13" s="37"/>
    </row>
    <row r="14" spans="2:22" s="39" customFormat="1" ht="26.25" customHeight="1" x14ac:dyDescent="0.2">
      <c r="B14" s="223"/>
      <c r="C14" s="224" t="s">
        <v>305</v>
      </c>
      <c r="D14" s="230">
        <v>0</v>
      </c>
      <c r="E14" s="50">
        <v>1</v>
      </c>
      <c r="F14" s="50">
        <v>0</v>
      </c>
      <c r="G14" s="50">
        <v>1</v>
      </c>
      <c r="H14" s="50">
        <v>1</v>
      </c>
      <c r="I14" s="50"/>
      <c r="J14" s="50">
        <v>1</v>
      </c>
      <c r="K14" s="50">
        <v>0</v>
      </c>
      <c r="L14" s="50">
        <v>0</v>
      </c>
      <c r="M14" s="50">
        <v>0</v>
      </c>
      <c r="N14" s="50">
        <v>2</v>
      </c>
      <c r="O14" s="50">
        <v>3</v>
      </c>
      <c r="P14" s="237">
        <f t="shared" si="1"/>
        <v>9</v>
      </c>
      <c r="Q14" s="231">
        <f t="shared" si="0"/>
        <v>3.8135593220338984</v>
      </c>
      <c r="R14" s="37"/>
      <c r="S14" s="37" t="s">
        <v>259</v>
      </c>
      <c r="T14" s="37">
        <v>8</v>
      </c>
      <c r="U14" s="37"/>
    </row>
    <row r="15" spans="2:22" s="39" customFormat="1" ht="26.25" customHeight="1" x14ac:dyDescent="0.2">
      <c r="B15" s="223"/>
      <c r="C15" s="224" t="s">
        <v>153</v>
      </c>
      <c r="D15" s="230">
        <v>6</v>
      </c>
      <c r="E15" s="50"/>
      <c r="F15" s="50">
        <v>0</v>
      </c>
      <c r="G15" s="50">
        <v>0</v>
      </c>
      <c r="H15" s="50">
        <v>1</v>
      </c>
      <c r="I15" s="50">
        <v>0</v>
      </c>
      <c r="J15" s="50">
        <v>0</v>
      </c>
      <c r="K15" s="50">
        <v>0</v>
      </c>
      <c r="L15" s="50">
        <v>0</v>
      </c>
      <c r="M15" s="50">
        <v>1</v>
      </c>
      <c r="N15" s="50">
        <v>0</v>
      </c>
      <c r="O15" s="50">
        <v>0</v>
      </c>
      <c r="P15" s="237">
        <f t="shared" si="1"/>
        <v>8</v>
      </c>
      <c r="Q15" s="231">
        <f t="shared" si="0"/>
        <v>3.3898305084745761</v>
      </c>
      <c r="R15" s="37"/>
      <c r="S15" s="37" t="s">
        <v>153</v>
      </c>
      <c r="T15" s="37">
        <v>7</v>
      </c>
      <c r="U15" s="37"/>
      <c r="V15" s="37"/>
    </row>
    <row r="16" spans="2:22" s="39" customFormat="1" ht="26.25" customHeight="1" x14ac:dyDescent="0.2">
      <c r="B16" s="223"/>
      <c r="C16" s="224" t="s">
        <v>260</v>
      </c>
      <c r="D16" s="230">
        <v>1</v>
      </c>
      <c r="E16" s="50">
        <v>2</v>
      </c>
      <c r="F16" s="50">
        <v>0</v>
      </c>
      <c r="G16" s="50">
        <v>1</v>
      </c>
      <c r="H16" s="50">
        <v>5</v>
      </c>
      <c r="I16" s="50">
        <v>1</v>
      </c>
      <c r="J16" s="50">
        <v>1</v>
      </c>
      <c r="K16" s="50">
        <v>0</v>
      </c>
      <c r="L16" s="50">
        <v>1</v>
      </c>
      <c r="M16" s="50">
        <v>0</v>
      </c>
      <c r="N16" s="50">
        <v>0</v>
      </c>
      <c r="O16" s="50">
        <v>2</v>
      </c>
      <c r="P16" s="237">
        <f t="shared" si="1"/>
        <v>14</v>
      </c>
      <c r="Q16" s="231">
        <f t="shared" si="0"/>
        <v>5.9322033898305087</v>
      </c>
      <c r="S16" s="37" t="s">
        <v>302</v>
      </c>
      <c r="T16" s="75">
        <v>6</v>
      </c>
      <c r="U16" s="37"/>
      <c r="V16" s="37"/>
    </row>
    <row r="17" spans="2:22" s="39" customFormat="1" ht="26.25" customHeight="1" x14ac:dyDescent="0.2">
      <c r="B17" s="223"/>
      <c r="C17" s="224" t="s">
        <v>163</v>
      </c>
      <c r="D17" s="230">
        <v>1</v>
      </c>
      <c r="E17" s="50">
        <v>0</v>
      </c>
      <c r="F17" s="50">
        <v>0</v>
      </c>
      <c r="G17" s="50">
        <v>0</v>
      </c>
      <c r="H17" s="50">
        <v>0</v>
      </c>
      <c r="I17" s="50">
        <v>0</v>
      </c>
      <c r="J17" s="50">
        <v>0</v>
      </c>
      <c r="K17" s="50">
        <v>0</v>
      </c>
      <c r="L17" s="50">
        <v>0</v>
      </c>
      <c r="M17" s="50">
        <v>0</v>
      </c>
      <c r="N17" s="50">
        <v>1</v>
      </c>
      <c r="O17" s="50">
        <v>0</v>
      </c>
      <c r="P17" s="237">
        <f t="shared" ref="P17:P19" si="2">SUM(B17:O17)</f>
        <v>2</v>
      </c>
      <c r="Q17" s="231">
        <f t="shared" si="0"/>
        <v>0.84745762711864403</v>
      </c>
      <c r="R17" s="37"/>
      <c r="S17" s="37" t="s">
        <v>305</v>
      </c>
      <c r="T17" s="75">
        <v>6</v>
      </c>
      <c r="U17" s="37"/>
      <c r="V17" s="37"/>
    </row>
    <row r="18" spans="2:22" s="39" customFormat="1" ht="26.25" customHeight="1" x14ac:dyDescent="0.2">
      <c r="B18" s="223"/>
      <c r="C18" s="224" t="s">
        <v>101</v>
      </c>
      <c r="D18" s="230">
        <v>2</v>
      </c>
      <c r="E18" s="50">
        <v>2</v>
      </c>
      <c r="F18" s="50">
        <v>0</v>
      </c>
      <c r="G18" s="50">
        <v>1</v>
      </c>
      <c r="H18" s="50">
        <v>0</v>
      </c>
      <c r="I18" s="50">
        <v>1</v>
      </c>
      <c r="J18" s="50">
        <v>0</v>
      </c>
      <c r="K18" s="50">
        <v>0</v>
      </c>
      <c r="L18" s="50">
        <v>0</v>
      </c>
      <c r="M18" s="50">
        <v>0</v>
      </c>
      <c r="N18" s="50">
        <v>0</v>
      </c>
      <c r="O18" s="50">
        <v>2</v>
      </c>
      <c r="P18" s="237">
        <f t="shared" si="2"/>
        <v>8</v>
      </c>
      <c r="Q18" s="231">
        <f t="shared" si="0"/>
        <v>3.3898305084745761</v>
      </c>
      <c r="S18" s="37" t="s">
        <v>154</v>
      </c>
      <c r="T18" s="76">
        <v>6</v>
      </c>
      <c r="U18" s="37"/>
      <c r="V18" s="37"/>
    </row>
    <row r="19" spans="2:22" s="39" customFormat="1" ht="26.25" customHeight="1" x14ac:dyDescent="0.2">
      <c r="B19" s="223"/>
      <c r="C19" s="225" t="s">
        <v>228</v>
      </c>
      <c r="D19" s="230">
        <v>0</v>
      </c>
      <c r="E19" s="50">
        <v>0</v>
      </c>
      <c r="F19" s="50">
        <v>0</v>
      </c>
      <c r="G19" s="50">
        <v>0</v>
      </c>
      <c r="H19" s="50">
        <v>1</v>
      </c>
      <c r="I19" s="50">
        <v>0</v>
      </c>
      <c r="J19" s="50">
        <v>0</v>
      </c>
      <c r="K19" s="50">
        <v>0</v>
      </c>
      <c r="L19" s="50">
        <v>0</v>
      </c>
      <c r="M19" s="50">
        <v>0</v>
      </c>
      <c r="N19" s="50">
        <v>0</v>
      </c>
      <c r="O19" s="50">
        <v>0</v>
      </c>
      <c r="P19" s="237">
        <f t="shared" si="2"/>
        <v>1</v>
      </c>
      <c r="Q19" s="231">
        <f t="shared" si="0"/>
        <v>0.42372881355932202</v>
      </c>
      <c r="R19" s="37"/>
      <c r="S19" s="37" t="s">
        <v>312</v>
      </c>
      <c r="T19" s="76">
        <v>3</v>
      </c>
      <c r="U19" s="37"/>
    </row>
    <row r="20" spans="2:22" s="39" customFormat="1" ht="26.25" customHeight="1" x14ac:dyDescent="0.2">
      <c r="B20" s="223"/>
      <c r="C20" s="224" t="s">
        <v>118</v>
      </c>
      <c r="D20" s="230">
        <v>0</v>
      </c>
      <c r="E20" s="50">
        <v>0</v>
      </c>
      <c r="F20" s="50">
        <v>0</v>
      </c>
      <c r="G20" s="50">
        <v>0</v>
      </c>
      <c r="H20" s="50">
        <v>0</v>
      </c>
      <c r="I20" s="50">
        <v>0</v>
      </c>
      <c r="J20" s="50">
        <v>0</v>
      </c>
      <c r="K20" s="50">
        <v>0</v>
      </c>
      <c r="L20" s="50">
        <v>0</v>
      </c>
      <c r="M20" s="50">
        <v>0</v>
      </c>
      <c r="N20" s="50">
        <v>1</v>
      </c>
      <c r="O20" s="50">
        <v>0</v>
      </c>
      <c r="P20" s="237">
        <f t="shared" ref="P20:P21" si="3">SUM(B20:O20)</f>
        <v>1</v>
      </c>
      <c r="Q20" s="231">
        <f t="shared" si="0"/>
        <v>0.42372881355932202</v>
      </c>
      <c r="R20" s="37"/>
      <c r="S20" s="37" t="s">
        <v>153</v>
      </c>
      <c r="T20" s="37">
        <v>7</v>
      </c>
      <c r="U20" s="37"/>
      <c r="V20" s="37"/>
    </row>
    <row r="21" spans="2:22" s="39" customFormat="1" ht="26.25" customHeight="1" x14ac:dyDescent="0.2">
      <c r="B21" s="223"/>
      <c r="C21" s="224" t="s">
        <v>309</v>
      </c>
      <c r="D21" s="230">
        <v>1</v>
      </c>
      <c r="E21" s="50">
        <v>0</v>
      </c>
      <c r="F21" s="50">
        <v>0</v>
      </c>
      <c r="G21" s="50">
        <v>0</v>
      </c>
      <c r="H21" s="50">
        <v>0</v>
      </c>
      <c r="I21" s="50">
        <v>0</v>
      </c>
      <c r="J21" s="50">
        <v>0</v>
      </c>
      <c r="K21" s="50">
        <v>0</v>
      </c>
      <c r="L21" s="50">
        <v>0</v>
      </c>
      <c r="M21" s="50">
        <v>0</v>
      </c>
      <c r="N21" s="50">
        <v>0</v>
      </c>
      <c r="O21" s="50">
        <v>0</v>
      </c>
      <c r="P21" s="237">
        <f t="shared" si="3"/>
        <v>1</v>
      </c>
      <c r="Q21" s="231">
        <f t="shared" si="0"/>
        <v>0.42372881355932202</v>
      </c>
      <c r="S21" s="37" t="s">
        <v>302</v>
      </c>
      <c r="T21" s="75">
        <v>6</v>
      </c>
      <c r="U21" s="37"/>
      <c r="V21" s="37"/>
    </row>
    <row r="22" spans="2:22" s="39" customFormat="1" ht="26.25" customHeight="1" x14ac:dyDescent="0.2">
      <c r="B22" s="223"/>
      <c r="C22" s="224" t="s">
        <v>154</v>
      </c>
      <c r="D22" s="230">
        <v>1</v>
      </c>
      <c r="E22" s="50">
        <v>3</v>
      </c>
      <c r="F22" s="50">
        <v>0</v>
      </c>
      <c r="G22" s="50"/>
      <c r="H22" s="50">
        <v>1</v>
      </c>
      <c r="I22" s="50"/>
      <c r="J22" s="50">
        <v>2</v>
      </c>
      <c r="K22" s="50">
        <v>3</v>
      </c>
      <c r="L22" s="50">
        <v>0</v>
      </c>
      <c r="M22" s="50">
        <v>1</v>
      </c>
      <c r="N22" s="50">
        <v>1</v>
      </c>
      <c r="O22" s="50">
        <v>0</v>
      </c>
      <c r="P22" s="237">
        <f t="shared" si="1"/>
        <v>12</v>
      </c>
      <c r="Q22" s="231">
        <f t="shared" si="0"/>
        <v>5.0847457627118651</v>
      </c>
      <c r="R22" s="37"/>
      <c r="S22" s="37" t="s">
        <v>305</v>
      </c>
      <c r="T22" s="75">
        <v>6</v>
      </c>
      <c r="U22" s="37"/>
      <c r="V22" s="37"/>
    </row>
    <row r="23" spans="2:22" s="39" customFormat="1" ht="26.25" customHeight="1" x14ac:dyDescent="0.2">
      <c r="B23" s="223"/>
      <c r="C23" s="224" t="s">
        <v>311</v>
      </c>
      <c r="D23" s="230">
        <v>5</v>
      </c>
      <c r="E23" s="50">
        <v>0</v>
      </c>
      <c r="F23" s="50">
        <v>0</v>
      </c>
      <c r="G23" s="50">
        <v>1</v>
      </c>
      <c r="H23" s="50">
        <v>0</v>
      </c>
      <c r="I23" s="50">
        <v>0</v>
      </c>
      <c r="J23" s="50">
        <v>0</v>
      </c>
      <c r="K23" s="50">
        <v>0</v>
      </c>
      <c r="L23" s="50">
        <v>0</v>
      </c>
      <c r="M23" s="50">
        <v>1</v>
      </c>
      <c r="N23" s="50">
        <v>0</v>
      </c>
      <c r="O23" s="50">
        <v>0</v>
      </c>
      <c r="P23" s="237">
        <f t="shared" si="1"/>
        <v>7</v>
      </c>
      <c r="Q23" s="231">
        <f t="shared" si="0"/>
        <v>2.9661016949152543</v>
      </c>
      <c r="S23" s="37" t="s">
        <v>154</v>
      </c>
      <c r="T23" s="76">
        <v>6</v>
      </c>
      <c r="U23" s="37"/>
      <c r="V23" s="37"/>
    </row>
    <row r="24" spans="2:22" s="39" customFormat="1" ht="26.25" customHeight="1" x14ac:dyDescent="0.2">
      <c r="B24" s="223"/>
      <c r="C24" s="225" t="s">
        <v>312</v>
      </c>
      <c r="D24" s="230">
        <v>1</v>
      </c>
      <c r="E24" s="50">
        <v>0</v>
      </c>
      <c r="F24" s="50">
        <v>1</v>
      </c>
      <c r="G24" s="50">
        <v>1</v>
      </c>
      <c r="H24" s="50">
        <v>0</v>
      </c>
      <c r="I24" s="50">
        <v>1</v>
      </c>
      <c r="J24" s="50">
        <v>0</v>
      </c>
      <c r="K24" s="50">
        <v>0</v>
      </c>
      <c r="L24" s="50">
        <v>0</v>
      </c>
      <c r="M24" s="50">
        <v>0</v>
      </c>
      <c r="N24" s="50">
        <v>0</v>
      </c>
      <c r="O24" s="50">
        <v>0</v>
      </c>
      <c r="P24" s="237">
        <f t="shared" si="1"/>
        <v>4</v>
      </c>
      <c r="Q24" s="231">
        <f t="shared" si="0"/>
        <v>1.6949152542372881</v>
      </c>
      <c r="R24" s="37"/>
      <c r="S24" s="37" t="s">
        <v>312</v>
      </c>
      <c r="T24" s="76">
        <v>3</v>
      </c>
      <c r="U24" s="37"/>
    </row>
    <row r="25" spans="2:22" s="39" customFormat="1" ht="26.25" customHeight="1" x14ac:dyDescent="0.2">
      <c r="B25" s="225"/>
      <c r="C25" s="224" t="s">
        <v>301</v>
      </c>
      <c r="D25" s="230">
        <v>2</v>
      </c>
      <c r="E25" s="50">
        <v>0</v>
      </c>
      <c r="F25" s="50">
        <v>2</v>
      </c>
      <c r="G25" s="50">
        <v>1</v>
      </c>
      <c r="H25" s="50">
        <v>2</v>
      </c>
      <c r="I25" s="50">
        <v>2</v>
      </c>
      <c r="J25" s="50">
        <v>2</v>
      </c>
      <c r="K25" s="50">
        <v>0</v>
      </c>
      <c r="L25" s="50">
        <v>0</v>
      </c>
      <c r="M25" s="50">
        <v>0</v>
      </c>
      <c r="N25" s="50">
        <v>1</v>
      </c>
      <c r="O25" s="50">
        <v>1</v>
      </c>
      <c r="P25" s="237">
        <f t="shared" ref="P25" si="4">SUM(B25:O25)</f>
        <v>13</v>
      </c>
      <c r="Q25" s="231">
        <f t="shared" si="0"/>
        <v>5.508474576271186</v>
      </c>
      <c r="R25" s="37"/>
      <c r="S25" s="37" t="s">
        <v>300</v>
      </c>
      <c r="T25" s="76">
        <v>2</v>
      </c>
      <c r="U25" s="37"/>
    </row>
    <row r="26" spans="2:22" s="39" customFormat="1" ht="26.25" customHeight="1" x14ac:dyDescent="0.2">
      <c r="B26" s="225"/>
      <c r="C26" s="224" t="s">
        <v>229</v>
      </c>
      <c r="D26" s="230">
        <v>1</v>
      </c>
      <c r="E26" s="50">
        <v>0</v>
      </c>
      <c r="F26" s="50">
        <v>0</v>
      </c>
      <c r="G26" s="50">
        <v>0</v>
      </c>
      <c r="H26" s="50">
        <v>0</v>
      </c>
      <c r="I26" s="50">
        <v>0</v>
      </c>
      <c r="J26" s="50">
        <v>0</v>
      </c>
      <c r="K26" s="50">
        <v>0</v>
      </c>
      <c r="L26" s="50">
        <v>0</v>
      </c>
      <c r="M26" s="50">
        <v>0</v>
      </c>
      <c r="N26" s="50">
        <v>0</v>
      </c>
      <c r="O26" s="50">
        <v>0</v>
      </c>
      <c r="P26" s="237">
        <f t="shared" si="1"/>
        <v>1</v>
      </c>
      <c r="Q26" s="231">
        <f t="shared" si="0"/>
        <v>0.42372881355932202</v>
      </c>
      <c r="R26" s="37"/>
      <c r="S26" s="37" t="s">
        <v>314</v>
      </c>
      <c r="T26" s="75">
        <v>2</v>
      </c>
      <c r="U26" s="37"/>
    </row>
    <row r="27" spans="2:22" s="39" customFormat="1" ht="26.25" customHeight="1" x14ac:dyDescent="0.2">
      <c r="B27" s="225"/>
      <c r="C27" s="224" t="s">
        <v>165</v>
      </c>
      <c r="D27" s="230">
        <v>2</v>
      </c>
      <c r="E27" s="50">
        <v>0</v>
      </c>
      <c r="F27" s="50">
        <v>0</v>
      </c>
      <c r="G27" s="50">
        <v>0</v>
      </c>
      <c r="H27" s="50">
        <v>0</v>
      </c>
      <c r="I27" s="50">
        <v>0</v>
      </c>
      <c r="J27" s="50">
        <v>0</v>
      </c>
      <c r="K27" s="50">
        <v>0</v>
      </c>
      <c r="L27" s="50">
        <v>0</v>
      </c>
      <c r="M27" s="50">
        <v>0</v>
      </c>
      <c r="N27" s="50">
        <v>0</v>
      </c>
      <c r="O27" s="50">
        <v>0</v>
      </c>
      <c r="P27" s="237">
        <f t="shared" si="1"/>
        <v>2</v>
      </c>
      <c r="Q27" s="231">
        <f t="shared" si="0"/>
        <v>0.84745762711864403</v>
      </c>
      <c r="R27" s="37"/>
      <c r="S27" s="37" t="s">
        <v>317</v>
      </c>
      <c r="T27" s="37">
        <v>2</v>
      </c>
      <c r="U27" s="37"/>
    </row>
    <row r="28" spans="2:22" ht="26.25" customHeight="1" thickBot="1" x14ac:dyDescent="0.25">
      <c r="B28" s="223"/>
      <c r="C28" s="224" t="s">
        <v>100</v>
      </c>
      <c r="D28" s="232">
        <v>8</v>
      </c>
      <c r="E28" s="233">
        <v>5</v>
      </c>
      <c r="F28" s="233">
        <v>6</v>
      </c>
      <c r="G28" s="233">
        <v>4</v>
      </c>
      <c r="H28" s="233">
        <v>11</v>
      </c>
      <c r="I28" s="233">
        <v>5</v>
      </c>
      <c r="J28" s="233">
        <v>3</v>
      </c>
      <c r="K28" s="233">
        <v>9</v>
      </c>
      <c r="L28" s="233">
        <v>4</v>
      </c>
      <c r="M28" s="233">
        <v>4</v>
      </c>
      <c r="N28" s="233">
        <v>3</v>
      </c>
      <c r="O28" s="233">
        <v>6</v>
      </c>
      <c r="P28" s="238">
        <f t="shared" si="1"/>
        <v>68</v>
      </c>
      <c r="Q28" s="235">
        <f t="shared" si="0"/>
        <v>28.8135593220339</v>
      </c>
      <c r="S28" s="37" t="s">
        <v>303</v>
      </c>
      <c r="T28" s="37">
        <v>1</v>
      </c>
    </row>
    <row r="29" spans="2:22" ht="26.25" customHeight="1" x14ac:dyDescent="0.2">
      <c r="B29" s="186"/>
      <c r="C29" s="166" t="s">
        <v>2</v>
      </c>
      <c r="D29" s="167">
        <f t="shared" ref="D29:P29" si="5">SUM(D8:D28)</f>
        <v>53</v>
      </c>
      <c r="E29" s="167">
        <f t="shared" si="5"/>
        <v>18</v>
      </c>
      <c r="F29" s="167">
        <f t="shared" si="5"/>
        <v>14</v>
      </c>
      <c r="G29" s="167">
        <f t="shared" si="5"/>
        <v>15</v>
      </c>
      <c r="H29" s="167">
        <f t="shared" si="5"/>
        <v>27</v>
      </c>
      <c r="I29" s="167">
        <f t="shared" si="5"/>
        <v>15</v>
      </c>
      <c r="J29" s="167">
        <f t="shared" si="5"/>
        <v>14</v>
      </c>
      <c r="K29" s="167">
        <f t="shared" si="5"/>
        <v>16</v>
      </c>
      <c r="L29" s="167">
        <f t="shared" si="5"/>
        <v>8</v>
      </c>
      <c r="M29" s="167">
        <f t="shared" si="5"/>
        <v>14</v>
      </c>
      <c r="N29" s="167">
        <f t="shared" si="5"/>
        <v>17</v>
      </c>
      <c r="O29" s="201">
        <f t="shared" si="5"/>
        <v>25</v>
      </c>
      <c r="P29" s="167">
        <f t="shared" si="5"/>
        <v>236</v>
      </c>
      <c r="Q29" s="168">
        <f t="shared" si="0"/>
        <v>100</v>
      </c>
      <c r="R29" s="48"/>
      <c r="S29" s="37" t="s">
        <v>301</v>
      </c>
      <c r="T29" s="75">
        <v>1</v>
      </c>
    </row>
    <row r="30" spans="2:22" ht="29.25" customHeight="1" x14ac:dyDescent="0.2">
      <c r="S30" s="37" t="s">
        <v>100</v>
      </c>
      <c r="T30" s="37">
        <v>40</v>
      </c>
    </row>
    <row r="31" spans="2:22" ht="29.25" customHeight="1" x14ac:dyDescent="0.2">
      <c r="T31" s="37">
        <f>SUM(T10:T30)</f>
        <v>178</v>
      </c>
    </row>
    <row r="48" spans="2:2" ht="31.5" customHeight="1" x14ac:dyDescent="0.2">
      <c r="B48" s="124" t="s">
        <v>358</v>
      </c>
    </row>
    <row r="49" spans="2:2" ht="29.25" customHeight="1" x14ac:dyDescent="0.2">
      <c r="B49" s="124" t="s">
        <v>359</v>
      </c>
    </row>
  </sheetData>
  <sortState ref="S10:T29">
    <sortCondition descending="1" ref="T10:T29"/>
  </sortState>
  <mergeCells count="6">
    <mergeCell ref="C1:Q1"/>
    <mergeCell ref="B3:Q3"/>
    <mergeCell ref="B4:Q4"/>
    <mergeCell ref="B6:C7"/>
    <mergeCell ref="D6:O6"/>
    <mergeCell ref="P6:Q6"/>
  </mergeCells>
  <printOptions horizontalCentered="1" verticalCentered="1"/>
  <pageMargins left="0.39370078740157483" right="0.39370078740157483" top="0" bottom="0" header="0" footer="0"/>
  <pageSetup paperSize="9" scale="42" orientation="landscape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U52"/>
  <sheetViews>
    <sheetView showGridLines="0" view="pageBreakPreview" zoomScale="70" zoomScaleNormal="70" zoomScaleSheetLayoutView="70" workbookViewId="0">
      <selection activeCell="K38" sqref="K38"/>
    </sheetView>
  </sheetViews>
  <sheetFormatPr baseColWidth="10" defaultColWidth="11.42578125" defaultRowHeight="29.25" customHeight="1" x14ac:dyDescent="0.2"/>
  <cols>
    <col min="1" max="1" width="1.85546875" style="37" customWidth="1"/>
    <col min="2" max="2" width="109.140625" style="37" customWidth="1"/>
    <col min="3" max="10" width="12" style="37" customWidth="1"/>
    <col min="11" max="11" width="14.7109375" style="37" customWidth="1"/>
    <col min="12" max="12" width="12" style="37" customWidth="1"/>
    <col min="13" max="14" width="15.85546875" style="37" customWidth="1"/>
    <col min="15" max="15" width="15" style="37" customWidth="1"/>
    <col min="16" max="16" width="12" style="37" customWidth="1"/>
    <col min="17" max="17" width="11.42578125" style="37"/>
    <col min="18" max="18" width="24.7109375" style="37" customWidth="1"/>
    <col min="19" max="16384" width="11.42578125" style="37"/>
  </cols>
  <sheetData>
    <row r="1" spans="1:20" ht="20.25" x14ac:dyDescent="0.2">
      <c r="A1" s="116"/>
      <c r="B1" s="342" t="s">
        <v>249</v>
      </c>
      <c r="C1" s="342"/>
      <c r="D1" s="342"/>
      <c r="E1" s="342"/>
      <c r="F1" s="342"/>
      <c r="G1" s="342"/>
      <c r="H1" s="342"/>
      <c r="I1" s="342"/>
      <c r="J1" s="342"/>
      <c r="K1" s="342"/>
      <c r="L1" s="342"/>
      <c r="M1" s="342"/>
      <c r="N1" s="342"/>
      <c r="O1" s="342"/>
      <c r="P1" s="342"/>
    </row>
    <row r="2" spans="1:20" ht="20.25" x14ac:dyDescent="0.2">
      <c r="A2" s="115" t="s">
        <v>109</v>
      </c>
      <c r="B2" s="116"/>
      <c r="C2" s="115"/>
      <c r="D2" s="115"/>
      <c r="E2" s="115"/>
      <c r="F2" s="115"/>
      <c r="G2" s="115"/>
      <c r="H2" s="115"/>
      <c r="I2" s="115"/>
      <c r="J2" s="115"/>
      <c r="K2" s="115"/>
      <c r="L2" s="115"/>
      <c r="M2" s="115"/>
      <c r="N2" s="115"/>
      <c r="O2" s="115"/>
      <c r="P2" s="115"/>
    </row>
    <row r="3" spans="1:20" s="39" customFormat="1" ht="24.75" customHeight="1" x14ac:dyDescent="0.2">
      <c r="A3" s="343" t="s">
        <v>182</v>
      </c>
      <c r="B3" s="343"/>
      <c r="C3" s="343"/>
      <c r="D3" s="343"/>
      <c r="E3" s="343"/>
      <c r="F3" s="343"/>
      <c r="G3" s="343"/>
      <c r="H3" s="343"/>
      <c r="I3" s="343"/>
      <c r="J3" s="343"/>
      <c r="K3" s="343"/>
      <c r="L3" s="343"/>
      <c r="M3" s="343"/>
      <c r="N3" s="343"/>
      <c r="O3" s="343"/>
      <c r="P3" s="343"/>
    </row>
    <row r="4" spans="1:20" s="39" customFormat="1" ht="15.75" customHeight="1" x14ac:dyDescent="0.2">
      <c r="A4" s="344" t="s">
        <v>287</v>
      </c>
      <c r="B4" s="344"/>
      <c r="C4" s="344"/>
      <c r="D4" s="344"/>
      <c r="E4" s="344"/>
      <c r="F4" s="344"/>
      <c r="G4" s="344"/>
      <c r="H4" s="344"/>
      <c r="I4" s="344"/>
      <c r="J4" s="344"/>
      <c r="K4" s="344"/>
      <c r="L4" s="344"/>
      <c r="M4" s="344"/>
      <c r="N4" s="344"/>
      <c r="O4" s="344"/>
      <c r="P4" s="344"/>
    </row>
    <row r="5" spans="1:20" s="39" customFormat="1" ht="10.5" customHeight="1" x14ac:dyDescent="0.2">
      <c r="A5" s="40"/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</row>
    <row r="6" spans="1:20" s="39" customFormat="1" ht="27" customHeight="1" thickBot="1" x14ac:dyDescent="0.25">
      <c r="A6" s="340" t="s">
        <v>99</v>
      </c>
      <c r="B6" s="340"/>
      <c r="C6" s="341" t="s">
        <v>161</v>
      </c>
      <c r="D6" s="341"/>
      <c r="E6" s="341"/>
      <c r="F6" s="341"/>
      <c r="G6" s="341"/>
      <c r="H6" s="341"/>
      <c r="I6" s="341"/>
      <c r="J6" s="341"/>
      <c r="K6" s="341"/>
      <c r="L6" s="341"/>
      <c r="M6" s="341"/>
      <c r="N6" s="341"/>
      <c r="O6" s="341" t="s">
        <v>2</v>
      </c>
      <c r="P6" s="341"/>
    </row>
    <row r="7" spans="1:20" s="39" customFormat="1" ht="27" customHeight="1" thickBot="1" x14ac:dyDescent="0.25">
      <c r="A7" s="340"/>
      <c r="B7" s="340"/>
      <c r="C7" s="170" t="s">
        <v>0</v>
      </c>
      <c r="D7" s="170" t="s">
        <v>1</v>
      </c>
      <c r="E7" s="170" t="s">
        <v>7</v>
      </c>
      <c r="F7" s="170" t="s">
        <v>8</v>
      </c>
      <c r="G7" s="170" t="s">
        <v>49</v>
      </c>
      <c r="H7" s="170" t="s">
        <v>47</v>
      </c>
      <c r="I7" s="170" t="s">
        <v>108</v>
      </c>
      <c r="J7" s="170" t="s">
        <v>48</v>
      </c>
      <c r="K7" s="170" t="s">
        <v>9</v>
      </c>
      <c r="L7" s="170" t="s">
        <v>10</v>
      </c>
      <c r="M7" s="170" t="s">
        <v>11</v>
      </c>
      <c r="N7" s="170" t="s">
        <v>12</v>
      </c>
      <c r="O7" s="170" t="s">
        <v>159</v>
      </c>
      <c r="P7" s="170" t="s">
        <v>160</v>
      </c>
      <c r="R7" s="37"/>
      <c r="S7" s="37"/>
      <c r="T7" s="37"/>
    </row>
    <row r="8" spans="1:20" s="39" customFormat="1" ht="26.25" customHeight="1" x14ac:dyDescent="0.2">
      <c r="A8" s="223"/>
      <c r="B8" s="224" t="s">
        <v>95</v>
      </c>
      <c r="C8" s="226">
        <v>2</v>
      </c>
      <c r="D8" s="227"/>
      <c r="E8" s="227"/>
      <c r="F8" s="227"/>
      <c r="G8" s="227"/>
      <c r="H8" s="227"/>
      <c r="I8" s="227"/>
      <c r="J8" s="227"/>
      <c r="K8" s="227"/>
      <c r="L8" s="227">
        <v>2</v>
      </c>
      <c r="M8" s="227"/>
      <c r="N8" s="227"/>
      <c r="O8" s="236">
        <f>SUM(C8:N8)</f>
        <v>4</v>
      </c>
      <c r="P8" s="229">
        <f t="shared" ref="P8:P31" si="0">+O8/$O$31*100</f>
        <v>1.6949152542372881</v>
      </c>
      <c r="Q8" s="37"/>
      <c r="R8" s="37"/>
      <c r="S8" s="37"/>
      <c r="T8" s="37"/>
    </row>
    <row r="9" spans="1:20" s="39" customFormat="1" ht="26.25" customHeight="1" x14ac:dyDescent="0.2">
      <c r="A9" s="223"/>
      <c r="B9" s="224" t="s">
        <v>120</v>
      </c>
      <c r="C9" s="230">
        <v>2</v>
      </c>
      <c r="D9" s="50"/>
      <c r="E9" s="50"/>
      <c r="F9" s="50"/>
      <c r="G9" s="50"/>
      <c r="H9" s="50"/>
      <c r="I9" s="50"/>
      <c r="J9" s="50"/>
      <c r="K9" s="50"/>
      <c r="L9" s="50"/>
      <c r="M9" s="50"/>
      <c r="N9" s="50"/>
      <c r="O9" s="276">
        <f>SUM(C9:N9)</f>
        <v>2</v>
      </c>
      <c r="P9" s="231">
        <f t="shared" si="0"/>
        <v>0.84745762711864403</v>
      </c>
      <c r="Q9" s="37"/>
      <c r="R9" s="39" t="s">
        <v>86</v>
      </c>
      <c r="S9" s="39" t="s">
        <v>87</v>
      </c>
      <c r="T9" s="37"/>
    </row>
    <row r="10" spans="1:20" s="39" customFormat="1" ht="26.25" customHeight="1" x14ac:dyDescent="0.2">
      <c r="A10" s="223"/>
      <c r="B10" s="224" t="s">
        <v>94</v>
      </c>
      <c r="C10" s="230">
        <v>1</v>
      </c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276">
        <f t="shared" ref="O10:O30" si="1">SUM(C10:N10)</f>
        <v>1</v>
      </c>
      <c r="P10" s="231">
        <f t="shared" si="0"/>
        <v>0.42372881355932202</v>
      </c>
      <c r="Q10" s="37"/>
      <c r="R10" s="37" t="s">
        <v>3</v>
      </c>
      <c r="S10" s="37">
        <v>131</v>
      </c>
      <c r="T10" s="37"/>
    </row>
    <row r="11" spans="1:20" s="39" customFormat="1" ht="26.25" customHeight="1" x14ac:dyDescent="0.2">
      <c r="A11" s="223"/>
      <c r="B11" s="225" t="s">
        <v>104</v>
      </c>
      <c r="C11" s="230"/>
      <c r="D11" s="50"/>
      <c r="E11" s="50">
        <v>1</v>
      </c>
      <c r="F11" s="50"/>
      <c r="G11" s="50"/>
      <c r="H11" s="50"/>
      <c r="I11" s="50"/>
      <c r="J11" s="50"/>
      <c r="K11" s="50"/>
      <c r="L11" s="50"/>
      <c r="M11" s="50"/>
      <c r="N11" s="50"/>
      <c r="O11" s="276">
        <f t="shared" si="1"/>
        <v>1</v>
      </c>
      <c r="P11" s="231">
        <f t="shared" si="0"/>
        <v>0.42372881355932202</v>
      </c>
      <c r="Q11" s="37"/>
      <c r="R11" s="37" t="s">
        <v>262</v>
      </c>
      <c r="S11" s="37">
        <v>53</v>
      </c>
      <c r="T11" s="37"/>
    </row>
    <row r="12" spans="1:20" s="39" customFormat="1" ht="26.25" customHeight="1" x14ac:dyDescent="0.2">
      <c r="A12" s="225"/>
      <c r="B12" s="224" t="s">
        <v>103</v>
      </c>
      <c r="C12" s="230">
        <v>1</v>
      </c>
      <c r="D12" s="50"/>
      <c r="E12" s="50"/>
      <c r="F12" s="50"/>
      <c r="G12" s="50"/>
      <c r="H12" s="50"/>
      <c r="I12" s="50"/>
      <c r="J12" s="50"/>
      <c r="K12" s="50"/>
      <c r="L12" s="50"/>
      <c r="M12" s="50"/>
      <c r="N12" s="50"/>
      <c r="O12" s="276">
        <f t="shared" ref="O12:O15" si="2">SUM(C12:N12)</f>
        <v>1</v>
      </c>
      <c r="P12" s="231">
        <f t="shared" si="0"/>
        <v>0.42372881355932202</v>
      </c>
      <c r="Q12" s="37"/>
      <c r="R12" s="37" t="s">
        <v>330</v>
      </c>
      <c r="S12" s="37">
        <v>18</v>
      </c>
      <c r="T12" s="37"/>
    </row>
    <row r="13" spans="1:20" s="39" customFormat="1" ht="26.25" customHeight="1" x14ac:dyDescent="0.2">
      <c r="A13" s="225"/>
      <c r="B13" s="224" t="s">
        <v>125</v>
      </c>
      <c r="C13" s="230">
        <v>2</v>
      </c>
      <c r="D13" s="50">
        <v>2</v>
      </c>
      <c r="E13" s="50"/>
      <c r="F13" s="50"/>
      <c r="G13" s="50"/>
      <c r="H13" s="50">
        <v>1</v>
      </c>
      <c r="I13" s="50"/>
      <c r="J13" s="50"/>
      <c r="K13" s="50"/>
      <c r="L13" s="50"/>
      <c r="M13" s="50"/>
      <c r="N13" s="50">
        <v>2</v>
      </c>
      <c r="O13" s="276">
        <f t="shared" si="2"/>
        <v>7</v>
      </c>
      <c r="P13" s="231">
        <f t="shared" si="0"/>
        <v>2.9661016949152543</v>
      </c>
      <c r="Q13" s="37"/>
      <c r="R13" s="37" t="s">
        <v>125</v>
      </c>
      <c r="S13" s="37">
        <v>7</v>
      </c>
    </row>
    <row r="14" spans="1:20" ht="26.25" customHeight="1" x14ac:dyDescent="0.2">
      <c r="A14" s="223"/>
      <c r="B14" s="224" t="s">
        <v>93</v>
      </c>
      <c r="C14" s="230">
        <v>4</v>
      </c>
      <c r="D14" s="50"/>
      <c r="E14" s="50">
        <v>1</v>
      </c>
      <c r="F14" s="50"/>
      <c r="G14" s="50"/>
      <c r="H14" s="50">
        <v>1</v>
      </c>
      <c r="I14" s="50"/>
      <c r="J14" s="50"/>
      <c r="K14" s="50"/>
      <c r="L14" s="50"/>
      <c r="M14" s="50">
        <v>1</v>
      </c>
      <c r="N14" s="50"/>
      <c r="O14" s="276">
        <f t="shared" si="2"/>
        <v>7</v>
      </c>
      <c r="P14" s="231">
        <f t="shared" si="0"/>
        <v>2.9661016949152543</v>
      </c>
      <c r="R14" s="37" t="s">
        <v>93</v>
      </c>
      <c r="S14" s="37">
        <v>7</v>
      </c>
    </row>
    <row r="15" spans="1:20" s="39" customFormat="1" ht="26.25" customHeight="1" x14ac:dyDescent="0.2">
      <c r="A15" s="223"/>
      <c r="B15" s="224" t="s">
        <v>323</v>
      </c>
      <c r="C15" s="230"/>
      <c r="D15" s="50">
        <v>1</v>
      </c>
      <c r="E15" s="50"/>
      <c r="F15" s="50"/>
      <c r="G15" s="50"/>
      <c r="H15" s="50"/>
      <c r="I15" s="50"/>
      <c r="J15" s="50"/>
      <c r="K15" s="50"/>
      <c r="L15" s="50"/>
      <c r="M15" s="50"/>
      <c r="N15" s="50">
        <v>2</v>
      </c>
      <c r="O15" s="276">
        <f t="shared" si="2"/>
        <v>3</v>
      </c>
      <c r="P15" s="231">
        <f t="shared" si="0"/>
        <v>1.2711864406779663</v>
      </c>
      <c r="Q15" s="37"/>
      <c r="R15" s="37" t="s">
        <v>92</v>
      </c>
      <c r="S15" s="37">
        <v>6</v>
      </c>
      <c r="T15" s="37"/>
    </row>
    <row r="16" spans="1:20" s="39" customFormat="1" ht="26.25" customHeight="1" x14ac:dyDescent="0.2">
      <c r="A16" s="225"/>
      <c r="B16" s="224" t="s">
        <v>261</v>
      </c>
      <c r="C16" s="230">
        <v>1</v>
      </c>
      <c r="D16" s="50"/>
      <c r="E16" s="50"/>
      <c r="F16" s="50"/>
      <c r="G16" s="50"/>
      <c r="H16" s="50"/>
      <c r="I16" s="50"/>
      <c r="J16" s="50"/>
      <c r="K16" s="50"/>
      <c r="L16" s="50"/>
      <c r="M16" s="50"/>
      <c r="N16" s="50">
        <v>2</v>
      </c>
      <c r="O16" s="276">
        <f t="shared" si="1"/>
        <v>3</v>
      </c>
      <c r="P16" s="231">
        <f t="shared" si="0"/>
        <v>1.2711864406779663</v>
      </c>
      <c r="Q16" s="37"/>
      <c r="R16" s="37" t="s">
        <v>98</v>
      </c>
      <c r="S16" s="37">
        <v>5</v>
      </c>
      <c r="T16" s="37"/>
    </row>
    <row r="17" spans="1:21" s="39" customFormat="1" ht="26.25" customHeight="1" x14ac:dyDescent="0.2">
      <c r="A17" s="225"/>
      <c r="B17" s="224" t="s">
        <v>324</v>
      </c>
      <c r="C17" s="230">
        <v>1</v>
      </c>
      <c r="D17" s="50"/>
      <c r="E17" s="50"/>
      <c r="F17" s="50"/>
      <c r="G17" s="50"/>
      <c r="H17" s="50"/>
      <c r="I17" s="50"/>
      <c r="J17" s="50"/>
      <c r="K17" s="50"/>
      <c r="L17" s="50"/>
      <c r="M17" s="50">
        <v>1</v>
      </c>
      <c r="N17" s="50"/>
      <c r="O17" s="276">
        <f t="shared" si="1"/>
        <v>2</v>
      </c>
      <c r="P17" s="231">
        <f t="shared" si="0"/>
        <v>0.84745762711864403</v>
      </c>
      <c r="Q17" s="37"/>
      <c r="R17" s="37" t="s">
        <v>97</v>
      </c>
      <c r="S17" s="37">
        <v>5</v>
      </c>
    </row>
    <row r="18" spans="1:21" ht="26.25" customHeight="1" x14ac:dyDescent="0.2">
      <c r="A18" s="223"/>
      <c r="B18" s="224" t="s">
        <v>330</v>
      </c>
      <c r="C18" s="230">
        <v>2</v>
      </c>
      <c r="D18" s="50"/>
      <c r="E18" s="50">
        <v>2</v>
      </c>
      <c r="F18" s="50">
        <v>3</v>
      </c>
      <c r="G18" s="50">
        <v>2</v>
      </c>
      <c r="H18" s="50"/>
      <c r="I18" s="50">
        <v>3</v>
      </c>
      <c r="J18" s="50"/>
      <c r="K18" s="50">
        <v>1</v>
      </c>
      <c r="L18" s="50"/>
      <c r="M18" s="50">
        <v>1</v>
      </c>
      <c r="N18" s="50">
        <v>4</v>
      </c>
      <c r="O18" s="276">
        <f t="shared" si="1"/>
        <v>18</v>
      </c>
      <c r="P18" s="231">
        <f t="shared" si="0"/>
        <v>7.6271186440677967</v>
      </c>
      <c r="R18" s="37" t="s">
        <v>95</v>
      </c>
      <c r="S18" s="37">
        <v>4</v>
      </c>
    </row>
    <row r="19" spans="1:21" s="39" customFormat="1" ht="26.25" customHeight="1" x14ac:dyDescent="0.2">
      <c r="A19" s="223"/>
      <c r="B19" s="224" t="s">
        <v>98</v>
      </c>
      <c r="C19" s="230">
        <v>2</v>
      </c>
      <c r="D19" s="50"/>
      <c r="E19" s="50"/>
      <c r="F19" s="50">
        <v>1</v>
      </c>
      <c r="G19" s="50"/>
      <c r="H19" s="50"/>
      <c r="I19" s="50"/>
      <c r="J19" s="50"/>
      <c r="K19" s="50"/>
      <c r="L19" s="50"/>
      <c r="M19" s="50">
        <v>2</v>
      </c>
      <c r="N19" s="50"/>
      <c r="O19" s="276">
        <f t="shared" si="1"/>
        <v>5</v>
      </c>
      <c r="P19" s="231">
        <f t="shared" si="0"/>
        <v>2.1186440677966099</v>
      </c>
      <c r="Q19" s="37"/>
      <c r="R19" s="37"/>
      <c r="S19" s="37">
        <f>SUM(S10:S18)</f>
        <v>236</v>
      </c>
      <c r="T19" s="37"/>
    </row>
    <row r="20" spans="1:21" s="39" customFormat="1" ht="26.25" customHeight="1" x14ac:dyDescent="0.2">
      <c r="A20" s="225"/>
      <c r="B20" s="224" t="s">
        <v>129</v>
      </c>
      <c r="C20" s="230">
        <v>3</v>
      </c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276">
        <f t="shared" si="1"/>
        <v>3</v>
      </c>
      <c r="P20" s="231">
        <f t="shared" si="0"/>
        <v>1.2711864406779663</v>
      </c>
      <c r="Q20" s="37"/>
      <c r="R20" s="37"/>
      <c r="S20" s="37"/>
      <c r="T20" s="37"/>
    </row>
    <row r="21" spans="1:21" s="39" customFormat="1" ht="26.25" customHeight="1" x14ac:dyDescent="0.2">
      <c r="A21" s="225"/>
      <c r="B21" s="224" t="s">
        <v>91</v>
      </c>
      <c r="C21" s="230"/>
      <c r="D21" s="50"/>
      <c r="E21" s="50"/>
      <c r="F21" s="50"/>
      <c r="G21" s="50"/>
      <c r="H21" s="50"/>
      <c r="I21" s="50"/>
      <c r="J21" s="50"/>
      <c r="K21" s="50"/>
      <c r="L21" s="50"/>
      <c r="M21" s="50">
        <v>1</v>
      </c>
      <c r="N21" s="50"/>
      <c r="O21" s="276">
        <f t="shared" si="1"/>
        <v>1</v>
      </c>
      <c r="P21" s="231">
        <f t="shared" si="0"/>
        <v>0.42372881355932202</v>
      </c>
      <c r="Q21" s="37"/>
      <c r="R21" s="37"/>
      <c r="S21" s="37"/>
      <c r="T21" s="37"/>
    </row>
    <row r="22" spans="1:21" s="39" customFormat="1" ht="26.25" customHeight="1" x14ac:dyDescent="0.2">
      <c r="A22" s="223"/>
      <c r="B22" s="224" t="s">
        <v>130</v>
      </c>
      <c r="C22" s="230"/>
      <c r="D22" s="50"/>
      <c r="E22" s="50"/>
      <c r="F22" s="50"/>
      <c r="G22" s="50"/>
      <c r="H22" s="50"/>
      <c r="I22" s="50"/>
      <c r="J22" s="50">
        <v>3</v>
      </c>
      <c r="K22" s="50"/>
      <c r="L22" s="50"/>
      <c r="M22" s="50"/>
      <c r="N22" s="50"/>
      <c r="O22" s="276">
        <f t="shared" si="1"/>
        <v>3</v>
      </c>
      <c r="P22" s="231">
        <f t="shared" si="0"/>
        <v>1.2711864406779663</v>
      </c>
      <c r="Q22" s="37"/>
      <c r="R22" s="37"/>
      <c r="S22" s="37"/>
      <c r="T22" s="37"/>
    </row>
    <row r="23" spans="1:21" ht="26.25" customHeight="1" x14ac:dyDescent="0.2">
      <c r="A23" s="225"/>
      <c r="B23" s="224" t="s">
        <v>97</v>
      </c>
      <c r="C23" s="230">
        <v>2</v>
      </c>
      <c r="D23" s="50"/>
      <c r="E23" s="50"/>
      <c r="F23" s="50"/>
      <c r="G23" s="50"/>
      <c r="H23" s="50">
        <v>1</v>
      </c>
      <c r="I23" s="50"/>
      <c r="J23" s="50"/>
      <c r="K23" s="50"/>
      <c r="L23" s="50">
        <v>1</v>
      </c>
      <c r="M23" s="50">
        <v>1</v>
      </c>
      <c r="N23" s="50"/>
      <c r="O23" s="276">
        <f t="shared" si="1"/>
        <v>5</v>
      </c>
      <c r="P23" s="231">
        <f t="shared" si="0"/>
        <v>2.1186440677966099</v>
      </c>
      <c r="R23" s="37" t="s">
        <v>262</v>
      </c>
      <c r="S23" s="37">
        <v>53</v>
      </c>
    </row>
    <row r="24" spans="1:21" s="39" customFormat="1" ht="26.25" customHeight="1" x14ac:dyDescent="0.2">
      <c r="A24" s="225"/>
      <c r="B24" s="224" t="s">
        <v>89</v>
      </c>
      <c r="C24" s="230">
        <v>1</v>
      </c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276">
        <f t="shared" ref="O24" si="3">SUM(C24:N24)</f>
        <v>1</v>
      </c>
      <c r="P24" s="231">
        <f t="shared" si="0"/>
        <v>0.42372881355932202</v>
      </c>
      <c r="Q24" s="37"/>
      <c r="R24" s="37" t="s">
        <v>330</v>
      </c>
      <c r="S24" s="37">
        <v>18</v>
      </c>
      <c r="T24" s="37"/>
    </row>
    <row r="25" spans="1:21" s="39" customFormat="1" ht="26.25" customHeight="1" x14ac:dyDescent="0.2">
      <c r="A25" s="225"/>
      <c r="B25" s="224" t="s">
        <v>333</v>
      </c>
      <c r="C25" s="230">
        <v>1</v>
      </c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276">
        <f t="shared" si="1"/>
        <v>1</v>
      </c>
      <c r="P25" s="231">
        <f t="shared" si="0"/>
        <v>0.42372881355932202</v>
      </c>
      <c r="Q25" s="37"/>
      <c r="R25" s="37" t="s">
        <v>125</v>
      </c>
      <c r="S25" s="37">
        <v>7</v>
      </c>
      <c r="T25" s="37"/>
    </row>
    <row r="26" spans="1:21" s="39" customFormat="1" ht="26.25" customHeight="1" x14ac:dyDescent="0.2">
      <c r="A26" s="223"/>
      <c r="B26" s="224" t="s">
        <v>92</v>
      </c>
      <c r="C26" s="230"/>
      <c r="D26" s="50">
        <v>2</v>
      </c>
      <c r="E26" s="50"/>
      <c r="F26" s="50"/>
      <c r="G26" s="50"/>
      <c r="H26" s="50">
        <v>2</v>
      </c>
      <c r="I26" s="50"/>
      <c r="J26" s="50">
        <v>1</v>
      </c>
      <c r="K26" s="50"/>
      <c r="L26" s="50"/>
      <c r="M26" s="50">
        <v>1</v>
      </c>
      <c r="N26" s="50"/>
      <c r="O26" s="276">
        <f t="shared" ref="O26:O27" si="4">SUM(C26:N26)</f>
        <v>6</v>
      </c>
      <c r="P26" s="231">
        <f t="shared" si="0"/>
        <v>2.5423728813559325</v>
      </c>
      <c r="Q26" s="37"/>
      <c r="R26" s="37" t="s">
        <v>93</v>
      </c>
      <c r="S26" s="37">
        <v>7</v>
      </c>
      <c r="T26" s="37"/>
    </row>
    <row r="27" spans="1:21" ht="26.25" customHeight="1" x14ac:dyDescent="0.2">
      <c r="A27" s="223"/>
      <c r="B27" s="224" t="s">
        <v>352</v>
      </c>
      <c r="C27" s="230">
        <v>2</v>
      </c>
      <c r="D27" s="50"/>
      <c r="E27" s="50"/>
      <c r="F27" s="50"/>
      <c r="G27" s="50"/>
      <c r="H27" s="50"/>
      <c r="I27" s="50"/>
      <c r="J27" s="50"/>
      <c r="K27" s="50"/>
      <c r="L27" s="50"/>
      <c r="M27" s="50"/>
      <c r="N27" s="50"/>
      <c r="O27" s="276">
        <f t="shared" si="4"/>
        <v>2</v>
      </c>
      <c r="P27" s="231">
        <f t="shared" si="0"/>
        <v>0.84745762711864403</v>
      </c>
      <c r="R27" s="37" t="s">
        <v>92</v>
      </c>
      <c r="S27" s="37">
        <v>6</v>
      </c>
    </row>
    <row r="28" spans="1:21" s="39" customFormat="1" ht="26.25" customHeight="1" x14ac:dyDescent="0.2">
      <c r="A28" s="223"/>
      <c r="B28" s="224" t="s">
        <v>133</v>
      </c>
      <c r="C28" s="230"/>
      <c r="D28" s="50"/>
      <c r="E28" s="50"/>
      <c r="F28" s="50"/>
      <c r="G28" s="50">
        <v>1</v>
      </c>
      <c r="H28" s="50"/>
      <c r="I28" s="50"/>
      <c r="J28" s="50"/>
      <c r="K28" s="50"/>
      <c r="L28" s="50"/>
      <c r="M28" s="50"/>
      <c r="N28" s="50"/>
      <c r="O28" s="276">
        <f t="shared" ref="O28:O29" si="5">SUM(C28:N28)</f>
        <v>1</v>
      </c>
      <c r="P28" s="231">
        <f t="shared" si="0"/>
        <v>0.42372881355932202</v>
      </c>
      <c r="Q28" s="37"/>
      <c r="R28" s="37" t="s">
        <v>98</v>
      </c>
      <c r="S28" s="37">
        <v>5</v>
      </c>
      <c r="T28" s="37"/>
    </row>
    <row r="29" spans="1:21" ht="26.25" customHeight="1" x14ac:dyDescent="0.2">
      <c r="A29" s="223"/>
      <c r="B29" s="224" t="s">
        <v>262</v>
      </c>
      <c r="C29" s="230">
        <v>8</v>
      </c>
      <c r="D29" s="50">
        <v>6</v>
      </c>
      <c r="E29" s="50">
        <v>2</v>
      </c>
      <c r="F29" s="50">
        <v>3</v>
      </c>
      <c r="G29" s="50">
        <v>11</v>
      </c>
      <c r="H29" s="50">
        <v>3</v>
      </c>
      <c r="I29" s="50">
        <v>2</v>
      </c>
      <c r="J29" s="50">
        <v>6</v>
      </c>
      <c r="K29" s="50">
        <v>1</v>
      </c>
      <c r="L29" s="50">
        <v>4</v>
      </c>
      <c r="M29" s="50">
        <v>3</v>
      </c>
      <c r="N29" s="50">
        <v>4</v>
      </c>
      <c r="O29" s="276">
        <f t="shared" si="5"/>
        <v>53</v>
      </c>
      <c r="P29" s="231">
        <f t="shared" si="0"/>
        <v>22.457627118644069</v>
      </c>
      <c r="R29" s="37" t="s">
        <v>97</v>
      </c>
      <c r="S29" s="37">
        <v>5</v>
      </c>
    </row>
    <row r="30" spans="1:21" s="39" customFormat="1" ht="26.25" customHeight="1" thickBot="1" x14ac:dyDescent="0.25">
      <c r="A30" s="223"/>
      <c r="B30" s="224" t="s">
        <v>3</v>
      </c>
      <c r="C30" s="232">
        <v>18</v>
      </c>
      <c r="D30" s="233">
        <v>7</v>
      </c>
      <c r="E30" s="233">
        <v>8</v>
      </c>
      <c r="F30" s="233">
        <v>8</v>
      </c>
      <c r="G30" s="233">
        <v>13</v>
      </c>
      <c r="H30" s="233">
        <v>7</v>
      </c>
      <c r="I30" s="233">
        <v>9</v>
      </c>
      <c r="J30" s="233">
        <v>6</v>
      </c>
      <c r="K30" s="233">
        <v>6</v>
      </c>
      <c r="L30" s="233">
        <v>7</v>
      </c>
      <c r="M30" s="233">
        <v>6</v>
      </c>
      <c r="N30" s="233">
        <v>11</v>
      </c>
      <c r="O30" s="277">
        <f t="shared" si="1"/>
        <v>106</v>
      </c>
      <c r="P30" s="235">
        <f t="shared" si="0"/>
        <v>44.915254237288138</v>
      </c>
      <c r="Q30" s="37"/>
      <c r="R30" s="37" t="s">
        <v>95</v>
      </c>
      <c r="S30" s="37">
        <v>4</v>
      </c>
      <c r="T30" s="37"/>
    </row>
    <row r="31" spans="1:21" ht="19.5" customHeight="1" x14ac:dyDescent="0.2">
      <c r="A31" s="186"/>
      <c r="B31" s="166" t="s">
        <v>2</v>
      </c>
      <c r="C31" s="183">
        <f t="shared" ref="C31:O31" si="6">SUM(C8:C30)</f>
        <v>53</v>
      </c>
      <c r="D31" s="184">
        <f t="shared" si="6"/>
        <v>18</v>
      </c>
      <c r="E31" s="184">
        <f t="shared" si="6"/>
        <v>14</v>
      </c>
      <c r="F31" s="184">
        <f t="shared" si="6"/>
        <v>15</v>
      </c>
      <c r="G31" s="184">
        <f t="shared" si="6"/>
        <v>27</v>
      </c>
      <c r="H31" s="184">
        <f t="shared" si="6"/>
        <v>15</v>
      </c>
      <c r="I31" s="184">
        <f t="shared" si="6"/>
        <v>14</v>
      </c>
      <c r="J31" s="184">
        <f t="shared" si="6"/>
        <v>16</v>
      </c>
      <c r="K31" s="184">
        <f t="shared" si="6"/>
        <v>8</v>
      </c>
      <c r="L31" s="184">
        <f t="shared" si="6"/>
        <v>14</v>
      </c>
      <c r="M31" s="184">
        <f t="shared" si="6"/>
        <v>17</v>
      </c>
      <c r="N31" s="185">
        <f t="shared" si="6"/>
        <v>25</v>
      </c>
      <c r="O31" s="167">
        <f t="shared" si="6"/>
        <v>236</v>
      </c>
      <c r="P31" s="168">
        <f t="shared" si="0"/>
        <v>100</v>
      </c>
      <c r="R31" s="37" t="s">
        <v>323</v>
      </c>
      <c r="S31" s="37">
        <v>3</v>
      </c>
      <c r="U31" s="47"/>
    </row>
    <row r="32" spans="1:21" ht="29.25" customHeight="1" x14ac:dyDescent="0.2">
      <c r="R32" s="37" t="s">
        <v>261</v>
      </c>
      <c r="S32" s="37">
        <v>3</v>
      </c>
    </row>
    <row r="33" spans="18:19" ht="29.25" customHeight="1" x14ac:dyDescent="0.2">
      <c r="R33" s="37" t="s">
        <v>129</v>
      </c>
      <c r="S33" s="37">
        <v>3</v>
      </c>
    </row>
    <row r="34" spans="18:19" ht="29.25" customHeight="1" x14ac:dyDescent="0.2">
      <c r="R34" s="37" t="s">
        <v>130</v>
      </c>
      <c r="S34" s="37">
        <v>3</v>
      </c>
    </row>
    <row r="35" spans="18:19" ht="29.25" customHeight="1" x14ac:dyDescent="0.2">
      <c r="R35" s="37" t="s">
        <v>120</v>
      </c>
      <c r="S35" s="37">
        <v>2</v>
      </c>
    </row>
    <row r="36" spans="18:19" ht="29.25" customHeight="1" x14ac:dyDescent="0.2">
      <c r="R36" s="37" t="s">
        <v>324</v>
      </c>
      <c r="S36" s="37">
        <v>2</v>
      </c>
    </row>
    <row r="37" spans="18:19" ht="29.25" customHeight="1" x14ac:dyDescent="0.2">
      <c r="R37" s="37" t="s">
        <v>352</v>
      </c>
      <c r="S37" s="37">
        <v>2</v>
      </c>
    </row>
    <row r="38" spans="18:19" ht="29.25" customHeight="1" x14ac:dyDescent="0.2">
      <c r="R38" s="37" t="s">
        <v>94</v>
      </c>
      <c r="S38" s="37">
        <v>1</v>
      </c>
    </row>
    <row r="39" spans="18:19" ht="29.25" customHeight="1" x14ac:dyDescent="0.2">
      <c r="R39" s="37" t="s">
        <v>104</v>
      </c>
      <c r="S39" s="37">
        <v>1</v>
      </c>
    </row>
    <row r="40" spans="18:19" ht="29.25" customHeight="1" x14ac:dyDescent="0.2">
      <c r="R40" s="37" t="s">
        <v>103</v>
      </c>
      <c r="S40" s="37">
        <v>1</v>
      </c>
    </row>
    <row r="41" spans="18:19" ht="29.25" customHeight="1" x14ac:dyDescent="0.2">
      <c r="R41" s="37" t="s">
        <v>91</v>
      </c>
      <c r="S41" s="37">
        <v>1</v>
      </c>
    </row>
    <row r="42" spans="18:19" ht="29.25" customHeight="1" x14ac:dyDescent="0.2">
      <c r="R42" s="37" t="s">
        <v>89</v>
      </c>
      <c r="S42" s="37">
        <v>1</v>
      </c>
    </row>
    <row r="43" spans="18:19" ht="29.25" customHeight="1" x14ac:dyDescent="0.2">
      <c r="R43" s="37" t="s">
        <v>333</v>
      </c>
      <c r="S43" s="37">
        <v>1</v>
      </c>
    </row>
    <row r="44" spans="18:19" ht="29.25" customHeight="1" x14ac:dyDescent="0.2">
      <c r="R44" s="37" t="s">
        <v>133</v>
      </c>
      <c r="S44" s="37">
        <v>1</v>
      </c>
    </row>
    <row r="45" spans="18:19" ht="29.25" customHeight="1" x14ac:dyDescent="0.2">
      <c r="R45" s="37" t="s">
        <v>3</v>
      </c>
      <c r="S45" s="37">
        <v>106</v>
      </c>
    </row>
    <row r="51" spans="1:1" ht="29.25" customHeight="1" x14ac:dyDescent="0.2">
      <c r="A51" s="124" t="s">
        <v>358</v>
      </c>
    </row>
    <row r="52" spans="1:1" ht="29.25" customHeight="1" x14ac:dyDescent="0.2">
      <c r="A52" s="124" t="s">
        <v>359</v>
      </c>
    </row>
  </sheetData>
  <sortState ref="R23:S44">
    <sortCondition descending="1" ref="S23:S44"/>
  </sortState>
  <mergeCells count="6">
    <mergeCell ref="B1:P1"/>
    <mergeCell ref="A3:P3"/>
    <mergeCell ref="A4:P4"/>
    <mergeCell ref="A6:B7"/>
    <mergeCell ref="C6:N6"/>
    <mergeCell ref="O6:P6"/>
  </mergeCells>
  <printOptions horizontalCentered="1" verticalCentered="1"/>
  <pageMargins left="0.39370078740157483" right="0.39370078740157483" top="0" bottom="0" header="0" footer="0"/>
  <pageSetup paperSize="9" scale="41" orientation="landscape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H67"/>
  <sheetViews>
    <sheetView showGridLines="0" view="pageBreakPreview" zoomScaleNormal="100" zoomScaleSheetLayoutView="100" workbookViewId="0">
      <selection activeCell="K38" sqref="K38"/>
    </sheetView>
  </sheetViews>
  <sheetFormatPr baseColWidth="10" defaultColWidth="11.42578125" defaultRowHeight="12.75" x14ac:dyDescent="0.2"/>
  <cols>
    <col min="1" max="1" width="39.85546875" style="77" customWidth="1"/>
    <col min="2" max="2" width="27.85546875" style="77" customWidth="1"/>
    <col min="3" max="3" width="26.140625" style="77" customWidth="1"/>
    <col min="4" max="16384" width="11.42578125" style="77"/>
  </cols>
  <sheetData>
    <row r="1" spans="1:6" ht="21" customHeight="1" x14ac:dyDescent="0.2">
      <c r="A1" s="357" t="s">
        <v>250</v>
      </c>
      <c r="B1" s="357"/>
      <c r="C1" s="357"/>
    </row>
    <row r="2" spans="1:6" ht="24" customHeight="1" x14ac:dyDescent="0.2">
      <c r="A2" s="78" t="s">
        <v>109</v>
      </c>
      <c r="B2" s="79"/>
      <c r="C2" s="80"/>
    </row>
    <row r="3" spans="1:6" ht="21" customHeight="1" x14ac:dyDescent="0.2">
      <c r="A3" s="357" t="s">
        <v>183</v>
      </c>
      <c r="B3" s="357"/>
      <c r="C3" s="357"/>
    </row>
    <row r="4" spans="1:6" ht="32.25" customHeight="1" x14ac:dyDescent="0.2">
      <c r="A4" s="358">
        <v>2019</v>
      </c>
      <c r="B4" s="358"/>
      <c r="C4" s="358"/>
    </row>
    <row r="5" spans="1:6" ht="42.75" customHeight="1" thickBot="1" x14ac:dyDescent="0.25">
      <c r="A5" s="360" t="s">
        <v>161</v>
      </c>
      <c r="B5" s="359" t="s">
        <v>46</v>
      </c>
      <c r="C5" s="359"/>
    </row>
    <row r="6" spans="1:6" ht="33" customHeight="1" thickBot="1" x14ac:dyDescent="0.25">
      <c r="A6" s="360"/>
      <c r="B6" s="278" t="s">
        <v>159</v>
      </c>
      <c r="C6" s="278" t="s">
        <v>160</v>
      </c>
    </row>
    <row r="7" spans="1:6" ht="25.5" customHeight="1" x14ac:dyDescent="0.2">
      <c r="A7" s="136" t="s">
        <v>0</v>
      </c>
      <c r="B7" s="279">
        <v>44</v>
      </c>
      <c r="C7" s="280">
        <f>+B7/$B$19*100</f>
        <v>6.3127690100430414</v>
      </c>
    </row>
    <row r="8" spans="1:6" ht="25.5" customHeight="1" x14ac:dyDescent="0.2">
      <c r="A8" s="136" t="s">
        <v>1</v>
      </c>
      <c r="B8" s="281">
        <v>54</v>
      </c>
      <c r="C8" s="282">
        <f>+B8/$B$19*100</f>
        <v>7.747489239598278</v>
      </c>
    </row>
    <row r="9" spans="1:6" ht="25.5" customHeight="1" x14ac:dyDescent="0.2">
      <c r="A9" s="136" t="s">
        <v>7</v>
      </c>
      <c r="B9" s="281">
        <v>69</v>
      </c>
      <c r="C9" s="282">
        <f t="shared" ref="C9:C18" si="0">+B9/$B$19*100</f>
        <v>9.8995695839311342</v>
      </c>
    </row>
    <row r="10" spans="1:6" ht="25.5" customHeight="1" x14ac:dyDescent="0.2">
      <c r="A10" s="136" t="s">
        <v>8</v>
      </c>
      <c r="B10" s="281">
        <v>63</v>
      </c>
      <c r="C10" s="282">
        <f t="shared" si="0"/>
        <v>9.0387374461979917</v>
      </c>
    </row>
    <row r="11" spans="1:6" ht="25.5" customHeight="1" x14ac:dyDescent="0.2">
      <c r="A11" s="136" t="s">
        <v>49</v>
      </c>
      <c r="B11" s="281">
        <v>62</v>
      </c>
      <c r="C11" s="282">
        <f t="shared" si="0"/>
        <v>8.8952654232424688</v>
      </c>
    </row>
    <row r="12" spans="1:6" ht="25.5" customHeight="1" x14ac:dyDescent="0.2">
      <c r="A12" s="136" t="s">
        <v>47</v>
      </c>
      <c r="B12" s="281">
        <v>43</v>
      </c>
      <c r="C12" s="282">
        <f t="shared" si="0"/>
        <v>6.1692969870875176</v>
      </c>
    </row>
    <row r="13" spans="1:6" ht="25.5" customHeight="1" x14ac:dyDescent="0.2">
      <c r="A13" s="136" t="s">
        <v>108</v>
      </c>
      <c r="B13" s="281">
        <v>66</v>
      </c>
      <c r="C13" s="282">
        <f t="shared" si="0"/>
        <v>9.469153515064562</v>
      </c>
    </row>
    <row r="14" spans="1:6" s="81" customFormat="1" ht="25.5" customHeight="1" x14ac:dyDescent="0.2">
      <c r="A14" s="136" t="s">
        <v>48</v>
      </c>
      <c r="B14" s="281">
        <v>67</v>
      </c>
      <c r="C14" s="282">
        <f t="shared" si="0"/>
        <v>9.6126255380200867</v>
      </c>
      <c r="E14" s="77"/>
      <c r="F14" s="77"/>
    </row>
    <row r="15" spans="1:6" s="81" customFormat="1" ht="25.5" customHeight="1" x14ac:dyDescent="0.2">
      <c r="A15" s="136" t="s">
        <v>9</v>
      </c>
      <c r="B15" s="281">
        <v>50</v>
      </c>
      <c r="C15" s="282">
        <f t="shared" si="0"/>
        <v>7.173601147776183</v>
      </c>
      <c r="E15" s="77"/>
      <c r="F15" s="77"/>
    </row>
    <row r="16" spans="1:6" s="83" customFormat="1" ht="25.5" customHeight="1" x14ac:dyDescent="0.2">
      <c r="A16" s="136" t="s">
        <v>10</v>
      </c>
      <c r="B16" s="281">
        <v>64</v>
      </c>
      <c r="C16" s="282">
        <f t="shared" si="0"/>
        <v>9.1822094691535163</v>
      </c>
      <c r="D16" s="82"/>
      <c r="E16" s="77"/>
      <c r="F16" s="77"/>
    </row>
    <row r="17" spans="1:8" ht="25.5" customHeight="1" x14ac:dyDescent="0.2">
      <c r="A17" s="136" t="s">
        <v>11</v>
      </c>
      <c r="B17" s="281">
        <v>63</v>
      </c>
      <c r="C17" s="282">
        <f t="shared" si="0"/>
        <v>9.0387374461979917</v>
      </c>
      <c r="D17" s="84"/>
      <c r="G17" s="84"/>
      <c r="H17" s="85"/>
    </row>
    <row r="18" spans="1:8" ht="25.5" customHeight="1" thickBot="1" x14ac:dyDescent="0.25">
      <c r="A18" s="136" t="s">
        <v>12</v>
      </c>
      <c r="B18" s="283">
        <v>52</v>
      </c>
      <c r="C18" s="284">
        <f t="shared" si="0"/>
        <v>7.4605451936872305</v>
      </c>
      <c r="G18" s="84"/>
      <c r="H18" s="85"/>
    </row>
    <row r="19" spans="1:8" ht="24.95" customHeight="1" x14ac:dyDescent="0.2">
      <c r="A19" s="137" t="s">
        <v>4</v>
      </c>
      <c r="B19" s="287">
        <f>SUM(B7:B18)</f>
        <v>697</v>
      </c>
      <c r="C19" s="288">
        <f>+B19/$B$19*100</f>
        <v>100</v>
      </c>
      <c r="E19" s="84"/>
      <c r="F19" s="84"/>
    </row>
    <row r="20" spans="1:8" ht="24.95" customHeight="1" x14ac:dyDescent="0.2">
      <c r="A20" s="86"/>
      <c r="B20" s="87"/>
      <c r="C20" s="87"/>
      <c r="F20" s="84"/>
    </row>
    <row r="21" spans="1:8" ht="24.95" customHeight="1" x14ac:dyDescent="0.2">
      <c r="A21" s="83"/>
      <c r="B21" s="82"/>
      <c r="C21" s="82"/>
    </row>
    <row r="22" spans="1:8" ht="24.95" customHeight="1" x14ac:dyDescent="0.2">
      <c r="B22" s="84"/>
      <c r="C22" s="84"/>
    </row>
    <row r="23" spans="1:8" ht="24.95" customHeight="1" x14ac:dyDescent="0.2"/>
    <row r="24" spans="1:8" ht="24.95" customHeight="1" x14ac:dyDescent="0.2"/>
    <row r="25" spans="1:8" ht="24.95" customHeight="1" x14ac:dyDescent="0.2"/>
    <row r="26" spans="1:8" ht="24.95" customHeight="1" x14ac:dyDescent="0.2"/>
    <row r="27" spans="1:8" ht="24.95" customHeight="1" x14ac:dyDescent="0.2"/>
    <row r="28" spans="1:8" ht="24.95" customHeight="1" x14ac:dyDescent="0.2"/>
    <row r="29" spans="1:8" ht="24.95" customHeight="1" x14ac:dyDescent="0.2"/>
    <row r="30" spans="1:8" ht="24.95" customHeight="1" x14ac:dyDescent="0.2"/>
    <row r="31" spans="1:8" ht="18.75" customHeight="1" x14ac:dyDescent="0.2"/>
    <row r="32" spans="1:8" ht="24.95" customHeight="1" x14ac:dyDescent="0.2"/>
    <row r="33" spans="1:1" ht="24.95" customHeight="1" x14ac:dyDescent="0.2">
      <c r="A33" s="30" t="s">
        <v>358</v>
      </c>
    </row>
    <row r="34" spans="1:1" ht="24.95" customHeight="1" x14ac:dyDescent="0.2">
      <c r="A34" s="30" t="s">
        <v>359</v>
      </c>
    </row>
    <row r="35" spans="1:1" ht="24.95" customHeight="1" x14ac:dyDescent="0.2"/>
    <row r="36" spans="1:1" ht="24.95" customHeight="1" x14ac:dyDescent="0.2"/>
    <row r="37" spans="1:1" ht="24.95" customHeight="1" x14ac:dyDescent="0.2"/>
    <row r="38" spans="1:1" ht="24.95" customHeight="1" x14ac:dyDescent="0.2"/>
    <row r="39" spans="1:1" ht="24.95" customHeight="1" x14ac:dyDescent="0.2"/>
    <row r="40" spans="1:1" ht="24.95" customHeight="1" x14ac:dyDescent="0.2"/>
    <row r="41" spans="1:1" ht="24.95" customHeight="1" x14ac:dyDescent="0.2"/>
    <row r="42" spans="1:1" ht="24.95" customHeight="1" x14ac:dyDescent="0.2"/>
    <row r="43" spans="1:1" ht="24.95" customHeight="1" x14ac:dyDescent="0.2"/>
    <row r="44" spans="1:1" ht="24.95" customHeight="1" x14ac:dyDescent="0.2"/>
    <row r="45" spans="1:1" ht="24.95" customHeight="1" x14ac:dyDescent="0.2"/>
    <row r="46" spans="1:1" ht="24.95" customHeight="1" x14ac:dyDescent="0.2"/>
    <row r="47" spans="1:1" ht="24.95" customHeight="1" x14ac:dyDescent="0.2"/>
    <row r="48" spans="1:1" ht="24.95" customHeight="1" x14ac:dyDescent="0.2"/>
    <row r="49" ht="24.95" customHeight="1" x14ac:dyDescent="0.2"/>
    <row r="50" ht="24.95" customHeight="1" x14ac:dyDescent="0.2"/>
    <row r="51" ht="24.95" customHeight="1" x14ac:dyDescent="0.2"/>
    <row r="52" ht="24.95" customHeight="1" x14ac:dyDescent="0.2"/>
    <row r="53" ht="24.95" customHeight="1" x14ac:dyDescent="0.2"/>
    <row r="54" ht="24.95" customHeight="1" x14ac:dyDescent="0.2"/>
    <row r="55" ht="24.95" customHeight="1" x14ac:dyDescent="0.2"/>
    <row r="56" ht="24.95" customHeight="1" x14ac:dyDescent="0.2"/>
    <row r="57" ht="24.95" customHeight="1" x14ac:dyDescent="0.2"/>
    <row r="58" ht="24.95" customHeight="1" x14ac:dyDescent="0.2"/>
    <row r="59" ht="24.95" customHeight="1" x14ac:dyDescent="0.2"/>
    <row r="60" ht="24.95" customHeight="1" x14ac:dyDescent="0.2"/>
    <row r="61" ht="24.95" customHeight="1" x14ac:dyDescent="0.2"/>
    <row r="62" ht="24.95" customHeight="1" x14ac:dyDescent="0.2"/>
    <row r="63" ht="24.95" customHeight="1" x14ac:dyDescent="0.2"/>
    <row r="64" ht="24.95" customHeight="1" x14ac:dyDescent="0.2"/>
    <row r="65" ht="24.95" customHeight="1" x14ac:dyDescent="0.2"/>
    <row r="66" ht="24.95" customHeight="1" x14ac:dyDescent="0.2"/>
    <row r="67" ht="24.95" customHeight="1" x14ac:dyDescent="0.2"/>
  </sheetData>
  <mergeCells count="5">
    <mergeCell ref="A1:C1"/>
    <mergeCell ref="A3:C3"/>
    <mergeCell ref="A4:C4"/>
    <mergeCell ref="B5:C5"/>
    <mergeCell ref="A5:A6"/>
  </mergeCells>
  <printOptions horizontalCentered="1" verticalCentered="1"/>
  <pageMargins left="0" right="0" top="0" bottom="0" header="0" footer="0"/>
  <pageSetup paperSize="9" scale="80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S53"/>
  <sheetViews>
    <sheetView showGridLines="0" view="pageBreakPreview" zoomScale="70" zoomScaleNormal="70" zoomScaleSheetLayoutView="70" workbookViewId="0">
      <selection activeCell="K38" sqref="K38"/>
    </sheetView>
  </sheetViews>
  <sheetFormatPr baseColWidth="10" defaultColWidth="11.42578125" defaultRowHeight="29.25" customHeight="1" x14ac:dyDescent="0.2"/>
  <cols>
    <col min="1" max="1" width="3.7109375" style="37" customWidth="1"/>
    <col min="2" max="2" width="26.5703125" style="37" customWidth="1"/>
    <col min="3" max="10" width="12" style="37" customWidth="1"/>
    <col min="11" max="11" width="15.42578125" style="37" customWidth="1"/>
    <col min="12" max="12" width="12" style="37" customWidth="1"/>
    <col min="13" max="13" width="16.28515625" style="37" customWidth="1"/>
    <col min="14" max="14" width="15" style="37" customWidth="1"/>
    <col min="15" max="15" width="13.42578125" style="37" customWidth="1"/>
    <col min="16" max="16" width="12" style="37" customWidth="1"/>
    <col min="17" max="16384" width="11.42578125" style="37"/>
  </cols>
  <sheetData>
    <row r="1" spans="1:19" ht="20.25" x14ac:dyDescent="0.2">
      <c r="A1" s="342" t="s">
        <v>251</v>
      </c>
      <c r="B1" s="342"/>
      <c r="C1" s="342"/>
      <c r="D1" s="342"/>
      <c r="E1" s="342"/>
      <c r="F1" s="342"/>
      <c r="G1" s="342"/>
      <c r="H1" s="342"/>
      <c r="I1" s="342"/>
      <c r="J1" s="342"/>
      <c r="K1" s="342"/>
      <c r="L1" s="342"/>
      <c r="M1" s="342"/>
      <c r="N1" s="342"/>
      <c r="O1" s="342"/>
      <c r="P1" s="342"/>
    </row>
    <row r="2" spans="1:19" ht="20.25" x14ac:dyDescent="0.2">
      <c r="A2" s="115" t="s">
        <v>109</v>
      </c>
      <c r="B2" s="116"/>
      <c r="C2" s="115"/>
      <c r="D2" s="115"/>
      <c r="E2" s="115"/>
      <c r="F2" s="115"/>
      <c r="G2" s="115"/>
      <c r="H2" s="115"/>
      <c r="I2" s="115"/>
      <c r="J2" s="115"/>
      <c r="K2" s="115"/>
      <c r="L2" s="115"/>
      <c r="M2" s="115"/>
      <c r="N2" s="115"/>
      <c r="O2" s="115"/>
      <c r="P2" s="115"/>
    </row>
    <row r="3" spans="1:19" s="39" customFormat="1" ht="24.75" customHeight="1" x14ac:dyDescent="0.2">
      <c r="A3" s="343" t="s">
        <v>184</v>
      </c>
      <c r="B3" s="343"/>
      <c r="C3" s="343"/>
      <c r="D3" s="343"/>
      <c r="E3" s="343"/>
      <c r="F3" s="343"/>
      <c r="G3" s="343"/>
      <c r="H3" s="343"/>
      <c r="I3" s="343"/>
      <c r="J3" s="343"/>
      <c r="K3" s="343"/>
      <c r="L3" s="343"/>
      <c r="M3" s="343"/>
      <c r="N3" s="343"/>
      <c r="O3" s="343"/>
      <c r="P3" s="343"/>
    </row>
    <row r="4" spans="1:19" s="39" customFormat="1" ht="20.25" x14ac:dyDescent="0.2">
      <c r="A4" s="344" t="s">
        <v>287</v>
      </c>
      <c r="B4" s="344"/>
      <c r="C4" s="344"/>
      <c r="D4" s="344"/>
      <c r="E4" s="344"/>
      <c r="F4" s="344"/>
      <c r="G4" s="344"/>
      <c r="H4" s="344"/>
      <c r="I4" s="344"/>
      <c r="J4" s="344"/>
      <c r="K4" s="344"/>
      <c r="L4" s="344"/>
      <c r="M4" s="344"/>
      <c r="N4" s="344"/>
      <c r="O4" s="344"/>
      <c r="P4" s="344"/>
    </row>
    <row r="5" spans="1:19" s="39" customFormat="1" ht="10.5" customHeight="1" x14ac:dyDescent="0.2">
      <c r="A5" s="40"/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</row>
    <row r="6" spans="1:19" s="39" customFormat="1" ht="30" customHeight="1" thickBot="1" x14ac:dyDescent="0.25">
      <c r="A6" s="340" t="s">
        <v>72</v>
      </c>
      <c r="B6" s="340"/>
      <c r="C6" s="341" t="s">
        <v>161</v>
      </c>
      <c r="D6" s="341"/>
      <c r="E6" s="341"/>
      <c r="F6" s="341"/>
      <c r="G6" s="341"/>
      <c r="H6" s="341"/>
      <c r="I6" s="341"/>
      <c r="J6" s="341"/>
      <c r="K6" s="341"/>
      <c r="L6" s="341"/>
      <c r="M6" s="341"/>
      <c r="N6" s="341"/>
      <c r="O6" s="341" t="s">
        <v>2</v>
      </c>
      <c r="P6" s="341"/>
    </row>
    <row r="7" spans="1:19" s="39" customFormat="1" ht="30" customHeight="1" thickBot="1" x14ac:dyDescent="0.25">
      <c r="A7" s="340"/>
      <c r="B7" s="340"/>
      <c r="C7" s="170" t="s">
        <v>0</v>
      </c>
      <c r="D7" s="170" t="s">
        <v>1</v>
      </c>
      <c r="E7" s="170" t="s">
        <v>7</v>
      </c>
      <c r="F7" s="170" t="s">
        <v>8</v>
      </c>
      <c r="G7" s="170" t="s">
        <v>49</v>
      </c>
      <c r="H7" s="170" t="s">
        <v>47</v>
      </c>
      <c r="I7" s="170" t="s">
        <v>108</v>
      </c>
      <c r="J7" s="170" t="s">
        <v>48</v>
      </c>
      <c r="K7" s="170" t="s">
        <v>9</v>
      </c>
      <c r="L7" s="170" t="s">
        <v>10</v>
      </c>
      <c r="M7" s="170" t="s">
        <v>11</v>
      </c>
      <c r="N7" s="170" t="s">
        <v>12</v>
      </c>
      <c r="O7" s="170" t="s">
        <v>159</v>
      </c>
      <c r="P7" s="170" t="s">
        <v>160</v>
      </c>
    </row>
    <row r="8" spans="1:19" s="39" customFormat="1" ht="26.25" customHeight="1" x14ac:dyDescent="0.2">
      <c r="A8" s="223"/>
      <c r="B8" s="224" t="s">
        <v>65</v>
      </c>
      <c r="C8" s="226"/>
      <c r="D8" s="227">
        <v>2</v>
      </c>
      <c r="E8" s="227">
        <v>2</v>
      </c>
      <c r="F8" s="227">
        <v>4</v>
      </c>
      <c r="G8" s="227">
        <v>1</v>
      </c>
      <c r="H8" s="227">
        <v>1</v>
      </c>
      <c r="I8" s="227">
        <v>5</v>
      </c>
      <c r="J8" s="227">
        <v>1</v>
      </c>
      <c r="K8" s="227">
        <v>5</v>
      </c>
      <c r="L8" s="227">
        <v>3</v>
      </c>
      <c r="M8" s="227">
        <v>3</v>
      </c>
      <c r="N8" s="227">
        <v>2</v>
      </c>
      <c r="O8" s="236">
        <f>SUM(C8:N8)</f>
        <v>29</v>
      </c>
      <c r="P8" s="229">
        <f t="shared" ref="P8:P32" si="0">+O8/$O$32*100</f>
        <v>4.160688665710186</v>
      </c>
      <c r="Q8" s="37"/>
      <c r="R8" s="37" t="s">
        <v>39</v>
      </c>
      <c r="S8" s="37">
        <v>21</v>
      </c>
    </row>
    <row r="9" spans="1:19" s="39" customFormat="1" ht="26.25" customHeight="1" x14ac:dyDescent="0.2">
      <c r="A9" s="223"/>
      <c r="B9" s="224" t="s">
        <v>58</v>
      </c>
      <c r="C9" s="230">
        <v>12</v>
      </c>
      <c r="D9" s="50">
        <v>9</v>
      </c>
      <c r="E9" s="50">
        <v>11</v>
      </c>
      <c r="F9" s="50">
        <v>10</v>
      </c>
      <c r="G9" s="50">
        <v>6</v>
      </c>
      <c r="H9" s="50">
        <v>2</v>
      </c>
      <c r="I9" s="50">
        <v>8</v>
      </c>
      <c r="J9" s="50">
        <v>9</v>
      </c>
      <c r="K9" s="50">
        <v>4</v>
      </c>
      <c r="L9" s="50">
        <v>6</v>
      </c>
      <c r="M9" s="50">
        <v>4</v>
      </c>
      <c r="N9" s="50">
        <v>5</v>
      </c>
      <c r="O9" s="276">
        <f>SUM(C9:N9)</f>
        <v>86</v>
      </c>
      <c r="P9" s="231">
        <f t="shared" si="0"/>
        <v>12.338593974175035</v>
      </c>
      <c r="Q9" s="37"/>
      <c r="R9" s="37" t="s">
        <v>110</v>
      </c>
      <c r="S9" s="37">
        <v>273</v>
      </c>
    </row>
    <row r="10" spans="1:19" s="39" customFormat="1" ht="26.25" customHeight="1" x14ac:dyDescent="0.2">
      <c r="A10" s="223"/>
      <c r="B10" s="224" t="s">
        <v>64</v>
      </c>
      <c r="C10" s="230"/>
      <c r="D10" s="50">
        <v>1</v>
      </c>
      <c r="E10" s="50"/>
      <c r="F10" s="50"/>
      <c r="G10" s="50"/>
      <c r="H10" s="50"/>
      <c r="I10" s="50"/>
      <c r="J10" s="50"/>
      <c r="K10" s="50">
        <v>1</v>
      </c>
      <c r="L10" s="50"/>
      <c r="M10" s="50">
        <v>1</v>
      </c>
      <c r="N10" s="50"/>
      <c r="O10" s="276">
        <f>SUM(C10:N10)</f>
        <v>3</v>
      </c>
      <c r="P10" s="231">
        <f t="shared" si="0"/>
        <v>0.43041606886657102</v>
      </c>
      <c r="Q10" s="37"/>
      <c r="R10" s="37" t="s">
        <v>58</v>
      </c>
      <c r="S10" s="37">
        <v>76</v>
      </c>
    </row>
    <row r="11" spans="1:19" s="39" customFormat="1" ht="26.25" customHeight="1" x14ac:dyDescent="0.2">
      <c r="A11" s="225"/>
      <c r="B11" s="224" t="s">
        <v>155</v>
      </c>
      <c r="C11" s="230"/>
      <c r="D11" s="50"/>
      <c r="E11" s="50"/>
      <c r="F11" s="50"/>
      <c r="G11" s="50"/>
      <c r="H11" s="50"/>
      <c r="I11" s="50"/>
      <c r="J11" s="50"/>
      <c r="K11" s="50">
        <v>1</v>
      </c>
      <c r="L11" s="50"/>
      <c r="M11" s="50">
        <v>1</v>
      </c>
      <c r="N11" s="50"/>
      <c r="O11" s="276">
        <f t="shared" ref="O11" si="1">SUM(C11:N11)</f>
        <v>2</v>
      </c>
      <c r="P11" s="231">
        <f t="shared" si="0"/>
        <v>0.28694404591104739</v>
      </c>
      <c r="Q11" s="37"/>
      <c r="R11" s="37" t="s">
        <v>65</v>
      </c>
      <c r="S11" s="37">
        <v>25</v>
      </c>
    </row>
    <row r="12" spans="1:19" s="39" customFormat="1" ht="26.25" customHeight="1" x14ac:dyDescent="0.2">
      <c r="A12" s="223"/>
      <c r="B12" s="225" t="s">
        <v>66</v>
      </c>
      <c r="C12" s="230">
        <v>1</v>
      </c>
      <c r="D12" s="50"/>
      <c r="E12" s="50">
        <v>5</v>
      </c>
      <c r="F12" s="50">
        <v>3</v>
      </c>
      <c r="G12" s="50"/>
      <c r="H12" s="50">
        <v>2</v>
      </c>
      <c r="I12" s="50"/>
      <c r="J12" s="50"/>
      <c r="K12" s="50">
        <v>3</v>
      </c>
      <c r="L12" s="50">
        <v>2</v>
      </c>
      <c r="M12" s="50">
        <v>4</v>
      </c>
      <c r="N12" s="50"/>
      <c r="O12" s="276">
        <f t="shared" ref="O12:O31" si="2">SUM(C12:N12)</f>
        <v>20</v>
      </c>
      <c r="P12" s="231">
        <f t="shared" si="0"/>
        <v>2.8694404591104736</v>
      </c>
      <c r="Q12" s="37"/>
      <c r="R12" s="37" t="s">
        <v>66</v>
      </c>
      <c r="S12" s="37">
        <v>25</v>
      </c>
    </row>
    <row r="13" spans="1:19" s="39" customFormat="1" ht="26.25" customHeight="1" x14ac:dyDescent="0.2">
      <c r="A13" s="225"/>
      <c r="B13" s="224" t="s">
        <v>63</v>
      </c>
      <c r="C13" s="230"/>
      <c r="D13" s="50"/>
      <c r="E13" s="50">
        <v>1</v>
      </c>
      <c r="F13" s="50">
        <v>1</v>
      </c>
      <c r="G13" s="50"/>
      <c r="H13" s="50"/>
      <c r="I13" s="50">
        <v>4</v>
      </c>
      <c r="J13" s="50"/>
      <c r="K13" s="50"/>
      <c r="L13" s="50">
        <v>3</v>
      </c>
      <c r="M13" s="50">
        <v>2</v>
      </c>
      <c r="N13" s="50"/>
      <c r="O13" s="276">
        <f t="shared" si="2"/>
        <v>11</v>
      </c>
      <c r="P13" s="231">
        <f t="shared" si="0"/>
        <v>1.5781922525107603</v>
      </c>
      <c r="Q13" s="37"/>
      <c r="R13" s="37" t="s">
        <v>156</v>
      </c>
      <c r="S13" s="37">
        <v>19</v>
      </c>
    </row>
    <row r="14" spans="1:19" s="39" customFormat="1" ht="26.25" customHeight="1" x14ac:dyDescent="0.2">
      <c r="A14" s="225"/>
      <c r="B14" s="224" t="s">
        <v>68</v>
      </c>
      <c r="C14" s="230"/>
      <c r="D14" s="50"/>
      <c r="E14" s="50">
        <v>1</v>
      </c>
      <c r="F14" s="50"/>
      <c r="G14" s="50">
        <v>1</v>
      </c>
      <c r="H14" s="50"/>
      <c r="I14" s="50">
        <v>2</v>
      </c>
      <c r="J14" s="50">
        <v>1</v>
      </c>
      <c r="K14" s="50"/>
      <c r="L14" s="50"/>
      <c r="M14" s="50"/>
      <c r="N14" s="50">
        <v>2</v>
      </c>
      <c r="O14" s="276">
        <f t="shared" si="2"/>
        <v>7</v>
      </c>
      <c r="P14" s="231">
        <f t="shared" si="0"/>
        <v>1.0043041606886656</v>
      </c>
      <c r="Q14" s="37"/>
      <c r="R14" s="37" t="s">
        <v>60</v>
      </c>
      <c r="S14" s="37">
        <v>17</v>
      </c>
    </row>
    <row r="15" spans="1:19" ht="26.25" customHeight="1" x14ac:dyDescent="0.2">
      <c r="A15" s="223"/>
      <c r="B15" s="224" t="s">
        <v>290</v>
      </c>
      <c r="C15" s="230"/>
      <c r="D15" s="50"/>
      <c r="E15" s="50">
        <v>1</v>
      </c>
      <c r="F15" s="50">
        <v>1</v>
      </c>
      <c r="G15" s="50"/>
      <c r="H15" s="50">
        <v>1</v>
      </c>
      <c r="I15" s="50">
        <v>1</v>
      </c>
      <c r="J15" s="50"/>
      <c r="K15" s="50"/>
      <c r="L15" s="50"/>
      <c r="M15" s="50">
        <v>1</v>
      </c>
      <c r="N15" s="50"/>
      <c r="O15" s="276">
        <f t="shared" si="2"/>
        <v>5</v>
      </c>
      <c r="P15" s="231">
        <f t="shared" si="0"/>
        <v>0.71736011477761841</v>
      </c>
      <c r="R15" s="37" t="s">
        <v>57</v>
      </c>
      <c r="S15" s="37">
        <v>12</v>
      </c>
    </row>
    <row r="16" spans="1:19" ht="26.25" customHeight="1" x14ac:dyDescent="0.2">
      <c r="A16" s="223"/>
      <c r="B16" s="224" t="s">
        <v>60</v>
      </c>
      <c r="C16" s="230"/>
      <c r="D16" s="50">
        <v>1</v>
      </c>
      <c r="E16" s="50"/>
      <c r="F16" s="50"/>
      <c r="G16" s="50">
        <v>1</v>
      </c>
      <c r="H16" s="50">
        <v>3</v>
      </c>
      <c r="I16" s="50">
        <v>1</v>
      </c>
      <c r="J16" s="50">
        <v>2</v>
      </c>
      <c r="K16" s="50"/>
      <c r="L16" s="50">
        <v>5</v>
      </c>
      <c r="M16" s="50">
        <v>1</v>
      </c>
      <c r="N16" s="50"/>
      <c r="O16" s="276">
        <f t="shared" ref="O16" si="3">SUM(C16:N16)</f>
        <v>14</v>
      </c>
      <c r="P16" s="231">
        <f t="shared" si="0"/>
        <v>2.0086083213773311</v>
      </c>
      <c r="R16" s="37" t="s">
        <v>71</v>
      </c>
      <c r="S16" s="37">
        <v>10</v>
      </c>
    </row>
    <row r="17" spans="1:19" ht="26.25" customHeight="1" x14ac:dyDescent="0.2">
      <c r="A17" s="223"/>
      <c r="B17" s="224" t="s">
        <v>291</v>
      </c>
      <c r="C17" s="230"/>
      <c r="D17" s="50">
        <v>2</v>
      </c>
      <c r="E17" s="50">
        <v>1</v>
      </c>
      <c r="F17" s="50">
        <v>2</v>
      </c>
      <c r="G17" s="50"/>
      <c r="H17" s="50"/>
      <c r="I17" s="50">
        <v>1</v>
      </c>
      <c r="J17" s="50"/>
      <c r="K17" s="50">
        <v>1</v>
      </c>
      <c r="L17" s="50"/>
      <c r="M17" s="50">
        <v>2</v>
      </c>
      <c r="N17" s="50">
        <v>1</v>
      </c>
      <c r="O17" s="276">
        <f t="shared" si="2"/>
        <v>10</v>
      </c>
      <c r="P17" s="231">
        <f t="shared" si="0"/>
        <v>1.4347202295552368</v>
      </c>
      <c r="R17" s="37" t="s">
        <v>59</v>
      </c>
      <c r="S17" s="37">
        <v>7</v>
      </c>
    </row>
    <row r="18" spans="1:19" ht="26.25" customHeight="1" x14ac:dyDescent="0.2">
      <c r="A18" s="223"/>
      <c r="B18" s="224" t="s">
        <v>71</v>
      </c>
      <c r="C18" s="230"/>
      <c r="D18" s="50">
        <v>5</v>
      </c>
      <c r="E18" s="50">
        <v>1</v>
      </c>
      <c r="F18" s="50">
        <v>6</v>
      </c>
      <c r="G18" s="50"/>
      <c r="H18" s="50">
        <v>1</v>
      </c>
      <c r="I18" s="50"/>
      <c r="J18" s="50">
        <v>1</v>
      </c>
      <c r="K18" s="50"/>
      <c r="L18" s="50">
        <v>2</v>
      </c>
      <c r="M18" s="50">
        <v>2</v>
      </c>
      <c r="N18" s="50">
        <v>2</v>
      </c>
      <c r="O18" s="276">
        <f t="shared" si="2"/>
        <v>20</v>
      </c>
      <c r="P18" s="231">
        <f t="shared" si="0"/>
        <v>2.8694404591104736</v>
      </c>
      <c r="R18" s="37" t="s">
        <v>55</v>
      </c>
      <c r="S18" s="37">
        <v>7</v>
      </c>
    </row>
    <row r="19" spans="1:19" s="39" customFormat="1" ht="26.25" customHeight="1" x14ac:dyDescent="0.2">
      <c r="A19" s="223"/>
      <c r="B19" s="225" t="s">
        <v>70</v>
      </c>
      <c r="C19" s="230"/>
      <c r="D19" s="50"/>
      <c r="E19" s="50"/>
      <c r="F19" s="50"/>
      <c r="G19" s="50">
        <v>1</v>
      </c>
      <c r="H19" s="50"/>
      <c r="I19" s="50">
        <v>1</v>
      </c>
      <c r="J19" s="50">
        <v>1</v>
      </c>
      <c r="K19" s="50"/>
      <c r="L19" s="50">
        <v>1</v>
      </c>
      <c r="M19" s="50">
        <v>1</v>
      </c>
      <c r="N19" s="50"/>
      <c r="O19" s="276">
        <f t="shared" si="2"/>
        <v>5</v>
      </c>
      <c r="P19" s="231">
        <f t="shared" si="0"/>
        <v>0.71736011477761841</v>
      </c>
      <c r="Q19" s="37"/>
      <c r="R19" s="37" t="s">
        <v>67</v>
      </c>
      <c r="S19" s="37">
        <v>5</v>
      </c>
    </row>
    <row r="20" spans="1:19" s="39" customFormat="1" ht="26.25" customHeight="1" x14ac:dyDescent="0.2">
      <c r="A20" s="223"/>
      <c r="B20" s="225" t="s">
        <v>110</v>
      </c>
      <c r="C20" s="230">
        <v>29</v>
      </c>
      <c r="D20" s="50">
        <v>32</v>
      </c>
      <c r="E20" s="50">
        <v>40</v>
      </c>
      <c r="F20" s="50">
        <v>33</v>
      </c>
      <c r="G20" s="50">
        <v>45</v>
      </c>
      <c r="H20" s="50">
        <v>27</v>
      </c>
      <c r="I20" s="50">
        <v>39</v>
      </c>
      <c r="J20" s="50">
        <v>42</v>
      </c>
      <c r="K20" s="50">
        <v>27</v>
      </c>
      <c r="L20" s="50">
        <v>36</v>
      </c>
      <c r="M20" s="50">
        <v>35</v>
      </c>
      <c r="N20" s="50">
        <v>32</v>
      </c>
      <c r="O20" s="276">
        <f t="shared" si="2"/>
        <v>417</v>
      </c>
      <c r="P20" s="231">
        <f t="shared" si="0"/>
        <v>59.827833572453372</v>
      </c>
      <c r="Q20" s="37"/>
      <c r="R20" s="37" t="s">
        <v>155</v>
      </c>
      <c r="S20" s="37">
        <v>4</v>
      </c>
    </row>
    <row r="21" spans="1:19" s="39" customFormat="1" ht="26.25" customHeight="1" x14ac:dyDescent="0.2">
      <c r="A21" s="223"/>
      <c r="B21" s="224" t="s">
        <v>67</v>
      </c>
      <c r="C21" s="230"/>
      <c r="D21" s="50"/>
      <c r="E21" s="50"/>
      <c r="F21" s="50"/>
      <c r="G21" s="50"/>
      <c r="H21" s="50">
        <v>1</v>
      </c>
      <c r="I21" s="50"/>
      <c r="J21" s="50">
        <v>1</v>
      </c>
      <c r="K21" s="50"/>
      <c r="L21" s="50"/>
      <c r="M21" s="50">
        <v>1</v>
      </c>
      <c r="N21" s="50">
        <v>0</v>
      </c>
      <c r="O21" s="276">
        <f>SUM(C21:N21)</f>
        <v>3</v>
      </c>
      <c r="P21" s="231">
        <f t="shared" si="0"/>
        <v>0.43041606886657102</v>
      </c>
      <c r="Q21" s="37"/>
      <c r="R21" s="37"/>
      <c r="S21" s="37">
        <f>SUM(S8:S20)</f>
        <v>501</v>
      </c>
    </row>
    <row r="22" spans="1:19" s="39" customFormat="1" ht="26.25" customHeight="1" x14ac:dyDescent="0.2">
      <c r="A22" s="223"/>
      <c r="B22" s="225" t="s">
        <v>61</v>
      </c>
      <c r="C22" s="230"/>
      <c r="D22" s="50"/>
      <c r="E22" s="50"/>
      <c r="F22" s="50"/>
      <c r="G22" s="50"/>
      <c r="H22" s="50">
        <v>1</v>
      </c>
      <c r="I22" s="50"/>
      <c r="J22" s="50"/>
      <c r="K22" s="50"/>
      <c r="L22" s="50"/>
      <c r="M22" s="50"/>
      <c r="N22" s="50">
        <v>2</v>
      </c>
      <c r="O22" s="276">
        <f t="shared" si="2"/>
        <v>3</v>
      </c>
      <c r="P22" s="231">
        <f t="shared" si="0"/>
        <v>0.43041606886657102</v>
      </c>
      <c r="Q22" s="37"/>
      <c r="R22" s="37"/>
      <c r="S22" s="37"/>
    </row>
    <row r="23" spans="1:19" s="39" customFormat="1" ht="26.25" customHeight="1" x14ac:dyDescent="0.2">
      <c r="A23" s="223"/>
      <c r="B23" s="224" t="s">
        <v>226</v>
      </c>
      <c r="C23" s="230"/>
      <c r="D23" s="50"/>
      <c r="E23" s="50"/>
      <c r="F23" s="50"/>
      <c r="G23" s="50"/>
      <c r="H23" s="50"/>
      <c r="I23" s="50"/>
      <c r="J23" s="50"/>
      <c r="K23" s="50">
        <v>1</v>
      </c>
      <c r="L23" s="50"/>
      <c r="M23" s="50"/>
      <c r="N23" s="50"/>
      <c r="O23" s="276">
        <f t="shared" ref="O23:O26" si="4">SUM(C23:N23)</f>
        <v>1</v>
      </c>
      <c r="P23" s="231">
        <f t="shared" si="0"/>
        <v>0.14347202295552369</v>
      </c>
      <c r="Q23" s="37"/>
      <c r="R23" s="37"/>
      <c r="S23" s="37"/>
    </row>
    <row r="24" spans="1:19" s="39" customFormat="1" ht="26.25" customHeight="1" x14ac:dyDescent="0.2">
      <c r="A24" s="223"/>
      <c r="B24" s="224" t="s">
        <v>59</v>
      </c>
      <c r="C24" s="230"/>
      <c r="D24" s="50"/>
      <c r="E24" s="50">
        <v>2</v>
      </c>
      <c r="F24" s="50">
        <v>1</v>
      </c>
      <c r="G24" s="50"/>
      <c r="H24" s="50"/>
      <c r="I24" s="50"/>
      <c r="J24" s="50"/>
      <c r="K24" s="50"/>
      <c r="L24" s="50">
        <v>1</v>
      </c>
      <c r="M24" s="50">
        <v>1</v>
      </c>
      <c r="N24" s="50">
        <v>3</v>
      </c>
      <c r="O24" s="276">
        <f t="shared" ref="O24" si="5">SUM(C24:N24)</f>
        <v>8</v>
      </c>
      <c r="P24" s="231">
        <f t="shared" si="0"/>
        <v>1.1477761836441895</v>
      </c>
      <c r="Q24" s="37"/>
      <c r="R24" s="37" t="s">
        <v>110</v>
      </c>
      <c r="S24" s="37">
        <v>273</v>
      </c>
    </row>
    <row r="25" spans="1:19" s="39" customFormat="1" ht="26.25" customHeight="1" x14ac:dyDescent="0.2">
      <c r="A25" s="223"/>
      <c r="B25" s="224" t="s">
        <v>56</v>
      </c>
      <c r="C25" s="230"/>
      <c r="D25" s="50"/>
      <c r="E25" s="50"/>
      <c r="F25" s="50"/>
      <c r="G25" s="50"/>
      <c r="H25" s="50">
        <v>1</v>
      </c>
      <c r="I25" s="50"/>
      <c r="J25" s="50"/>
      <c r="K25" s="50">
        <v>1</v>
      </c>
      <c r="L25" s="50"/>
      <c r="M25" s="50"/>
      <c r="N25" s="50"/>
      <c r="O25" s="276">
        <f t="shared" si="4"/>
        <v>2</v>
      </c>
      <c r="P25" s="231">
        <f t="shared" si="0"/>
        <v>0.28694404591104739</v>
      </c>
      <c r="Q25" s="37"/>
      <c r="R25" s="37" t="s">
        <v>58</v>
      </c>
      <c r="S25" s="37">
        <v>76</v>
      </c>
    </row>
    <row r="26" spans="1:19" s="39" customFormat="1" ht="26.25" customHeight="1" x14ac:dyDescent="0.2">
      <c r="A26" s="223"/>
      <c r="B26" s="224" t="s">
        <v>57</v>
      </c>
      <c r="C26" s="230"/>
      <c r="D26" s="50"/>
      <c r="E26" s="50"/>
      <c r="F26" s="50">
        <v>1</v>
      </c>
      <c r="G26" s="50">
        <v>2</v>
      </c>
      <c r="H26" s="50"/>
      <c r="I26" s="50"/>
      <c r="J26" s="50"/>
      <c r="K26" s="50">
        <v>2</v>
      </c>
      <c r="L26" s="50">
        <v>1</v>
      </c>
      <c r="M26" s="50"/>
      <c r="N26" s="50"/>
      <c r="O26" s="276">
        <f t="shared" si="4"/>
        <v>6</v>
      </c>
      <c r="P26" s="231">
        <f t="shared" si="0"/>
        <v>0.86083213773314204</v>
      </c>
      <c r="Q26" s="37"/>
      <c r="R26" s="37" t="s">
        <v>65</v>
      </c>
      <c r="S26" s="37">
        <v>25</v>
      </c>
    </row>
    <row r="27" spans="1:19" s="39" customFormat="1" ht="26.25" customHeight="1" x14ac:dyDescent="0.2">
      <c r="A27" s="223"/>
      <c r="B27" s="224" t="s">
        <v>62</v>
      </c>
      <c r="C27" s="230"/>
      <c r="D27" s="50"/>
      <c r="E27" s="50">
        <v>2</v>
      </c>
      <c r="F27" s="50"/>
      <c r="G27" s="50">
        <v>2</v>
      </c>
      <c r="H27" s="50">
        <v>3</v>
      </c>
      <c r="I27" s="50">
        <v>1</v>
      </c>
      <c r="J27" s="50">
        <v>5</v>
      </c>
      <c r="K27" s="50">
        <v>1</v>
      </c>
      <c r="L27" s="50">
        <v>4</v>
      </c>
      <c r="M27" s="50">
        <v>3</v>
      </c>
      <c r="N27" s="50">
        <v>3</v>
      </c>
      <c r="O27" s="276">
        <f t="shared" si="2"/>
        <v>24</v>
      </c>
      <c r="P27" s="231">
        <f t="shared" si="0"/>
        <v>3.4433285509325682</v>
      </c>
      <c r="Q27" s="37"/>
      <c r="R27" s="37" t="s">
        <v>66</v>
      </c>
      <c r="S27" s="37">
        <v>25</v>
      </c>
    </row>
    <row r="28" spans="1:19" s="39" customFormat="1" ht="26.25" customHeight="1" x14ac:dyDescent="0.2">
      <c r="A28" s="223"/>
      <c r="B28" s="224" t="s">
        <v>292</v>
      </c>
      <c r="C28" s="230"/>
      <c r="D28" s="50">
        <v>1</v>
      </c>
      <c r="E28" s="50"/>
      <c r="F28" s="50"/>
      <c r="G28" s="50"/>
      <c r="H28" s="50"/>
      <c r="I28" s="50">
        <v>1</v>
      </c>
      <c r="J28" s="50">
        <v>1</v>
      </c>
      <c r="K28" s="50">
        <v>1</v>
      </c>
      <c r="L28" s="50"/>
      <c r="M28" s="50">
        <v>1</v>
      </c>
      <c r="N28" s="50"/>
      <c r="O28" s="276">
        <f t="shared" si="2"/>
        <v>5</v>
      </c>
      <c r="P28" s="231">
        <f t="shared" si="0"/>
        <v>0.71736011477761841</v>
      </c>
      <c r="Q28" s="37"/>
      <c r="R28" s="37" t="s">
        <v>156</v>
      </c>
      <c r="S28" s="37">
        <v>19</v>
      </c>
    </row>
    <row r="29" spans="1:19" s="39" customFormat="1" ht="26.25" customHeight="1" x14ac:dyDescent="0.2">
      <c r="A29" s="223"/>
      <c r="B29" s="224" t="s">
        <v>55</v>
      </c>
      <c r="C29" s="230">
        <v>1</v>
      </c>
      <c r="D29" s="50">
        <v>1</v>
      </c>
      <c r="E29" s="50">
        <v>2</v>
      </c>
      <c r="F29" s="50">
        <v>1</v>
      </c>
      <c r="G29" s="50">
        <v>3</v>
      </c>
      <c r="H29" s="50"/>
      <c r="I29" s="50">
        <v>1</v>
      </c>
      <c r="J29" s="50">
        <v>1</v>
      </c>
      <c r="K29" s="50"/>
      <c r="L29" s="50"/>
      <c r="M29" s="50"/>
      <c r="N29" s="50"/>
      <c r="O29" s="276">
        <f t="shared" ref="O29" si="6">SUM(C29:N29)</f>
        <v>10</v>
      </c>
      <c r="P29" s="231">
        <f t="shared" si="0"/>
        <v>1.4347202295552368</v>
      </c>
      <c r="Q29" s="37"/>
      <c r="R29" s="37" t="s">
        <v>60</v>
      </c>
      <c r="S29" s="37">
        <v>17</v>
      </c>
    </row>
    <row r="30" spans="1:19" s="39" customFormat="1" ht="26.25" customHeight="1" x14ac:dyDescent="0.2">
      <c r="A30" s="223"/>
      <c r="B30" s="224" t="s">
        <v>162</v>
      </c>
      <c r="C30" s="230"/>
      <c r="D30" s="50"/>
      <c r="E30" s="50"/>
      <c r="F30" s="50"/>
      <c r="G30" s="50"/>
      <c r="H30" s="50"/>
      <c r="I30" s="50">
        <v>1</v>
      </c>
      <c r="J30" s="50"/>
      <c r="K30" s="50">
        <v>2</v>
      </c>
      <c r="L30" s="50"/>
      <c r="M30" s="50"/>
      <c r="N30" s="50"/>
      <c r="O30" s="276">
        <f t="shared" si="2"/>
        <v>3</v>
      </c>
      <c r="P30" s="231">
        <f t="shared" si="0"/>
        <v>0.43041606886657102</v>
      </c>
      <c r="Q30" s="37"/>
      <c r="R30" s="37" t="s">
        <v>57</v>
      </c>
      <c r="S30" s="37">
        <v>12</v>
      </c>
    </row>
    <row r="31" spans="1:19" ht="26.25" customHeight="1" thickBot="1" x14ac:dyDescent="0.25">
      <c r="A31" s="225"/>
      <c r="B31" s="225" t="s">
        <v>69</v>
      </c>
      <c r="C31" s="232">
        <v>1</v>
      </c>
      <c r="D31" s="233"/>
      <c r="E31" s="233"/>
      <c r="F31" s="233"/>
      <c r="G31" s="233"/>
      <c r="H31" s="233"/>
      <c r="I31" s="233"/>
      <c r="J31" s="233">
        <v>2</v>
      </c>
      <c r="K31" s="233"/>
      <c r="L31" s="233"/>
      <c r="M31" s="233"/>
      <c r="N31" s="233"/>
      <c r="O31" s="277">
        <f t="shared" si="2"/>
        <v>3</v>
      </c>
      <c r="P31" s="235">
        <f t="shared" si="0"/>
        <v>0.43041606886657102</v>
      </c>
      <c r="Q31" s="48"/>
      <c r="R31" s="37" t="s">
        <v>71</v>
      </c>
      <c r="S31" s="37">
        <v>10</v>
      </c>
    </row>
    <row r="32" spans="1:19" ht="29.25" customHeight="1" x14ac:dyDescent="0.2">
      <c r="A32" s="186"/>
      <c r="B32" s="166" t="s">
        <v>2</v>
      </c>
      <c r="C32" s="200">
        <f t="shared" ref="C32:O32" si="7">SUM(C8:C31)</f>
        <v>44</v>
      </c>
      <c r="D32" s="167">
        <f t="shared" si="7"/>
        <v>54</v>
      </c>
      <c r="E32" s="167">
        <f t="shared" si="7"/>
        <v>69</v>
      </c>
      <c r="F32" s="167">
        <f t="shared" si="7"/>
        <v>63</v>
      </c>
      <c r="G32" s="167">
        <f t="shared" si="7"/>
        <v>62</v>
      </c>
      <c r="H32" s="167">
        <f t="shared" si="7"/>
        <v>43</v>
      </c>
      <c r="I32" s="167">
        <f t="shared" si="7"/>
        <v>66</v>
      </c>
      <c r="J32" s="167">
        <f t="shared" si="7"/>
        <v>67</v>
      </c>
      <c r="K32" s="167">
        <f t="shared" si="7"/>
        <v>50</v>
      </c>
      <c r="L32" s="167">
        <f t="shared" si="7"/>
        <v>64</v>
      </c>
      <c r="M32" s="167">
        <f t="shared" si="7"/>
        <v>63</v>
      </c>
      <c r="N32" s="201">
        <f t="shared" si="7"/>
        <v>52</v>
      </c>
      <c r="O32" s="167">
        <f t="shared" si="7"/>
        <v>697</v>
      </c>
      <c r="P32" s="168">
        <f t="shared" si="0"/>
        <v>100</v>
      </c>
      <c r="R32" s="37" t="s">
        <v>59</v>
      </c>
      <c r="S32" s="37">
        <v>7</v>
      </c>
    </row>
    <row r="33" spans="1:19" ht="29.25" customHeight="1" x14ac:dyDescent="0.2">
      <c r="R33" s="37" t="s">
        <v>55</v>
      </c>
      <c r="S33" s="37">
        <v>7</v>
      </c>
    </row>
    <row r="34" spans="1:19" ht="29.25" customHeight="1" x14ac:dyDescent="0.2">
      <c r="O34" s="48"/>
      <c r="R34" s="37" t="s">
        <v>67</v>
      </c>
      <c r="S34" s="37">
        <v>5</v>
      </c>
    </row>
    <row r="35" spans="1:19" ht="29.25" customHeight="1" x14ac:dyDescent="0.2">
      <c r="R35" s="37" t="s">
        <v>155</v>
      </c>
      <c r="S35" s="37">
        <v>4</v>
      </c>
    </row>
    <row r="36" spans="1:19" ht="29.25" customHeight="1" x14ac:dyDescent="0.2">
      <c r="R36" s="37" t="s">
        <v>63</v>
      </c>
      <c r="S36" s="37">
        <v>4</v>
      </c>
    </row>
    <row r="37" spans="1:19" ht="29.25" customHeight="1" x14ac:dyDescent="0.2">
      <c r="R37" s="37" t="s">
        <v>70</v>
      </c>
      <c r="S37" s="37">
        <v>3</v>
      </c>
    </row>
    <row r="38" spans="1:19" ht="29.25" customHeight="1" x14ac:dyDescent="0.2">
      <c r="R38" s="37" t="s">
        <v>69</v>
      </c>
      <c r="S38" s="37">
        <v>3</v>
      </c>
    </row>
    <row r="39" spans="1:19" ht="29.25" customHeight="1" x14ac:dyDescent="0.2">
      <c r="R39" s="37" t="s">
        <v>64</v>
      </c>
      <c r="S39" s="37">
        <v>2</v>
      </c>
    </row>
    <row r="40" spans="1:19" ht="29.25" customHeight="1" x14ac:dyDescent="0.2">
      <c r="R40" s="37" t="s">
        <v>62</v>
      </c>
      <c r="S40" s="37">
        <v>2</v>
      </c>
    </row>
    <row r="41" spans="1:19" ht="29.25" customHeight="1" x14ac:dyDescent="0.2">
      <c r="R41" s="37" t="s">
        <v>243</v>
      </c>
      <c r="S41" s="37">
        <v>1</v>
      </c>
    </row>
    <row r="42" spans="1:19" ht="29.25" customHeight="1" x14ac:dyDescent="0.2">
      <c r="R42" s="37" t="s">
        <v>68</v>
      </c>
      <c r="S42" s="37">
        <v>1</v>
      </c>
    </row>
    <row r="43" spans="1:19" ht="29.25" customHeight="1" x14ac:dyDescent="0.2">
      <c r="R43" s="37" t="s">
        <v>158</v>
      </c>
      <c r="S43" s="37">
        <v>1</v>
      </c>
    </row>
    <row r="44" spans="1:19" ht="29.25" customHeight="1" x14ac:dyDescent="0.2">
      <c r="R44" s="37" t="s">
        <v>61</v>
      </c>
      <c r="S44" s="37">
        <v>1</v>
      </c>
    </row>
    <row r="45" spans="1:19" ht="29.25" customHeight="1" x14ac:dyDescent="0.2">
      <c r="R45" s="37" t="s">
        <v>226</v>
      </c>
      <c r="S45" s="37">
        <v>1</v>
      </c>
    </row>
    <row r="46" spans="1:19" ht="20.25" customHeight="1" x14ac:dyDescent="0.2">
      <c r="R46" s="37" t="s">
        <v>56</v>
      </c>
      <c r="S46" s="37">
        <v>1</v>
      </c>
    </row>
    <row r="47" spans="1:19" s="39" customFormat="1" ht="27" customHeight="1" x14ac:dyDescent="0.2">
      <c r="A47" s="37"/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R47" s="37" t="s">
        <v>162</v>
      </c>
      <c r="S47" s="37">
        <v>1</v>
      </c>
    </row>
    <row r="49" spans="1:19" ht="29.25" customHeight="1" x14ac:dyDescent="0.2">
      <c r="B49" s="49"/>
    </row>
    <row r="50" spans="1:19" ht="29.25" customHeight="1" x14ac:dyDescent="0.2">
      <c r="R50" s="39"/>
      <c r="S50" s="39"/>
    </row>
    <row r="52" spans="1:19" ht="29.25" customHeight="1" x14ac:dyDescent="0.2">
      <c r="A52" s="124" t="s">
        <v>358</v>
      </c>
    </row>
    <row r="53" spans="1:19" ht="29.25" customHeight="1" x14ac:dyDescent="0.2">
      <c r="A53" s="124" t="s">
        <v>359</v>
      </c>
    </row>
  </sheetData>
  <sortState ref="R24:S47">
    <sortCondition descending="1" ref="S24:S47"/>
  </sortState>
  <mergeCells count="6">
    <mergeCell ref="A1:P1"/>
    <mergeCell ref="A3:P3"/>
    <mergeCell ref="A4:P4"/>
    <mergeCell ref="A6:B7"/>
    <mergeCell ref="C6:N6"/>
    <mergeCell ref="O6:P6"/>
  </mergeCells>
  <printOptions horizontalCentered="1" verticalCentered="1"/>
  <pageMargins left="0" right="0" top="0" bottom="0" header="0" footer="0"/>
  <pageSetup paperSize="9" scale="47" orientation="portrait" r:id="rId1"/>
  <headerFooter alignWithMargins="0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T44"/>
  <sheetViews>
    <sheetView showGridLines="0" view="pageBreakPreview" zoomScale="70" zoomScaleNormal="85" zoomScaleSheetLayoutView="70" workbookViewId="0">
      <selection activeCell="K38" sqref="K38"/>
    </sheetView>
  </sheetViews>
  <sheetFormatPr baseColWidth="10" defaultColWidth="11.42578125" defaultRowHeight="29.25" customHeight="1" x14ac:dyDescent="0.2"/>
  <cols>
    <col min="1" max="1" width="1.85546875" style="89" customWidth="1"/>
    <col min="2" max="2" width="74.5703125" style="89" customWidth="1"/>
    <col min="3" max="10" width="12" style="89" customWidth="1"/>
    <col min="11" max="11" width="16" style="89" customWidth="1"/>
    <col min="12" max="12" width="12" style="89" customWidth="1"/>
    <col min="13" max="13" width="15.28515625" style="89" customWidth="1"/>
    <col min="14" max="14" width="14.28515625" style="89" customWidth="1"/>
    <col min="15" max="15" width="14.85546875" style="89" customWidth="1"/>
    <col min="16" max="16" width="12" style="89" customWidth="1"/>
    <col min="17" max="17" width="11.42578125" style="89"/>
    <col min="18" max="18" width="19.28515625" style="89" customWidth="1"/>
    <col min="19" max="16384" width="11.42578125" style="89"/>
  </cols>
  <sheetData>
    <row r="1" spans="1:20" ht="20.25" x14ac:dyDescent="0.2">
      <c r="A1" s="120"/>
      <c r="B1" s="361" t="s">
        <v>252</v>
      </c>
      <c r="C1" s="361"/>
      <c r="D1" s="361"/>
      <c r="E1" s="361"/>
      <c r="F1" s="361"/>
      <c r="G1" s="361"/>
      <c r="H1" s="361"/>
      <c r="I1" s="361"/>
      <c r="J1" s="361"/>
      <c r="K1" s="361"/>
      <c r="L1" s="361"/>
      <c r="M1" s="361"/>
      <c r="N1" s="361"/>
      <c r="O1" s="361"/>
      <c r="P1" s="361"/>
    </row>
    <row r="2" spans="1:20" ht="20.25" x14ac:dyDescent="0.2">
      <c r="A2" s="121" t="s">
        <v>109</v>
      </c>
      <c r="B2" s="120"/>
      <c r="C2" s="121"/>
      <c r="D2" s="121"/>
      <c r="E2" s="121"/>
      <c r="F2" s="121"/>
      <c r="G2" s="121"/>
      <c r="H2" s="121"/>
      <c r="I2" s="121"/>
      <c r="J2" s="121"/>
      <c r="K2" s="121"/>
      <c r="L2" s="121"/>
      <c r="M2" s="121"/>
      <c r="N2" s="121"/>
      <c r="O2" s="121"/>
      <c r="P2" s="121"/>
    </row>
    <row r="3" spans="1:20" s="91" customFormat="1" ht="24.75" customHeight="1" x14ac:dyDescent="0.2">
      <c r="A3" s="362" t="s">
        <v>185</v>
      </c>
      <c r="B3" s="362"/>
      <c r="C3" s="362"/>
      <c r="D3" s="362"/>
      <c r="E3" s="362"/>
      <c r="F3" s="362"/>
      <c r="G3" s="362"/>
      <c r="H3" s="362"/>
      <c r="I3" s="362"/>
      <c r="J3" s="362"/>
      <c r="K3" s="362"/>
      <c r="L3" s="362"/>
      <c r="M3" s="362"/>
      <c r="N3" s="362"/>
      <c r="O3" s="362"/>
      <c r="P3" s="362"/>
    </row>
    <row r="4" spans="1:20" s="91" customFormat="1" ht="15.75" customHeight="1" x14ac:dyDescent="0.2">
      <c r="A4" s="363" t="s">
        <v>287</v>
      </c>
      <c r="B4" s="363"/>
      <c r="C4" s="363"/>
      <c r="D4" s="363"/>
      <c r="E4" s="363"/>
      <c r="F4" s="363"/>
      <c r="G4" s="363"/>
      <c r="H4" s="363"/>
      <c r="I4" s="363"/>
      <c r="J4" s="363"/>
      <c r="K4" s="363"/>
      <c r="L4" s="363"/>
      <c r="M4" s="363"/>
      <c r="N4" s="363"/>
      <c r="O4" s="363"/>
      <c r="P4" s="363"/>
    </row>
    <row r="5" spans="1:20" s="91" customFormat="1" ht="10.5" customHeight="1" x14ac:dyDescent="0.2">
      <c r="A5" s="92"/>
      <c r="B5" s="92"/>
      <c r="C5" s="92"/>
      <c r="D5" s="92"/>
      <c r="E5" s="92"/>
      <c r="F5" s="92"/>
      <c r="G5" s="92"/>
      <c r="H5" s="92"/>
      <c r="I5" s="92"/>
      <c r="J5" s="92"/>
      <c r="K5" s="92"/>
      <c r="L5" s="92"/>
      <c r="M5" s="92"/>
      <c r="N5" s="92"/>
      <c r="O5" s="92"/>
      <c r="P5" s="92"/>
    </row>
    <row r="6" spans="1:20" s="91" customFormat="1" ht="30.75" customHeight="1" thickBot="1" x14ac:dyDescent="0.25">
      <c r="A6" s="340" t="s">
        <v>86</v>
      </c>
      <c r="B6" s="340"/>
      <c r="C6" s="341" t="s">
        <v>161</v>
      </c>
      <c r="D6" s="341"/>
      <c r="E6" s="341"/>
      <c r="F6" s="341"/>
      <c r="G6" s="341"/>
      <c r="H6" s="341"/>
      <c r="I6" s="341"/>
      <c r="J6" s="341"/>
      <c r="K6" s="341"/>
      <c r="L6" s="341"/>
      <c r="M6" s="341"/>
      <c r="N6" s="341"/>
      <c r="O6" s="341" t="s">
        <v>2</v>
      </c>
      <c r="P6" s="341"/>
    </row>
    <row r="7" spans="1:20" s="91" customFormat="1" ht="30.75" customHeight="1" thickBot="1" x14ac:dyDescent="0.25">
      <c r="A7" s="340"/>
      <c r="B7" s="340"/>
      <c r="C7" s="170" t="s">
        <v>0</v>
      </c>
      <c r="D7" s="170" t="s">
        <v>1</v>
      </c>
      <c r="E7" s="170" t="s">
        <v>7</v>
      </c>
      <c r="F7" s="170" t="s">
        <v>8</v>
      </c>
      <c r="G7" s="170" t="s">
        <v>49</v>
      </c>
      <c r="H7" s="170" t="s">
        <v>47</v>
      </c>
      <c r="I7" s="170" t="s">
        <v>108</v>
      </c>
      <c r="J7" s="170" t="s">
        <v>48</v>
      </c>
      <c r="K7" s="170" t="s">
        <v>9</v>
      </c>
      <c r="L7" s="170" t="s">
        <v>10</v>
      </c>
      <c r="M7" s="170" t="s">
        <v>11</v>
      </c>
      <c r="N7" s="170" t="s">
        <v>12</v>
      </c>
      <c r="O7" s="170" t="s">
        <v>159</v>
      </c>
      <c r="P7" s="170" t="s">
        <v>160</v>
      </c>
    </row>
    <row r="8" spans="1:20" s="91" customFormat="1" ht="26.25" customHeight="1" thickBot="1" x14ac:dyDescent="0.25">
      <c r="A8" s="163"/>
      <c r="B8" s="164" t="s">
        <v>81</v>
      </c>
      <c r="C8" s="187"/>
      <c r="D8" s="188"/>
      <c r="E8" s="188"/>
      <c r="F8" s="188">
        <v>1</v>
      </c>
      <c r="G8" s="188"/>
      <c r="H8" s="188"/>
      <c r="I8" s="188"/>
      <c r="J8" s="188"/>
      <c r="K8" s="188">
        <v>1</v>
      </c>
      <c r="L8" s="188"/>
      <c r="M8" s="188">
        <v>1</v>
      </c>
      <c r="N8" s="188">
        <v>1</v>
      </c>
      <c r="O8" s="292">
        <f>SUM(C8:N8)</f>
        <v>4</v>
      </c>
      <c r="P8" s="289">
        <f>+O8/$O$23*100</f>
        <v>0.57388809182209477</v>
      </c>
      <c r="Q8" s="89"/>
    </row>
    <row r="9" spans="1:20" s="91" customFormat="1" ht="26.25" customHeight="1" thickBot="1" x14ac:dyDescent="0.25">
      <c r="A9" s="163"/>
      <c r="B9" s="164" t="s">
        <v>73</v>
      </c>
      <c r="C9" s="175">
        <v>0</v>
      </c>
      <c r="D9" s="32">
        <v>0</v>
      </c>
      <c r="E9" s="32">
        <v>0</v>
      </c>
      <c r="F9" s="32">
        <v>0</v>
      </c>
      <c r="G9" s="32">
        <v>0</v>
      </c>
      <c r="H9" s="32">
        <v>0</v>
      </c>
      <c r="I9" s="32">
        <v>0</v>
      </c>
      <c r="J9" s="32">
        <v>0</v>
      </c>
      <c r="K9" s="32">
        <v>0</v>
      </c>
      <c r="L9" s="32">
        <v>0</v>
      </c>
      <c r="M9" s="32">
        <v>0</v>
      </c>
      <c r="N9" s="32">
        <v>0</v>
      </c>
      <c r="O9" s="293">
        <f>SUM(C9:N9)</f>
        <v>0</v>
      </c>
      <c r="P9" s="290">
        <f t="shared" ref="P9:P23" si="0">+O9/$O$23*100</f>
        <v>0</v>
      </c>
      <c r="Q9" s="89"/>
      <c r="R9" s="36" t="s">
        <v>86</v>
      </c>
      <c r="S9" s="91" t="s">
        <v>87</v>
      </c>
    </row>
    <row r="10" spans="1:20" s="91" customFormat="1" ht="26.25" customHeight="1" x14ac:dyDescent="0.2">
      <c r="A10" s="163"/>
      <c r="B10" s="164" t="s">
        <v>111</v>
      </c>
      <c r="C10" s="175">
        <v>7</v>
      </c>
      <c r="D10" s="32">
        <v>8</v>
      </c>
      <c r="E10" s="32">
        <v>11</v>
      </c>
      <c r="F10" s="32">
        <v>14</v>
      </c>
      <c r="G10" s="32">
        <v>5</v>
      </c>
      <c r="H10" s="32">
        <v>7</v>
      </c>
      <c r="I10" s="32">
        <v>7</v>
      </c>
      <c r="J10" s="32">
        <v>10</v>
      </c>
      <c r="K10" s="32">
        <v>3</v>
      </c>
      <c r="L10" s="32">
        <v>20</v>
      </c>
      <c r="M10" s="32">
        <v>4</v>
      </c>
      <c r="N10" s="32">
        <v>8</v>
      </c>
      <c r="O10" s="293">
        <f t="shared" ref="O10:O22" si="1">SUM(C10:N10)</f>
        <v>104</v>
      </c>
      <c r="P10" s="290">
        <f t="shared" si="0"/>
        <v>14.921090387374461</v>
      </c>
      <c r="Q10" s="89"/>
      <c r="R10" s="35" t="s">
        <v>213</v>
      </c>
      <c r="S10" s="32">
        <v>4</v>
      </c>
    </row>
    <row r="11" spans="1:20" s="91" customFormat="1" ht="26.25" customHeight="1" x14ac:dyDescent="0.2">
      <c r="A11" s="163"/>
      <c r="B11" s="165" t="s">
        <v>85</v>
      </c>
      <c r="C11" s="175">
        <v>14</v>
      </c>
      <c r="D11" s="32">
        <v>19</v>
      </c>
      <c r="E11" s="32">
        <v>14</v>
      </c>
      <c r="F11" s="32">
        <v>18</v>
      </c>
      <c r="G11" s="32">
        <v>16</v>
      </c>
      <c r="H11" s="32">
        <v>11</v>
      </c>
      <c r="I11" s="32">
        <v>22</v>
      </c>
      <c r="J11" s="32">
        <v>18</v>
      </c>
      <c r="K11" s="32">
        <v>4</v>
      </c>
      <c r="L11" s="32">
        <v>11</v>
      </c>
      <c r="M11" s="32">
        <v>19</v>
      </c>
      <c r="N11" s="32">
        <v>5</v>
      </c>
      <c r="O11" s="293">
        <f t="shared" si="1"/>
        <v>171</v>
      </c>
      <c r="P11" s="290">
        <f t="shared" si="0"/>
        <v>24.533715925394546</v>
      </c>
      <c r="Q11" s="89"/>
      <c r="R11" s="31" t="s">
        <v>214</v>
      </c>
      <c r="S11" s="34">
        <v>0</v>
      </c>
    </row>
    <row r="12" spans="1:20" s="91" customFormat="1" ht="26.25" customHeight="1" x14ac:dyDescent="0.2">
      <c r="A12" s="165"/>
      <c r="B12" s="164" t="s">
        <v>79</v>
      </c>
      <c r="C12" s="175"/>
      <c r="D12" s="32"/>
      <c r="E12" s="32">
        <v>2</v>
      </c>
      <c r="F12" s="32"/>
      <c r="G12" s="32">
        <v>3</v>
      </c>
      <c r="H12" s="32"/>
      <c r="I12" s="32">
        <v>1</v>
      </c>
      <c r="J12" s="32">
        <v>1</v>
      </c>
      <c r="K12" s="32">
        <v>1</v>
      </c>
      <c r="L12" s="32">
        <v>1</v>
      </c>
      <c r="M12" s="32">
        <v>1</v>
      </c>
      <c r="N12" s="32"/>
      <c r="O12" s="293">
        <f t="shared" si="1"/>
        <v>10</v>
      </c>
      <c r="P12" s="290">
        <f t="shared" si="0"/>
        <v>1.4347202295552368</v>
      </c>
      <c r="Q12" s="89"/>
      <c r="R12" s="31" t="s">
        <v>190</v>
      </c>
      <c r="S12" s="32">
        <v>104</v>
      </c>
    </row>
    <row r="13" spans="1:20" s="91" customFormat="1" ht="26.25" customHeight="1" x14ac:dyDescent="0.2">
      <c r="A13" s="165"/>
      <c r="B13" s="164" t="s">
        <v>84</v>
      </c>
      <c r="C13" s="175">
        <v>3</v>
      </c>
      <c r="D13" s="32">
        <v>2</v>
      </c>
      <c r="E13" s="32">
        <v>6</v>
      </c>
      <c r="F13" s="32"/>
      <c r="G13" s="32">
        <v>5</v>
      </c>
      <c r="H13" s="32"/>
      <c r="I13" s="32">
        <v>7</v>
      </c>
      <c r="J13" s="32">
        <v>4</v>
      </c>
      <c r="K13" s="32">
        <v>3</v>
      </c>
      <c r="L13" s="32">
        <v>1</v>
      </c>
      <c r="M13" s="32">
        <v>4</v>
      </c>
      <c r="N13" s="32">
        <v>3</v>
      </c>
      <c r="O13" s="293">
        <f t="shared" si="1"/>
        <v>38</v>
      </c>
      <c r="P13" s="290">
        <f t="shared" si="0"/>
        <v>5.4519368723098998</v>
      </c>
      <c r="Q13" s="89"/>
      <c r="R13" s="31" t="s">
        <v>191</v>
      </c>
      <c r="S13" s="32">
        <v>171</v>
      </c>
    </row>
    <row r="14" spans="1:20" ht="26.25" customHeight="1" x14ac:dyDescent="0.2">
      <c r="A14" s="163"/>
      <c r="B14" s="164" t="s">
        <v>82</v>
      </c>
      <c r="C14" s="175">
        <v>5</v>
      </c>
      <c r="D14" s="32">
        <v>9</v>
      </c>
      <c r="E14" s="32">
        <v>3</v>
      </c>
      <c r="F14" s="32">
        <v>8</v>
      </c>
      <c r="G14" s="32">
        <v>3</v>
      </c>
      <c r="H14" s="32">
        <v>3</v>
      </c>
      <c r="I14" s="32">
        <v>8</v>
      </c>
      <c r="J14" s="32"/>
      <c r="K14" s="32">
        <v>3</v>
      </c>
      <c r="L14" s="32">
        <v>3</v>
      </c>
      <c r="M14" s="32">
        <v>7</v>
      </c>
      <c r="N14" s="32">
        <v>7</v>
      </c>
      <c r="O14" s="293">
        <f t="shared" si="1"/>
        <v>59</v>
      </c>
      <c r="P14" s="290">
        <f t="shared" si="0"/>
        <v>8.4648493543758967</v>
      </c>
      <c r="R14" s="31" t="s">
        <v>215</v>
      </c>
      <c r="S14" s="32">
        <v>10</v>
      </c>
    </row>
    <row r="15" spans="1:20" ht="26.25" customHeight="1" x14ac:dyDescent="0.2">
      <c r="A15" s="163"/>
      <c r="B15" s="164" t="s">
        <v>78</v>
      </c>
      <c r="C15" s="175">
        <v>1</v>
      </c>
      <c r="D15" s="32"/>
      <c r="E15" s="32">
        <v>1</v>
      </c>
      <c r="F15" s="32">
        <v>1</v>
      </c>
      <c r="G15" s="32">
        <v>3</v>
      </c>
      <c r="H15" s="32">
        <v>2</v>
      </c>
      <c r="I15" s="32"/>
      <c r="J15" s="32">
        <v>4</v>
      </c>
      <c r="K15" s="32">
        <v>1</v>
      </c>
      <c r="L15" s="32">
        <v>3</v>
      </c>
      <c r="M15" s="32">
        <v>1</v>
      </c>
      <c r="N15" s="32">
        <v>1</v>
      </c>
      <c r="O15" s="293">
        <f t="shared" si="1"/>
        <v>18</v>
      </c>
      <c r="P15" s="290">
        <f t="shared" si="0"/>
        <v>2.5824964131994261</v>
      </c>
      <c r="R15" s="31" t="s">
        <v>192</v>
      </c>
      <c r="S15" s="32">
        <v>38</v>
      </c>
    </row>
    <row r="16" spans="1:20" ht="26.25" customHeight="1" x14ac:dyDescent="0.2">
      <c r="A16" s="163"/>
      <c r="B16" s="164" t="s">
        <v>83</v>
      </c>
      <c r="C16" s="175">
        <v>1</v>
      </c>
      <c r="D16" s="32">
        <v>1</v>
      </c>
      <c r="E16" s="32">
        <v>12</v>
      </c>
      <c r="F16" s="32">
        <v>2</v>
      </c>
      <c r="G16" s="32">
        <v>3</v>
      </c>
      <c r="H16" s="32"/>
      <c r="I16" s="32">
        <v>5</v>
      </c>
      <c r="J16" s="32">
        <v>7</v>
      </c>
      <c r="K16" s="32">
        <v>13</v>
      </c>
      <c r="L16" s="32">
        <v>5</v>
      </c>
      <c r="M16" s="32">
        <v>8</v>
      </c>
      <c r="N16" s="32">
        <v>4</v>
      </c>
      <c r="O16" s="293">
        <f t="shared" si="1"/>
        <v>61</v>
      </c>
      <c r="P16" s="290">
        <f t="shared" si="0"/>
        <v>8.7517934002869442</v>
      </c>
      <c r="R16" s="31" t="s">
        <v>195</v>
      </c>
      <c r="S16" s="32">
        <v>59</v>
      </c>
      <c r="T16" s="94"/>
    </row>
    <row r="17" spans="1:20" s="91" customFormat="1" ht="26.25" customHeight="1" x14ac:dyDescent="0.2">
      <c r="A17" s="163"/>
      <c r="B17" s="165" t="s">
        <v>76</v>
      </c>
      <c r="C17" s="175">
        <v>1</v>
      </c>
      <c r="D17" s="32"/>
      <c r="E17" s="32"/>
      <c r="F17" s="32">
        <v>1</v>
      </c>
      <c r="G17" s="32"/>
      <c r="H17" s="32">
        <v>3</v>
      </c>
      <c r="I17" s="32"/>
      <c r="J17" s="32"/>
      <c r="K17" s="32">
        <v>1</v>
      </c>
      <c r="L17" s="32">
        <v>1</v>
      </c>
      <c r="M17" s="32">
        <v>1</v>
      </c>
      <c r="N17" s="32">
        <v>1</v>
      </c>
      <c r="O17" s="293">
        <f t="shared" si="1"/>
        <v>9</v>
      </c>
      <c r="P17" s="290">
        <f t="shared" si="0"/>
        <v>1.2912482065997131</v>
      </c>
      <c r="Q17" s="89"/>
      <c r="R17" s="33" t="s">
        <v>216</v>
      </c>
      <c r="S17" s="32">
        <v>18</v>
      </c>
    </row>
    <row r="18" spans="1:20" ht="26.25" customHeight="1" x14ac:dyDescent="0.2">
      <c r="A18" s="163"/>
      <c r="B18" s="164" t="s">
        <v>80</v>
      </c>
      <c r="C18" s="175">
        <v>4</v>
      </c>
      <c r="D18" s="32">
        <v>1</v>
      </c>
      <c r="E18" s="32">
        <v>7</v>
      </c>
      <c r="F18" s="32">
        <v>6</v>
      </c>
      <c r="G18" s="32">
        <v>6</v>
      </c>
      <c r="H18" s="32">
        <v>8</v>
      </c>
      <c r="I18" s="32">
        <v>3</v>
      </c>
      <c r="J18" s="32">
        <v>4</v>
      </c>
      <c r="K18" s="32">
        <v>2</v>
      </c>
      <c r="L18" s="32">
        <v>5</v>
      </c>
      <c r="M18" s="32">
        <v>8</v>
      </c>
      <c r="N18" s="32">
        <v>6</v>
      </c>
      <c r="O18" s="293">
        <f t="shared" si="1"/>
        <v>60</v>
      </c>
      <c r="P18" s="290">
        <f t="shared" si="0"/>
        <v>8.6083213773314213</v>
      </c>
      <c r="R18" s="31" t="s">
        <v>196</v>
      </c>
      <c r="S18" s="32">
        <v>61</v>
      </c>
      <c r="T18" s="94"/>
    </row>
    <row r="19" spans="1:20" s="91" customFormat="1" ht="26.25" customHeight="1" x14ac:dyDescent="0.2">
      <c r="A19" s="163"/>
      <c r="B19" s="165" t="s">
        <v>74</v>
      </c>
      <c r="C19" s="175">
        <v>1</v>
      </c>
      <c r="D19" s="32"/>
      <c r="E19" s="32">
        <v>3</v>
      </c>
      <c r="F19" s="32">
        <v>2</v>
      </c>
      <c r="G19" s="32">
        <v>1</v>
      </c>
      <c r="H19" s="32">
        <v>1</v>
      </c>
      <c r="I19" s="32">
        <v>1</v>
      </c>
      <c r="J19" s="32">
        <v>1</v>
      </c>
      <c r="K19" s="32">
        <v>1</v>
      </c>
      <c r="L19" s="32">
        <v>2</v>
      </c>
      <c r="M19" s="32"/>
      <c r="N19" s="32">
        <v>3</v>
      </c>
      <c r="O19" s="293">
        <f t="shared" si="1"/>
        <v>16</v>
      </c>
      <c r="P19" s="290">
        <f t="shared" si="0"/>
        <v>2.2955523672883791</v>
      </c>
      <c r="Q19" s="89"/>
      <c r="R19" s="33" t="s">
        <v>217</v>
      </c>
      <c r="S19" s="32">
        <v>9</v>
      </c>
    </row>
    <row r="20" spans="1:20" s="91" customFormat="1" ht="26.25" customHeight="1" x14ac:dyDescent="0.2">
      <c r="A20" s="163"/>
      <c r="B20" s="165" t="s">
        <v>77</v>
      </c>
      <c r="C20" s="175"/>
      <c r="D20" s="32"/>
      <c r="E20" s="32">
        <v>1</v>
      </c>
      <c r="F20" s="32"/>
      <c r="G20" s="32"/>
      <c r="H20" s="32"/>
      <c r="I20" s="32"/>
      <c r="J20" s="32"/>
      <c r="K20" s="32">
        <v>1</v>
      </c>
      <c r="L20" s="32"/>
      <c r="M20" s="32">
        <v>1</v>
      </c>
      <c r="N20" s="32">
        <v>1</v>
      </c>
      <c r="O20" s="293">
        <f t="shared" si="1"/>
        <v>4</v>
      </c>
      <c r="P20" s="290">
        <f t="shared" si="0"/>
        <v>0.57388809182209477</v>
      </c>
      <c r="Q20" s="89"/>
      <c r="R20" s="31" t="s">
        <v>193</v>
      </c>
      <c r="S20" s="32">
        <v>60</v>
      </c>
    </row>
    <row r="21" spans="1:20" s="91" customFormat="1" ht="26.25" customHeight="1" x14ac:dyDescent="0.2">
      <c r="A21" s="163"/>
      <c r="B21" s="164" t="s">
        <v>75</v>
      </c>
      <c r="C21" s="175">
        <v>4</v>
      </c>
      <c r="D21" s="32">
        <v>8</v>
      </c>
      <c r="E21" s="32">
        <v>6</v>
      </c>
      <c r="F21" s="32">
        <v>8</v>
      </c>
      <c r="G21" s="32">
        <v>13</v>
      </c>
      <c r="H21" s="32">
        <v>6</v>
      </c>
      <c r="I21" s="32">
        <v>7</v>
      </c>
      <c r="J21" s="32">
        <v>17</v>
      </c>
      <c r="K21" s="32">
        <v>12</v>
      </c>
      <c r="L21" s="32">
        <v>6</v>
      </c>
      <c r="M21" s="32">
        <v>6</v>
      </c>
      <c r="N21" s="32">
        <v>10</v>
      </c>
      <c r="O21" s="293">
        <f t="shared" si="1"/>
        <v>103</v>
      </c>
      <c r="P21" s="290">
        <f t="shared" si="0"/>
        <v>14.777618364418938</v>
      </c>
      <c r="Q21" s="89"/>
      <c r="R21" s="31" t="s">
        <v>218</v>
      </c>
      <c r="S21" s="32">
        <v>16</v>
      </c>
      <c r="T21" s="89"/>
    </row>
    <row r="22" spans="1:20" s="91" customFormat="1" ht="26.25" customHeight="1" thickBot="1" x14ac:dyDescent="0.25">
      <c r="A22" s="163"/>
      <c r="B22" s="164" t="s">
        <v>112</v>
      </c>
      <c r="C22" s="177">
        <v>3</v>
      </c>
      <c r="D22" s="178">
        <v>6</v>
      </c>
      <c r="E22" s="178">
        <v>3</v>
      </c>
      <c r="F22" s="178">
        <v>2</v>
      </c>
      <c r="G22" s="178">
        <v>4</v>
      </c>
      <c r="H22" s="178">
        <v>2</v>
      </c>
      <c r="I22" s="178">
        <v>5</v>
      </c>
      <c r="J22" s="178">
        <v>1</v>
      </c>
      <c r="K22" s="178">
        <v>4</v>
      </c>
      <c r="L22" s="178">
        <v>6</v>
      </c>
      <c r="M22" s="178">
        <v>2</v>
      </c>
      <c r="N22" s="178">
        <v>2</v>
      </c>
      <c r="O22" s="294">
        <f t="shared" si="1"/>
        <v>40</v>
      </c>
      <c r="P22" s="291">
        <f t="shared" si="0"/>
        <v>5.7388809182209473</v>
      </c>
      <c r="Q22" s="89"/>
      <c r="R22" s="31" t="s">
        <v>197</v>
      </c>
      <c r="S22" s="32">
        <v>4</v>
      </c>
    </row>
    <row r="23" spans="1:20" ht="26.25" customHeight="1" x14ac:dyDescent="0.2">
      <c r="A23" s="186"/>
      <c r="B23" s="166" t="s">
        <v>2</v>
      </c>
      <c r="C23" s="183">
        <f t="shared" ref="C23:M23" si="2">SUM(C8:C22)</f>
        <v>44</v>
      </c>
      <c r="D23" s="184">
        <f t="shared" si="2"/>
        <v>54</v>
      </c>
      <c r="E23" s="184">
        <f t="shared" si="2"/>
        <v>69</v>
      </c>
      <c r="F23" s="184">
        <f t="shared" si="2"/>
        <v>63</v>
      </c>
      <c r="G23" s="184">
        <f t="shared" si="2"/>
        <v>62</v>
      </c>
      <c r="H23" s="184">
        <f t="shared" si="2"/>
        <v>43</v>
      </c>
      <c r="I23" s="184">
        <f t="shared" si="2"/>
        <v>66</v>
      </c>
      <c r="J23" s="184">
        <f t="shared" si="2"/>
        <v>67</v>
      </c>
      <c r="K23" s="184">
        <f t="shared" si="2"/>
        <v>50</v>
      </c>
      <c r="L23" s="184">
        <f t="shared" ref="L23" si="3">SUM(L8:L22)</f>
        <v>64</v>
      </c>
      <c r="M23" s="184">
        <f t="shared" si="2"/>
        <v>63</v>
      </c>
      <c r="N23" s="185">
        <f t="shared" ref="N23:O23" si="4">SUM(N8:N22)</f>
        <v>52</v>
      </c>
      <c r="O23" s="167">
        <f t="shared" si="4"/>
        <v>697</v>
      </c>
      <c r="P23" s="168">
        <f t="shared" si="0"/>
        <v>100</v>
      </c>
      <c r="Q23" s="95"/>
      <c r="R23" s="31" t="s">
        <v>87</v>
      </c>
      <c r="S23" s="32">
        <v>103</v>
      </c>
    </row>
    <row r="24" spans="1:20" ht="15" x14ac:dyDescent="0.2">
      <c r="R24" s="33" t="s">
        <v>194</v>
      </c>
      <c r="S24" s="32">
        <v>40</v>
      </c>
    </row>
    <row r="25" spans="1:20" ht="29.25" customHeight="1" x14ac:dyDescent="0.2">
      <c r="K25" s="102" t="s">
        <v>198</v>
      </c>
      <c r="R25" s="31"/>
      <c r="S25" s="32"/>
    </row>
    <row r="26" spans="1:20" ht="29.25" customHeight="1" x14ac:dyDescent="0.2">
      <c r="K26" s="105" t="s">
        <v>200</v>
      </c>
      <c r="R26" s="31"/>
      <c r="S26" s="96">
        <f>SUM(S10:S25)</f>
        <v>697</v>
      </c>
    </row>
    <row r="27" spans="1:20" ht="29.25" customHeight="1" x14ac:dyDescent="0.2">
      <c r="K27" s="105" t="s">
        <v>202</v>
      </c>
    </row>
    <row r="28" spans="1:20" ht="29.25" customHeight="1" x14ac:dyDescent="0.2">
      <c r="K28" s="105" t="s">
        <v>204</v>
      </c>
    </row>
    <row r="29" spans="1:20" ht="29.25" customHeight="1" x14ac:dyDescent="0.2">
      <c r="K29" s="105" t="s">
        <v>206</v>
      </c>
    </row>
    <row r="30" spans="1:20" ht="29.25" customHeight="1" x14ac:dyDescent="0.2">
      <c r="K30" s="105" t="s">
        <v>208</v>
      </c>
    </row>
    <row r="31" spans="1:20" ht="29.25" customHeight="1" x14ac:dyDescent="0.2">
      <c r="K31" s="105" t="s">
        <v>210</v>
      </c>
    </row>
    <row r="32" spans="1:20" ht="29.25" customHeight="1" x14ac:dyDescent="0.2">
      <c r="K32" s="105" t="s">
        <v>212</v>
      </c>
    </row>
    <row r="33" spans="1:20" ht="29.25" customHeight="1" x14ac:dyDescent="0.2">
      <c r="K33" s="105" t="s">
        <v>199</v>
      </c>
    </row>
    <row r="34" spans="1:20" ht="29.25" customHeight="1" x14ac:dyDescent="0.2">
      <c r="K34" s="102" t="s">
        <v>201</v>
      </c>
    </row>
    <row r="35" spans="1:20" ht="29.25" customHeight="1" x14ac:dyDescent="0.2">
      <c r="K35" s="105" t="s">
        <v>203</v>
      </c>
    </row>
    <row r="36" spans="1:20" ht="29.25" customHeight="1" x14ac:dyDescent="0.2">
      <c r="K36" s="105" t="s">
        <v>205</v>
      </c>
    </row>
    <row r="37" spans="1:20" ht="29.25" customHeight="1" x14ac:dyDescent="0.2">
      <c r="K37" s="105" t="s">
        <v>207</v>
      </c>
    </row>
    <row r="38" spans="1:20" ht="29.25" customHeight="1" x14ac:dyDescent="0.2">
      <c r="K38" s="105" t="s">
        <v>209</v>
      </c>
    </row>
    <row r="39" spans="1:20" ht="20.25" customHeight="1" x14ac:dyDescent="0.2">
      <c r="K39" s="105" t="s">
        <v>211</v>
      </c>
      <c r="T39" s="91"/>
    </row>
    <row r="40" spans="1:20" s="91" customFormat="1" ht="27" customHeight="1" x14ac:dyDescent="0.2">
      <c r="A40" s="89"/>
      <c r="B40" s="88"/>
      <c r="C40" s="89"/>
      <c r="D40" s="89"/>
      <c r="E40" s="89"/>
      <c r="F40" s="89"/>
      <c r="G40" s="89"/>
      <c r="H40" s="89"/>
      <c r="I40" s="89"/>
      <c r="J40" s="89"/>
      <c r="K40" s="105"/>
      <c r="L40" s="89"/>
      <c r="M40" s="89"/>
      <c r="N40" s="89"/>
      <c r="O40" s="89"/>
      <c r="P40" s="89"/>
      <c r="R40" s="89"/>
      <c r="S40" s="89"/>
      <c r="T40" s="89"/>
    </row>
    <row r="41" spans="1:20" ht="29.25" customHeight="1" x14ac:dyDescent="0.2">
      <c r="R41" s="91"/>
      <c r="S41" s="91"/>
    </row>
    <row r="43" spans="1:20" ht="29.25" customHeight="1" x14ac:dyDescent="0.2">
      <c r="A43" s="124" t="s">
        <v>358</v>
      </c>
    </row>
    <row r="44" spans="1:20" ht="29.25" customHeight="1" x14ac:dyDescent="0.2">
      <c r="A44" s="124" t="s">
        <v>359</v>
      </c>
    </row>
  </sheetData>
  <mergeCells count="6">
    <mergeCell ref="B1:P1"/>
    <mergeCell ref="A3:P3"/>
    <mergeCell ref="A4:P4"/>
    <mergeCell ref="A6:B7"/>
    <mergeCell ref="C6:N6"/>
    <mergeCell ref="O6:P6"/>
  </mergeCells>
  <printOptions horizontalCentered="1" verticalCentered="1"/>
  <pageMargins left="0.59055118110236227" right="0" top="0" bottom="0" header="0" footer="0"/>
  <pageSetup paperSize="9" scale="45" orientation="landscape" r:id="rId1"/>
  <headerFooter alignWithMargins="0"/>
  <ignoredErrors>
    <ignoredError sqref="P8:P23" evalError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T58"/>
  <sheetViews>
    <sheetView showGridLines="0" topLeftCell="A42" zoomScale="75" zoomScaleNormal="75" zoomScaleSheetLayoutView="85" workbookViewId="0">
      <selection activeCell="K38" sqref="K38"/>
    </sheetView>
  </sheetViews>
  <sheetFormatPr baseColWidth="10" defaultColWidth="11.42578125" defaultRowHeight="29.25" customHeight="1" x14ac:dyDescent="0.2"/>
  <cols>
    <col min="1" max="1" width="3.7109375" style="13" customWidth="1"/>
    <col min="2" max="2" width="26.5703125" style="13" customWidth="1"/>
    <col min="3" max="14" width="12" style="13" customWidth="1"/>
    <col min="15" max="15" width="13.42578125" style="13" customWidth="1"/>
    <col min="16" max="16" width="11.42578125" style="13" customWidth="1"/>
    <col min="17" max="16384" width="11.42578125" style="13"/>
  </cols>
  <sheetData>
    <row r="1" spans="1:20" ht="20.25" x14ac:dyDescent="0.2">
      <c r="A1" s="113"/>
      <c r="B1" s="337" t="s">
        <v>279</v>
      </c>
      <c r="C1" s="337"/>
      <c r="D1" s="337"/>
      <c r="E1" s="337"/>
      <c r="F1" s="337"/>
      <c r="G1" s="337"/>
      <c r="H1" s="337"/>
      <c r="I1" s="337"/>
      <c r="J1" s="337"/>
      <c r="K1" s="337"/>
      <c r="L1" s="337"/>
      <c r="M1" s="337"/>
      <c r="N1" s="337"/>
      <c r="O1" s="337"/>
      <c r="P1" s="337"/>
    </row>
    <row r="2" spans="1:20" ht="20.25" x14ac:dyDescent="0.2">
      <c r="A2" s="114" t="s">
        <v>109</v>
      </c>
      <c r="B2" s="113"/>
      <c r="C2" s="114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3"/>
    </row>
    <row r="3" spans="1:20" s="9" customFormat="1" ht="24.75" customHeight="1" x14ac:dyDescent="0.2">
      <c r="A3" s="338" t="s">
        <v>169</v>
      </c>
      <c r="B3" s="338"/>
      <c r="C3" s="338"/>
      <c r="D3" s="338"/>
      <c r="E3" s="338"/>
      <c r="F3" s="338"/>
      <c r="G3" s="338"/>
      <c r="H3" s="338"/>
      <c r="I3" s="338"/>
      <c r="J3" s="338"/>
      <c r="K3" s="338"/>
      <c r="L3" s="338"/>
      <c r="M3" s="338"/>
      <c r="N3" s="338"/>
      <c r="O3" s="338"/>
      <c r="P3" s="338"/>
    </row>
    <row r="4" spans="1:20" s="9" customFormat="1" ht="20.25" x14ac:dyDescent="0.2">
      <c r="A4" s="339" t="s">
        <v>287</v>
      </c>
      <c r="B4" s="339"/>
      <c r="C4" s="339"/>
      <c r="D4" s="339"/>
      <c r="E4" s="339"/>
      <c r="F4" s="339"/>
      <c r="G4" s="339"/>
      <c r="H4" s="339"/>
      <c r="I4" s="339"/>
      <c r="J4" s="339"/>
      <c r="K4" s="339"/>
      <c r="L4" s="339"/>
      <c r="M4" s="339"/>
      <c r="N4" s="339"/>
      <c r="O4" s="339"/>
      <c r="P4" s="339"/>
    </row>
    <row r="5" spans="1:20" s="9" customFormat="1" ht="10.5" customHeight="1" x14ac:dyDescent="0.2">
      <c r="A5" s="19"/>
      <c r="B5" s="19"/>
      <c r="C5" s="19"/>
      <c r="D5" s="19"/>
      <c r="E5" s="19"/>
      <c r="F5" s="19"/>
      <c r="G5" s="19"/>
      <c r="H5" s="19"/>
      <c r="I5" s="19"/>
      <c r="J5" s="19"/>
      <c r="K5" s="27"/>
      <c r="L5" s="27"/>
      <c r="M5" s="27"/>
      <c r="N5" s="24"/>
      <c r="O5" s="19"/>
      <c r="P5" s="19"/>
    </row>
    <row r="6" spans="1:20" s="9" customFormat="1" ht="33" customHeight="1" thickBot="1" x14ac:dyDescent="0.25">
      <c r="A6" s="340" t="s">
        <v>72</v>
      </c>
      <c r="B6" s="340"/>
      <c r="C6" s="341" t="s">
        <v>161</v>
      </c>
      <c r="D6" s="341"/>
      <c r="E6" s="341"/>
      <c r="F6" s="341"/>
      <c r="G6" s="341"/>
      <c r="H6" s="341"/>
      <c r="I6" s="341"/>
      <c r="J6" s="341"/>
      <c r="K6" s="341"/>
      <c r="L6" s="341"/>
      <c r="M6" s="341"/>
      <c r="N6" s="341"/>
      <c r="O6" s="341" t="s">
        <v>2</v>
      </c>
      <c r="P6" s="341"/>
    </row>
    <row r="7" spans="1:20" s="9" customFormat="1" ht="40.5" customHeight="1" thickBot="1" x14ac:dyDescent="0.25">
      <c r="A7" s="340"/>
      <c r="B7" s="340"/>
      <c r="C7" s="170" t="s">
        <v>0</v>
      </c>
      <c r="D7" s="170" t="s">
        <v>1</v>
      </c>
      <c r="E7" s="170" t="s">
        <v>7</v>
      </c>
      <c r="F7" s="170" t="s">
        <v>8</v>
      </c>
      <c r="G7" s="170" t="s">
        <v>49</v>
      </c>
      <c r="H7" s="170" t="s">
        <v>47</v>
      </c>
      <c r="I7" s="170" t="s">
        <v>108</v>
      </c>
      <c r="J7" s="170" t="s">
        <v>48</v>
      </c>
      <c r="K7" s="170" t="s">
        <v>9</v>
      </c>
      <c r="L7" s="170" t="s">
        <v>10</v>
      </c>
      <c r="M7" s="170" t="s">
        <v>11</v>
      </c>
      <c r="N7" s="170" t="s">
        <v>12</v>
      </c>
      <c r="O7" s="170" t="s">
        <v>159</v>
      </c>
      <c r="P7" s="171" t="s">
        <v>160</v>
      </c>
    </row>
    <row r="8" spans="1:20" s="9" customFormat="1" ht="26.25" customHeight="1" x14ac:dyDescent="0.2">
      <c r="A8" s="163"/>
      <c r="B8" s="164" t="s">
        <v>65</v>
      </c>
      <c r="C8" s="172">
        <v>9</v>
      </c>
      <c r="D8" s="173">
        <v>24</v>
      </c>
      <c r="E8" s="173">
        <v>7</v>
      </c>
      <c r="F8" s="173">
        <v>16</v>
      </c>
      <c r="G8" s="173">
        <v>28</v>
      </c>
      <c r="H8" s="173">
        <v>44</v>
      </c>
      <c r="I8" s="173">
        <v>43</v>
      </c>
      <c r="J8" s="173">
        <v>40</v>
      </c>
      <c r="K8" s="173">
        <v>18</v>
      </c>
      <c r="L8" s="173">
        <v>19</v>
      </c>
      <c r="M8" s="173">
        <v>7</v>
      </c>
      <c r="N8" s="173">
        <v>20</v>
      </c>
      <c r="O8" s="180">
        <f>SUM(C8:N8)</f>
        <v>275</v>
      </c>
      <c r="P8" s="174">
        <f t="shared" ref="P8:P32" si="0">+O8/$O$32*100</f>
        <v>0.79022988505747138</v>
      </c>
      <c r="Q8" s="13"/>
      <c r="S8" s="13" t="s">
        <v>39</v>
      </c>
      <c r="T8" s="13">
        <v>160</v>
      </c>
    </row>
    <row r="9" spans="1:20" s="9" customFormat="1" ht="26.25" customHeight="1" x14ac:dyDescent="0.2">
      <c r="A9" s="163"/>
      <c r="B9" s="164" t="s">
        <v>289</v>
      </c>
      <c r="C9" s="175">
        <v>0</v>
      </c>
      <c r="D9" s="32">
        <v>0</v>
      </c>
      <c r="E9" s="32">
        <v>1</v>
      </c>
      <c r="F9" s="32">
        <v>2</v>
      </c>
      <c r="G9" s="32">
        <v>0</v>
      </c>
      <c r="H9" s="32">
        <v>2</v>
      </c>
      <c r="I9" s="32">
        <v>3</v>
      </c>
      <c r="J9" s="32">
        <v>3</v>
      </c>
      <c r="K9" s="32">
        <v>10</v>
      </c>
      <c r="L9" s="32">
        <v>27</v>
      </c>
      <c r="M9" s="32">
        <v>8</v>
      </c>
      <c r="N9" s="32">
        <v>7</v>
      </c>
      <c r="O9" s="181">
        <f>SUM(C9:N9)</f>
        <v>63</v>
      </c>
      <c r="P9" s="176">
        <f t="shared" si="0"/>
        <v>0.18103448275862069</v>
      </c>
      <c r="Q9" s="13"/>
      <c r="S9" s="13" t="s">
        <v>110</v>
      </c>
      <c r="T9" s="13">
        <v>25605</v>
      </c>
    </row>
    <row r="10" spans="1:20" s="9" customFormat="1" ht="26.25" customHeight="1" x14ac:dyDescent="0.2">
      <c r="A10" s="163"/>
      <c r="B10" s="164" t="s">
        <v>58</v>
      </c>
      <c r="C10" s="175">
        <v>140</v>
      </c>
      <c r="D10" s="32">
        <v>127</v>
      </c>
      <c r="E10" s="32">
        <v>152</v>
      </c>
      <c r="F10" s="32">
        <v>119</v>
      </c>
      <c r="G10" s="32">
        <v>106</v>
      </c>
      <c r="H10" s="32">
        <v>122</v>
      </c>
      <c r="I10" s="32">
        <v>140</v>
      </c>
      <c r="J10" s="32">
        <v>120</v>
      </c>
      <c r="K10" s="32">
        <v>151</v>
      </c>
      <c r="L10" s="32">
        <v>156</v>
      </c>
      <c r="M10" s="32">
        <v>151</v>
      </c>
      <c r="N10" s="32">
        <v>147</v>
      </c>
      <c r="O10" s="181">
        <f>SUM(C10:N10)</f>
        <v>1631</v>
      </c>
      <c r="P10" s="176">
        <f t="shared" si="0"/>
        <v>4.6867816091954024</v>
      </c>
      <c r="Q10" s="13"/>
      <c r="S10" s="13" t="s">
        <v>66</v>
      </c>
      <c r="T10" s="13">
        <v>3972</v>
      </c>
    </row>
    <row r="11" spans="1:20" s="9" customFormat="1" ht="26.25" customHeight="1" x14ac:dyDescent="0.2">
      <c r="A11" s="163"/>
      <c r="B11" s="164" t="s">
        <v>64</v>
      </c>
      <c r="C11" s="175">
        <v>0</v>
      </c>
      <c r="D11" s="32">
        <v>1</v>
      </c>
      <c r="E11" s="32">
        <v>2</v>
      </c>
      <c r="F11" s="32">
        <v>1</v>
      </c>
      <c r="G11" s="32">
        <v>1</v>
      </c>
      <c r="H11" s="32">
        <v>2</v>
      </c>
      <c r="I11" s="32">
        <v>0</v>
      </c>
      <c r="J11" s="32">
        <v>2</v>
      </c>
      <c r="K11" s="32">
        <v>1</v>
      </c>
      <c r="L11" s="32">
        <v>3</v>
      </c>
      <c r="M11" s="32">
        <v>1</v>
      </c>
      <c r="N11" s="32">
        <v>1</v>
      </c>
      <c r="O11" s="181">
        <f>SUM(C11:N11)</f>
        <v>15</v>
      </c>
      <c r="P11" s="176">
        <f t="shared" si="0"/>
        <v>4.3103448275862072E-2</v>
      </c>
      <c r="Q11" s="13"/>
      <c r="S11" s="13" t="s">
        <v>58</v>
      </c>
      <c r="T11" s="13">
        <v>1631</v>
      </c>
    </row>
    <row r="12" spans="1:20" s="9" customFormat="1" ht="26.25" customHeight="1" x14ac:dyDescent="0.2">
      <c r="A12" s="163"/>
      <c r="B12" s="164" t="s">
        <v>155</v>
      </c>
      <c r="C12" s="175">
        <v>23</v>
      </c>
      <c r="D12" s="32">
        <v>29</v>
      </c>
      <c r="E12" s="32">
        <v>27</v>
      </c>
      <c r="F12" s="32">
        <v>22</v>
      </c>
      <c r="G12" s="32">
        <v>20</v>
      </c>
      <c r="H12" s="32">
        <v>10</v>
      </c>
      <c r="I12" s="32">
        <v>22</v>
      </c>
      <c r="J12" s="32">
        <v>21</v>
      </c>
      <c r="K12" s="32">
        <v>27</v>
      </c>
      <c r="L12" s="32">
        <v>24</v>
      </c>
      <c r="M12" s="32">
        <v>21</v>
      </c>
      <c r="N12" s="32">
        <v>33</v>
      </c>
      <c r="O12" s="181">
        <f t="shared" ref="O12:O30" si="1">SUM(C12:N12)</f>
        <v>279</v>
      </c>
      <c r="P12" s="176">
        <f t="shared" si="0"/>
        <v>0.80172413793103448</v>
      </c>
      <c r="Q12" s="13"/>
      <c r="S12" s="13" t="s">
        <v>57</v>
      </c>
      <c r="T12" s="13">
        <v>1488</v>
      </c>
    </row>
    <row r="13" spans="1:20" s="9" customFormat="1" ht="26.25" customHeight="1" x14ac:dyDescent="0.2">
      <c r="A13" s="163"/>
      <c r="B13" s="165" t="s">
        <v>66</v>
      </c>
      <c r="C13" s="175">
        <v>313</v>
      </c>
      <c r="D13" s="32">
        <v>370</v>
      </c>
      <c r="E13" s="32">
        <v>373</v>
      </c>
      <c r="F13" s="32">
        <v>399</v>
      </c>
      <c r="G13" s="32">
        <v>368</v>
      </c>
      <c r="H13" s="32">
        <v>320</v>
      </c>
      <c r="I13" s="32">
        <v>354</v>
      </c>
      <c r="J13" s="32">
        <v>286</v>
      </c>
      <c r="K13" s="32">
        <v>309</v>
      </c>
      <c r="L13" s="32">
        <v>342</v>
      </c>
      <c r="M13" s="32">
        <v>269</v>
      </c>
      <c r="N13" s="32">
        <v>269</v>
      </c>
      <c r="O13" s="181">
        <f t="shared" ref="O13" si="2">SUM(C13:N13)</f>
        <v>3972</v>
      </c>
      <c r="P13" s="176">
        <f t="shared" si="0"/>
        <v>11.413793103448276</v>
      </c>
      <c r="Q13" s="13"/>
      <c r="S13" s="13" t="s">
        <v>71</v>
      </c>
      <c r="T13" s="13">
        <v>443</v>
      </c>
    </row>
    <row r="14" spans="1:20" s="9" customFormat="1" ht="26.25" customHeight="1" x14ac:dyDescent="0.2">
      <c r="A14" s="163"/>
      <c r="B14" s="165" t="s">
        <v>63</v>
      </c>
      <c r="C14" s="175">
        <v>4</v>
      </c>
      <c r="D14" s="32">
        <v>7</v>
      </c>
      <c r="E14" s="32">
        <v>8</v>
      </c>
      <c r="F14" s="32">
        <v>10</v>
      </c>
      <c r="G14" s="32">
        <v>5</v>
      </c>
      <c r="H14" s="32">
        <v>7</v>
      </c>
      <c r="I14" s="32">
        <v>11</v>
      </c>
      <c r="J14" s="32">
        <v>5</v>
      </c>
      <c r="K14" s="32">
        <v>9</v>
      </c>
      <c r="L14" s="32">
        <v>9</v>
      </c>
      <c r="M14" s="32">
        <v>10</v>
      </c>
      <c r="N14" s="32">
        <v>6</v>
      </c>
      <c r="O14" s="181">
        <f t="shared" si="1"/>
        <v>91</v>
      </c>
      <c r="P14" s="176">
        <f t="shared" si="0"/>
        <v>0.2614942528735632</v>
      </c>
      <c r="Q14" s="13"/>
      <c r="S14" s="13" t="s">
        <v>155</v>
      </c>
      <c r="T14" s="13">
        <v>279</v>
      </c>
    </row>
    <row r="15" spans="1:20" s="9" customFormat="1" ht="26.25" customHeight="1" x14ac:dyDescent="0.2">
      <c r="A15" s="165"/>
      <c r="B15" s="164" t="s">
        <v>68</v>
      </c>
      <c r="C15" s="175">
        <v>3</v>
      </c>
      <c r="D15" s="32">
        <v>1</v>
      </c>
      <c r="E15" s="32">
        <v>2</v>
      </c>
      <c r="F15" s="32">
        <v>5</v>
      </c>
      <c r="G15" s="32">
        <v>3</v>
      </c>
      <c r="H15" s="32">
        <v>3</v>
      </c>
      <c r="I15" s="32">
        <v>0</v>
      </c>
      <c r="J15" s="32">
        <v>2</v>
      </c>
      <c r="K15" s="32">
        <v>22</v>
      </c>
      <c r="L15" s="32">
        <v>9</v>
      </c>
      <c r="M15" s="32">
        <v>9</v>
      </c>
      <c r="N15" s="32">
        <v>1</v>
      </c>
      <c r="O15" s="181">
        <f t="shared" si="1"/>
        <v>60</v>
      </c>
      <c r="P15" s="176">
        <f t="shared" si="0"/>
        <v>0.17241379310344829</v>
      </c>
      <c r="Q15" s="13"/>
      <c r="S15" s="13" t="s">
        <v>65</v>
      </c>
      <c r="T15" s="13">
        <v>275</v>
      </c>
    </row>
    <row r="16" spans="1:20" s="9" customFormat="1" ht="26.25" customHeight="1" x14ac:dyDescent="0.2">
      <c r="A16" s="165"/>
      <c r="B16" s="164" t="s">
        <v>290</v>
      </c>
      <c r="C16" s="175">
        <v>0</v>
      </c>
      <c r="D16" s="32">
        <v>0</v>
      </c>
      <c r="E16" s="32">
        <v>1</v>
      </c>
      <c r="F16" s="32">
        <v>0</v>
      </c>
      <c r="G16" s="32">
        <v>0</v>
      </c>
      <c r="H16" s="32">
        <v>2</v>
      </c>
      <c r="I16" s="32">
        <v>0</v>
      </c>
      <c r="J16" s="32">
        <v>0</v>
      </c>
      <c r="K16" s="32">
        <v>0</v>
      </c>
      <c r="L16" s="32">
        <v>0</v>
      </c>
      <c r="M16" s="32">
        <v>0</v>
      </c>
      <c r="N16" s="32">
        <v>0</v>
      </c>
      <c r="O16" s="181">
        <f t="shared" si="1"/>
        <v>3</v>
      </c>
      <c r="P16" s="176">
        <f t="shared" si="0"/>
        <v>8.6206896551724137E-3</v>
      </c>
      <c r="Q16" s="13"/>
      <c r="S16" s="13" t="s">
        <v>61</v>
      </c>
      <c r="T16" s="13">
        <v>205</v>
      </c>
    </row>
    <row r="17" spans="1:20" s="9" customFormat="1" ht="26.25" customHeight="1" x14ac:dyDescent="0.2">
      <c r="A17" s="163"/>
      <c r="B17" s="164" t="s">
        <v>60</v>
      </c>
      <c r="C17" s="175">
        <v>4</v>
      </c>
      <c r="D17" s="32">
        <v>9</v>
      </c>
      <c r="E17" s="32">
        <v>3</v>
      </c>
      <c r="F17" s="32">
        <v>13</v>
      </c>
      <c r="G17" s="32">
        <v>7</v>
      </c>
      <c r="H17" s="32">
        <v>6</v>
      </c>
      <c r="I17" s="32">
        <v>6</v>
      </c>
      <c r="J17" s="32">
        <v>4</v>
      </c>
      <c r="K17" s="32">
        <v>7</v>
      </c>
      <c r="L17" s="32">
        <v>7</v>
      </c>
      <c r="M17" s="32">
        <v>4</v>
      </c>
      <c r="N17" s="32">
        <v>6</v>
      </c>
      <c r="O17" s="181">
        <f t="shared" ref="O17" si="3">SUM(C17:N17)</f>
        <v>76</v>
      </c>
      <c r="P17" s="176">
        <f t="shared" si="0"/>
        <v>0.21839080459770113</v>
      </c>
      <c r="Q17" s="13"/>
      <c r="S17" s="13" t="s">
        <v>67</v>
      </c>
      <c r="T17" s="13">
        <v>143</v>
      </c>
    </row>
    <row r="18" spans="1:20" ht="26.25" customHeight="1" x14ac:dyDescent="0.2">
      <c r="A18" s="163"/>
      <c r="B18" s="164" t="s">
        <v>291</v>
      </c>
      <c r="C18" s="175">
        <v>6</v>
      </c>
      <c r="D18" s="32">
        <v>3</v>
      </c>
      <c r="E18" s="32">
        <v>2</v>
      </c>
      <c r="F18" s="32">
        <v>6</v>
      </c>
      <c r="G18" s="32">
        <v>2</v>
      </c>
      <c r="H18" s="32">
        <v>9</v>
      </c>
      <c r="I18" s="32">
        <v>3</v>
      </c>
      <c r="J18" s="32">
        <v>5</v>
      </c>
      <c r="K18" s="32">
        <v>4</v>
      </c>
      <c r="L18" s="32">
        <v>5</v>
      </c>
      <c r="M18" s="32">
        <v>9</v>
      </c>
      <c r="N18" s="32">
        <v>9</v>
      </c>
      <c r="O18" s="181">
        <f t="shared" si="1"/>
        <v>63</v>
      </c>
      <c r="P18" s="176">
        <f t="shared" si="0"/>
        <v>0.18103448275862069</v>
      </c>
      <c r="S18" s="13" t="s">
        <v>59</v>
      </c>
      <c r="T18" s="13">
        <v>140</v>
      </c>
    </row>
    <row r="19" spans="1:20" ht="26.25" customHeight="1" x14ac:dyDescent="0.2">
      <c r="A19" s="163"/>
      <c r="B19" s="164" t="s">
        <v>71</v>
      </c>
      <c r="C19" s="175">
        <v>13</v>
      </c>
      <c r="D19" s="32">
        <v>29</v>
      </c>
      <c r="E19" s="32">
        <v>77</v>
      </c>
      <c r="F19" s="32">
        <v>13</v>
      </c>
      <c r="G19" s="32">
        <v>8</v>
      </c>
      <c r="H19" s="32">
        <v>14</v>
      </c>
      <c r="I19" s="32">
        <v>5</v>
      </c>
      <c r="J19" s="32">
        <v>35</v>
      </c>
      <c r="K19" s="32">
        <v>67</v>
      </c>
      <c r="L19" s="32">
        <v>70</v>
      </c>
      <c r="M19" s="32">
        <v>61</v>
      </c>
      <c r="N19" s="32">
        <v>51</v>
      </c>
      <c r="O19" s="181">
        <f t="shared" ref="O19" si="4">SUM(C19:N19)</f>
        <v>443</v>
      </c>
      <c r="P19" s="176">
        <f t="shared" si="0"/>
        <v>1.2729885057471264</v>
      </c>
      <c r="S19" s="13" t="s">
        <v>55</v>
      </c>
      <c r="T19" s="13">
        <v>99</v>
      </c>
    </row>
    <row r="20" spans="1:20" ht="26.25" customHeight="1" x14ac:dyDescent="0.2">
      <c r="A20" s="163"/>
      <c r="B20" s="164" t="s">
        <v>70</v>
      </c>
      <c r="C20" s="175">
        <v>0</v>
      </c>
      <c r="D20" s="32">
        <v>3</v>
      </c>
      <c r="E20" s="32">
        <v>0</v>
      </c>
      <c r="F20" s="32">
        <v>2</v>
      </c>
      <c r="G20" s="32">
        <v>2</v>
      </c>
      <c r="H20" s="32">
        <v>4</v>
      </c>
      <c r="I20" s="32">
        <v>3</v>
      </c>
      <c r="J20" s="32">
        <v>2</v>
      </c>
      <c r="K20" s="32">
        <v>5</v>
      </c>
      <c r="L20" s="32">
        <v>4</v>
      </c>
      <c r="M20" s="32">
        <v>3</v>
      </c>
      <c r="N20" s="32">
        <v>1</v>
      </c>
      <c r="O20" s="181">
        <f t="shared" si="1"/>
        <v>29</v>
      </c>
      <c r="P20" s="176">
        <f t="shared" si="0"/>
        <v>8.3333333333333343E-2</v>
      </c>
      <c r="S20" s="13" t="s">
        <v>63</v>
      </c>
      <c r="T20" s="13">
        <v>91</v>
      </c>
    </row>
    <row r="21" spans="1:20" ht="26.25" customHeight="1" x14ac:dyDescent="0.2">
      <c r="A21" s="163"/>
      <c r="B21" s="164" t="s">
        <v>110</v>
      </c>
      <c r="C21" s="175">
        <v>1845</v>
      </c>
      <c r="D21" s="32">
        <v>2212</v>
      </c>
      <c r="E21" s="32">
        <v>2463</v>
      </c>
      <c r="F21" s="32">
        <v>2374</v>
      </c>
      <c r="G21" s="32">
        <v>2328</v>
      </c>
      <c r="H21" s="32">
        <v>2361</v>
      </c>
      <c r="I21" s="32">
        <v>2174</v>
      </c>
      <c r="J21" s="32">
        <v>1979</v>
      </c>
      <c r="K21" s="32">
        <v>1851</v>
      </c>
      <c r="L21" s="32">
        <v>2155</v>
      </c>
      <c r="M21" s="32">
        <v>1880</v>
      </c>
      <c r="N21" s="32">
        <v>1983</v>
      </c>
      <c r="O21" s="181">
        <f t="shared" ref="O21" si="5">SUM(C21:N21)</f>
        <v>25605</v>
      </c>
      <c r="P21" s="176">
        <f t="shared" si="0"/>
        <v>73.577586206896555</v>
      </c>
      <c r="S21" s="13" t="s">
        <v>60</v>
      </c>
      <c r="T21" s="13">
        <v>76</v>
      </c>
    </row>
    <row r="22" spans="1:20" ht="26.25" customHeight="1" x14ac:dyDescent="0.2">
      <c r="A22" s="163"/>
      <c r="B22" s="164" t="s">
        <v>67</v>
      </c>
      <c r="C22" s="175">
        <v>10</v>
      </c>
      <c r="D22" s="32">
        <v>5</v>
      </c>
      <c r="E22" s="32">
        <v>10</v>
      </c>
      <c r="F22" s="32">
        <v>13</v>
      </c>
      <c r="G22" s="32">
        <v>9</v>
      </c>
      <c r="H22" s="32">
        <v>9</v>
      </c>
      <c r="I22" s="32">
        <v>11</v>
      </c>
      <c r="J22" s="32">
        <v>14</v>
      </c>
      <c r="K22" s="32">
        <v>18</v>
      </c>
      <c r="L22" s="32">
        <v>21</v>
      </c>
      <c r="M22" s="32">
        <v>16</v>
      </c>
      <c r="N22" s="32">
        <v>7</v>
      </c>
      <c r="O22" s="181">
        <f t="shared" si="1"/>
        <v>143</v>
      </c>
      <c r="P22" s="176">
        <f t="shared" si="0"/>
        <v>0.41091954022988508</v>
      </c>
      <c r="S22" s="13" t="s">
        <v>56</v>
      </c>
      <c r="T22" s="13">
        <v>67</v>
      </c>
    </row>
    <row r="23" spans="1:20" ht="26.25" customHeight="1" x14ac:dyDescent="0.2">
      <c r="A23" s="163"/>
      <c r="B23" s="165" t="s">
        <v>61</v>
      </c>
      <c r="C23" s="175">
        <v>2</v>
      </c>
      <c r="D23" s="32">
        <v>5</v>
      </c>
      <c r="E23" s="32">
        <v>4</v>
      </c>
      <c r="F23" s="32">
        <v>28</v>
      </c>
      <c r="G23" s="32">
        <v>2</v>
      </c>
      <c r="H23" s="32">
        <v>0</v>
      </c>
      <c r="I23" s="32">
        <v>94</v>
      </c>
      <c r="J23" s="32">
        <v>16</v>
      </c>
      <c r="K23" s="32">
        <v>18</v>
      </c>
      <c r="L23" s="32">
        <v>9</v>
      </c>
      <c r="M23" s="32">
        <v>18</v>
      </c>
      <c r="N23" s="32">
        <v>9</v>
      </c>
      <c r="O23" s="181">
        <f t="shared" si="1"/>
        <v>205</v>
      </c>
      <c r="P23" s="176">
        <f t="shared" si="0"/>
        <v>0.58908045977011492</v>
      </c>
      <c r="S23" s="13" t="s">
        <v>289</v>
      </c>
      <c r="T23" s="13">
        <v>63</v>
      </c>
    </row>
    <row r="24" spans="1:20" s="9" customFormat="1" ht="26.25" customHeight="1" x14ac:dyDescent="0.2">
      <c r="A24" s="163"/>
      <c r="B24" s="165" t="s">
        <v>59</v>
      </c>
      <c r="C24" s="175">
        <v>13</v>
      </c>
      <c r="D24" s="32">
        <v>14</v>
      </c>
      <c r="E24" s="32">
        <v>16</v>
      </c>
      <c r="F24" s="32">
        <v>13</v>
      </c>
      <c r="G24" s="32">
        <v>10</v>
      </c>
      <c r="H24" s="32">
        <v>12</v>
      </c>
      <c r="I24" s="32">
        <v>18</v>
      </c>
      <c r="J24" s="32">
        <v>14</v>
      </c>
      <c r="K24" s="32">
        <v>5</v>
      </c>
      <c r="L24" s="32">
        <v>8</v>
      </c>
      <c r="M24" s="32">
        <v>11</v>
      </c>
      <c r="N24" s="32">
        <v>6</v>
      </c>
      <c r="O24" s="181">
        <f t="shared" si="1"/>
        <v>140</v>
      </c>
      <c r="P24" s="176">
        <f t="shared" si="0"/>
        <v>0.40229885057471265</v>
      </c>
      <c r="Q24" s="13"/>
      <c r="S24" s="13" t="s">
        <v>291</v>
      </c>
      <c r="T24" s="13">
        <v>63</v>
      </c>
    </row>
    <row r="25" spans="1:20" s="9" customFormat="1" ht="26.25" customHeight="1" x14ac:dyDescent="0.2">
      <c r="A25" s="163"/>
      <c r="B25" s="164" t="s">
        <v>56</v>
      </c>
      <c r="C25" s="175">
        <v>7</v>
      </c>
      <c r="D25" s="32">
        <v>9</v>
      </c>
      <c r="E25" s="32">
        <v>7</v>
      </c>
      <c r="F25" s="32">
        <v>7</v>
      </c>
      <c r="G25" s="32">
        <v>3</v>
      </c>
      <c r="H25" s="32">
        <v>2</v>
      </c>
      <c r="I25" s="32">
        <v>0</v>
      </c>
      <c r="J25" s="32">
        <v>12</v>
      </c>
      <c r="K25" s="32">
        <v>3</v>
      </c>
      <c r="L25" s="32">
        <v>1</v>
      </c>
      <c r="M25" s="32">
        <v>4</v>
      </c>
      <c r="N25" s="32">
        <v>12</v>
      </c>
      <c r="O25" s="181">
        <f t="shared" si="1"/>
        <v>67</v>
      </c>
      <c r="P25" s="176">
        <f t="shared" si="0"/>
        <v>0.19252873563218392</v>
      </c>
      <c r="Q25" s="13"/>
      <c r="S25" s="13"/>
      <c r="T25" s="9">
        <f>SUM(T8:T24)</f>
        <v>34800</v>
      </c>
    </row>
    <row r="26" spans="1:20" s="9" customFormat="1" ht="26.25" customHeight="1" x14ac:dyDescent="0.2">
      <c r="A26" s="163"/>
      <c r="B26" s="164" t="s">
        <v>57</v>
      </c>
      <c r="C26" s="175">
        <v>104</v>
      </c>
      <c r="D26" s="32">
        <v>124</v>
      </c>
      <c r="E26" s="32">
        <v>128</v>
      </c>
      <c r="F26" s="32">
        <v>72</v>
      </c>
      <c r="G26" s="32">
        <v>138</v>
      </c>
      <c r="H26" s="32">
        <v>86</v>
      </c>
      <c r="I26" s="32">
        <v>129</v>
      </c>
      <c r="J26" s="32">
        <v>93</v>
      </c>
      <c r="K26" s="32">
        <v>187</v>
      </c>
      <c r="L26" s="32">
        <v>162</v>
      </c>
      <c r="M26" s="32">
        <v>170</v>
      </c>
      <c r="N26" s="32">
        <v>95</v>
      </c>
      <c r="O26" s="181">
        <f t="shared" ref="O26" si="6">SUM(C26:N26)</f>
        <v>1488</v>
      </c>
      <c r="P26" s="176">
        <f t="shared" si="0"/>
        <v>4.2758620689655169</v>
      </c>
      <c r="Q26" s="13"/>
      <c r="S26" s="13"/>
    </row>
    <row r="27" spans="1:20" s="9" customFormat="1" ht="26.25" customHeight="1" x14ac:dyDescent="0.2">
      <c r="A27" s="163"/>
      <c r="B27" s="164" t="s">
        <v>62</v>
      </c>
      <c r="C27" s="175">
        <v>7</v>
      </c>
      <c r="D27" s="32">
        <v>2</v>
      </c>
      <c r="E27" s="32">
        <v>4</v>
      </c>
      <c r="F27" s="32">
        <v>3</v>
      </c>
      <c r="G27" s="32">
        <v>1</v>
      </c>
      <c r="H27" s="32">
        <v>1</v>
      </c>
      <c r="I27" s="32">
        <v>2</v>
      </c>
      <c r="J27" s="32"/>
      <c r="K27" s="32">
        <v>4</v>
      </c>
      <c r="L27" s="32">
        <v>3</v>
      </c>
      <c r="M27" s="32">
        <v>1</v>
      </c>
      <c r="N27" s="32">
        <v>2</v>
      </c>
      <c r="O27" s="181">
        <f t="shared" si="1"/>
        <v>30</v>
      </c>
      <c r="P27" s="176">
        <f t="shared" si="0"/>
        <v>8.6206896551724144E-2</v>
      </c>
      <c r="Q27" s="13"/>
      <c r="S27" s="13" t="s">
        <v>110</v>
      </c>
      <c r="T27" s="13">
        <v>25605</v>
      </c>
    </row>
    <row r="28" spans="1:20" s="9" customFormat="1" ht="26.25" customHeight="1" x14ac:dyDescent="0.2">
      <c r="A28" s="165"/>
      <c r="B28" s="165" t="s">
        <v>292</v>
      </c>
      <c r="C28" s="175">
        <v>0</v>
      </c>
      <c r="D28" s="32">
        <v>0</v>
      </c>
      <c r="E28" s="32">
        <v>0</v>
      </c>
      <c r="F28" s="32">
        <v>0</v>
      </c>
      <c r="G28" s="32">
        <v>0</v>
      </c>
      <c r="H28" s="32">
        <v>2</v>
      </c>
      <c r="I28" s="32">
        <v>0</v>
      </c>
      <c r="J28" s="32">
        <v>0</v>
      </c>
      <c r="K28" s="32">
        <v>0</v>
      </c>
      <c r="L28" s="32">
        <v>0</v>
      </c>
      <c r="M28" s="32">
        <v>0</v>
      </c>
      <c r="N28" s="32">
        <v>2</v>
      </c>
      <c r="O28" s="181">
        <f t="shared" si="1"/>
        <v>4</v>
      </c>
      <c r="P28" s="176">
        <f t="shared" si="0"/>
        <v>1.1494252873563218E-2</v>
      </c>
      <c r="Q28" s="13"/>
      <c r="S28" s="13" t="s">
        <v>66</v>
      </c>
      <c r="T28" s="13">
        <v>3972</v>
      </c>
    </row>
    <row r="29" spans="1:20" s="9" customFormat="1" ht="26.25" customHeight="1" x14ac:dyDescent="0.2">
      <c r="A29" s="165"/>
      <c r="B29" s="165" t="s">
        <v>55</v>
      </c>
      <c r="C29" s="175">
        <v>17</v>
      </c>
      <c r="D29" s="32">
        <v>12</v>
      </c>
      <c r="E29" s="32">
        <v>6</v>
      </c>
      <c r="F29" s="32">
        <v>9</v>
      </c>
      <c r="G29" s="32">
        <v>10</v>
      </c>
      <c r="H29" s="32">
        <v>7</v>
      </c>
      <c r="I29" s="32">
        <v>7</v>
      </c>
      <c r="J29" s="32">
        <v>5</v>
      </c>
      <c r="K29" s="32">
        <v>6</v>
      </c>
      <c r="L29" s="32">
        <v>7</v>
      </c>
      <c r="M29" s="32">
        <v>6</v>
      </c>
      <c r="N29" s="32">
        <v>7</v>
      </c>
      <c r="O29" s="181">
        <f t="shared" ref="O29" si="7">SUM(C29:N29)</f>
        <v>99</v>
      </c>
      <c r="P29" s="176">
        <f t="shared" si="0"/>
        <v>0.28448275862068967</v>
      </c>
      <c r="Q29" s="13"/>
      <c r="S29" s="13" t="s">
        <v>58</v>
      </c>
      <c r="T29" s="13">
        <v>1631</v>
      </c>
    </row>
    <row r="30" spans="1:20" s="9" customFormat="1" ht="26.25" customHeight="1" x14ac:dyDescent="0.2">
      <c r="A30" s="163"/>
      <c r="B30" s="164" t="s">
        <v>162</v>
      </c>
      <c r="C30" s="175">
        <v>1</v>
      </c>
      <c r="D30" s="32">
        <v>0</v>
      </c>
      <c r="E30" s="32">
        <v>0</v>
      </c>
      <c r="F30" s="32">
        <v>0</v>
      </c>
      <c r="G30" s="32">
        <v>0</v>
      </c>
      <c r="H30" s="32">
        <v>0</v>
      </c>
      <c r="I30" s="32">
        <v>0</v>
      </c>
      <c r="J30" s="32">
        <v>2</v>
      </c>
      <c r="K30" s="32">
        <v>0</v>
      </c>
      <c r="L30" s="32">
        <v>0</v>
      </c>
      <c r="M30" s="32">
        <v>3</v>
      </c>
      <c r="N30" s="32">
        <v>11</v>
      </c>
      <c r="O30" s="181">
        <f t="shared" si="1"/>
        <v>17</v>
      </c>
      <c r="P30" s="176">
        <f t="shared" si="0"/>
        <v>4.8850574712643674E-2</v>
      </c>
      <c r="Q30" s="13"/>
      <c r="S30" s="13" t="s">
        <v>57</v>
      </c>
      <c r="T30" s="13">
        <v>1488</v>
      </c>
    </row>
    <row r="31" spans="1:20" s="9" customFormat="1" ht="26.25" customHeight="1" thickBot="1" x14ac:dyDescent="0.25">
      <c r="A31" s="165"/>
      <c r="B31" s="165" t="s">
        <v>69</v>
      </c>
      <c r="C31" s="177">
        <v>0</v>
      </c>
      <c r="D31" s="178">
        <v>0</v>
      </c>
      <c r="E31" s="178">
        <v>0</v>
      </c>
      <c r="F31" s="178">
        <v>0</v>
      </c>
      <c r="G31" s="178">
        <v>1</v>
      </c>
      <c r="H31" s="178">
        <v>1</v>
      </c>
      <c r="I31" s="178">
        <v>0</v>
      </c>
      <c r="J31" s="178">
        <v>0</v>
      </c>
      <c r="K31" s="178">
        <v>0</v>
      </c>
      <c r="L31" s="178">
        <v>0</v>
      </c>
      <c r="M31" s="178">
        <v>0</v>
      </c>
      <c r="N31" s="178">
        <v>0</v>
      </c>
      <c r="O31" s="182">
        <f t="shared" ref="O31" si="8">SUM(C31:N31)</f>
        <v>2</v>
      </c>
      <c r="P31" s="179">
        <f t="shared" si="0"/>
        <v>5.7471264367816091E-3</v>
      </c>
      <c r="Q31" s="13"/>
      <c r="S31" s="13" t="s">
        <v>71</v>
      </c>
      <c r="T31" s="13">
        <v>443</v>
      </c>
    </row>
    <row r="32" spans="1:20" s="9" customFormat="1" ht="26.25" customHeight="1" x14ac:dyDescent="0.2">
      <c r="A32" s="169"/>
      <c r="B32" s="166" t="s">
        <v>2</v>
      </c>
      <c r="C32" s="183">
        <f t="shared" ref="C32:O32" si="9">SUM(C8:C31)</f>
        <v>2521</v>
      </c>
      <c r="D32" s="184">
        <f t="shared" si="9"/>
        <v>2986</v>
      </c>
      <c r="E32" s="184">
        <f t="shared" si="9"/>
        <v>3293</v>
      </c>
      <c r="F32" s="184">
        <f t="shared" si="9"/>
        <v>3127</v>
      </c>
      <c r="G32" s="184">
        <f t="shared" si="9"/>
        <v>3052</v>
      </c>
      <c r="H32" s="184">
        <f t="shared" si="9"/>
        <v>3026</v>
      </c>
      <c r="I32" s="184">
        <f t="shared" si="9"/>
        <v>3025</v>
      </c>
      <c r="J32" s="184">
        <f t="shared" si="9"/>
        <v>2660</v>
      </c>
      <c r="K32" s="184">
        <f t="shared" si="9"/>
        <v>2722</v>
      </c>
      <c r="L32" s="184">
        <f t="shared" si="9"/>
        <v>3041</v>
      </c>
      <c r="M32" s="184">
        <f t="shared" si="9"/>
        <v>2662</v>
      </c>
      <c r="N32" s="185">
        <f t="shared" si="9"/>
        <v>2685</v>
      </c>
      <c r="O32" s="167">
        <f t="shared" si="9"/>
        <v>34800</v>
      </c>
      <c r="P32" s="168">
        <f t="shared" si="0"/>
        <v>100</v>
      </c>
      <c r="Q32" s="13"/>
      <c r="S32" s="13" t="s">
        <v>155</v>
      </c>
      <c r="T32" s="13">
        <v>279</v>
      </c>
    </row>
    <row r="33" spans="1:20" s="9" customFormat="1" ht="26.25" customHeight="1" x14ac:dyDescent="0.2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S33" s="13" t="s">
        <v>65</v>
      </c>
      <c r="T33" s="13">
        <v>275</v>
      </c>
    </row>
    <row r="34" spans="1:20" ht="26.25" customHeight="1" x14ac:dyDescent="0.2">
      <c r="S34" s="13" t="s">
        <v>61</v>
      </c>
      <c r="T34" s="13">
        <v>205</v>
      </c>
    </row>
    <row r="35" spans="1:20" ht="26.25" customHeight="1" x14ac:dyDescent="0.2">
      <c r="Q35" s="16"/>
      <c r="S35" s="13" t="s">
        <v>67</v>
      </c>
      <c r="T35" s="13">
        <v>143</v>
      </c>
    </row>
    <row r="36" spans="1:20" ht="34.5" customHeight="1" x14ac:dyDescent="0.2">
      <c r="S36" s="13" t="s">
        <v>59</v>
      </c>
      <c r="T36" s="13">
        <v>140</v>
      </c>
    </row>
    <row r="37" spans="1:20" ht="29.25" customHeight="1" x14ac:dyDescent="0.2">
      <c r="S37" s="13" t="s">
        <v>55</v>
      </c>
      <c r="T37" s="13">
        <v>99</v>
      </c>
    </row>
    <row r="38" spans="1:20" ht="29.25" customHeight="1" x14ac:dyDescent="0.2">
      <c r="S38" s="13" t="s">
        <v>63</v>
      </c>
      <c r="T38" s="13">
        <v>91</v>
      </c>
    </row>
    <row r="39" spans="1:20" ht="29.25" customHeight="1" x14ac:dyDescent="0.2">
      <c r="S39" s="13" t="s">
        <v>60</v>
      </c>
      <c r="T39" s="13">
        <v>76</v>
      </c>
    </row>
    <row r="40" spans="1:20" ht="29.25" customHeight="1" x14ac:dyDescent="0.2">
      <c r="S40" s="13" t="s">
        <v>56</v>
      </c>
      <c r="T40" s="13">
        <v>67</v>
      </c>
    </row>
    <row r="41" spans="1:20" ht="29.25" customHeight="1" x14ac:dyDescent="0.2">
      <c r="S41" s="13" t="s">
        <v>289</v>
      </c>
      <c r="T41" s="13">
        <v>63</v>
      </c>
    </row>
    <row r="42" spans="1:20" ht="29.25" customHeight="1" x14ac:dyDescent="0.2">
      <c r="S42" s="13" t="s">
        <v>291</v>
      </c>
      <c r="T42" s="13">
        <v>63</v>
      </c>
    </row>
    <row r="43" spans="1:20" ht="29.25" customHeight="1" x14ac:dyDescent="0.2">
      <c r="S43" s="13" t="s">
        <v>68</v>
      </c>
      <c r="T43" s="13">
        <v>60</v>
      </c>
    </row>
    <row r="44" spans="1:20" ht="29.25" customHeight="1" x14ac:dyDescent="0.2">
      <c r="S44" s="13" t="s">
        <v>62</v>
      </c>
      <c r="T44" s="13">
        <v>30</v>
      </c>
    </row>
    <row r="45" spans="1:20" ht="29.25" customHeight="1" x14ac:dyDescent="0.2">
      <c r="S45" s="13" t="s">
        <v>70</v>
      </c>
      <c r="T45" s="13">
        <v>29</v>
      </c>
    </row>
    <row r="46" spans="1:20" ht="29.25" customHeight="1" x14ac:dyDescent="0.2">
      <c r="S46" s="13" t="s">
        <v>162</v>
      </c>
      <c r="T46" s="13">
        <v>17</v>
      </c>
    </row>
    <row r="47" spans="1:20" ht="29.25" customHeight="1" x14ac:dyDescent="0.2">
      <c r="S47" s="13" t="s">
        <v>64</v>
      </c>
      <c r="T47" s="13">
        <v>15</v>
      </c>
    </row>
    <row r="48" spans="1:20" ht="29.25" customHeight="1" x14ac:dyDescent="0.2">
      <c r="S48" s="13" t="s">
        <v>292</v>
      </c>
      <c r="T48" s="13">
        <v>4</v>
      </c>
    </row>
    <row r="49" spans="1:20" ht="29.25" customHeight="1" x14ac:dyDescent="0.2">
      <c r="S49" s="13" t="s">
        <v>290</v>
      </c>
      <c r="T49" s="13">
        <v>3</v>
      </c>
    </row>
    <row r="50" spans="1:20" ht="29.25" customHeight="1" x14ac:dyDescent="0.2">
      <c r="S50" s="13" t="s">
        <v>69</v>
      </c>
      <c r="T50" s="13">
        <v>2</v>
      </c>
    </row>
    <row r="51" spans="1:20" ht="29.25" customHeight="1" x14ac:dyDescent="0.2">
      <c r="T51" s="13">
        <f>SUM(T27:T50)</f>
        <v>34800</v>
      </c>
    </row>
    <row r="53" spans="1:20" ht="29.25" customHeight="1" x14ac:dyDescent="0.2">
      <c r="A53" s="124" t="s">
        <v>358</v>
      </c>
    </row>
    <row r="54" spans="1:20" ht="29.25" customHeight="1" x14ac:dyDescent="0.2">
      <c r="A54" s="124" t="s">
        <v>359</v>
      </c>
    </row>
    <row r="55" spans="1:20" ht="29.25" customHeight="1" x14ac:dyDescent="0.2">
      <c r="A55" s="124" t="s">
        <v>219</v>
      </c>
    </row>
    <row r="57" spans="1:20" ht="21" customHeight="1" x14ac:dyDescent="0.2"/>
    <row r="58" spans="1:20" ht="21" customHeight="1" x14ac:dyDescent="0.2"/>
  </sheetData>
  <sortState ref="S27:T50">
    <sortCondition descending="1" ref="T27:T50"/>
  </sortState>
  <mergeCells count="6">
    <mergeCell ref="B1:P1"/>
    <mergeCell ref="A3:P3"/>
    <mergeCell ref="A4:P4"/>
    <mergeCell ref="A6:B7"/>
    <mergeCell ref="C6:N6"/>
    <mergeCell ref="O6:P6"/>
  </mergeCells>
  <printOptions horizontalCentered="1" verticalCentered="1"/>
  <pageMargins left="0.39370078740157483" right="0.39370078740157483" top="0.39370078740157483" bottom="0.39370078740157483" header="0" footer="0"/>
  <pageSetup paperSize="9" scale="45" orientation="portrait" r:id="rId1"/>
  <headerFooter alignWithMargins="0"/>
  <ignoredErrors>
    <ignoredError sqref="O20 O11:O12 O14:O16 O18 O22:O24 O25 O27 O30" formulaRange="1"/>
    <ignoredError sqref="O26 O29 O31" formula="1"/>
  </ignoredErrors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S59"/>
  <sheetViews>
    <sheetView showGridLines="0" view="pageBreakPreview" zoomScale="70" zoomScaleNormal="53" zoomScaleSheetLayoutView="70" workbookViewId="0">
      <selection activeCell="K38" sqref="K38"/>
    </sheetView>
  </sheetViews>
  <sheetFormatPr baseColWidth="10" defaultColWidth="11.42578125" defaultRowHeight="29.25" customHeight="1" x14ac:dyDescent="0.2"/>
  <cols>
    <col min="1" max="1" width="1.85546875" style="89" customWidth="1"/>
    <col min="2" max="2" width="79.28515625" style="89" customWidth="1"/>
    <col min="3" max="10" width="12" style="89" customWidth="1"/>
    <col min="11" max="11" width="14.28515625" style="89" customWidth="1"/>
    <col min="12" max="12" width="13.5703125" style="89" customWidth="1"/>
    <col min="13" max="13" width="16.7109375" style="89" customWidth="1"/>
    <col min="14" max="14" width="15.42578125" style="89" customWidth="1"/>
    <col min="15" max="15" width="14" style="89" customWidth="1"/>
    <col min="16" max="16" width="12" style="89" customWidth="1"/>
    <col min="17" max="17" width="11.42578125" style="89"/>
    <col min="18" max="18" width="18.7109375" style="89" customWidth="1"/>
    <col min="19" max="16384" width="11.42578125" style="89"/>
  </cols>
  <sheetData>
    <row r="1" spans="1:19" ht="20.25" x14ac:dyDescent="0.2">
      <c r="A1" s="361" t="s">
        <v>253</v>
      </c>
      <c r="B1" s="361"/>
      <c r="C1" s="361"/>
      <c r="D1" s="361"/>
      <c r="E1" s="361"/>
      <c r="F1" s="361"/>
      <c r="G1" s="361"/>
      <c r="H1" s="361"/>
      <c r="I1" s="361"/>
      <c r="J1" s="361"/>
      <c r="K1" s="361"/>
      <c r="L1" s="361"/>
      <c r="M1" s="361"/>
      <c r="N1" s="361"/>
      <c r="O1" s="361"/>
      <c r="P1" s="361"/>
    </row>
    <row r="2" spans="1:19" ht="20.25" x14ac:dyDescent="0.2">
      <c r="A2" s="121" t="s">
        <v>109</v>
      </c>
      <c r="B2" s="120"/>
      <c r="C2" s="121"/>
      <c r="D2" s="121"/>
      <c r="E2" s="121"/>
      <c r="F2" s="121"/>
      <c r="G2" s="121"/>
      <c r="H2" s="121"/>
      <c r="I2" s="121"/>
      <c r="J2" s="121"/>
      <c r="K2" s="121"/>
      <c r="L2" s="121"/>
      <c r="M2" s="121"/>
      <c r="N2" s="121"/>
      <c r="O2" s="121"/>
      <c r="P2" s="121"/>
    </row>
    <row r="3" spans="1:19" s="91" customFormat="1" ht="24.75" customHeight="1" x14ac:dyDescent="0.2">
      <c r="A3" s="362" t="s">
        <v>186</v>
      </c>
      <c r="B3" s="362"/>
      <c r="C3" s="362"/>
      <c r="D3" s="362"/>
      <c r="E3" s="362"/>
      <c r="F3" s="362"/>
      <c r="G3" s="362"/>
      <c r="H3" s="362"/>
      <c r="I3" s="362"/>
      <c r="J3" s="362"/>
      <c r="K3" s="362"/>
      <c r="L3" s="362"/>
      <c r="M3" s="362"/>
      <c r="N3" s="362"/>
      <c r="O3" s="362"/>
      <c r="P3" s="362"/>
      <c r="R3" s="89"/>
      <c r="S3" s="89"/>
    </row>
    <row r="4" spans="1:19" s="91" customFormat="1" ht="15.75" customHeight="1" x14ac:dyDescent="0.2">
      <c r="A4" s="363" t="s">
        <v>287</v>
      </c>
      <c r="B4" s="363"/>
      <c r="C4" s="363"/>
      <c r="D4" s="363"/>
      <c r="E4" s="363"/>
      <c r="F4" s="363"/>
      <c r="G4" s="363"/>
      <c r="H4" s="363"/>
      <c r="I4" s="363"/>
      <c r="J4" s="363"/>
      <c r="K4" s="363"/>
      <c r="L4" s="363"/>
      <c r="M4" s="363"/>
      <c r="N4" s="363"/>
      <c r="O4" s="363"/>
      <c r="P4" s="363"/>
      <c r="R4" s="89"/>
      <c r="S4" s="89"/>
    </row>
    <row r="5" spans="1:19" s="91" customFormat="1" ht="10.5" customHeight="1" x14ac:dyDescent="0.2">
      <c r="A5" s="92"/>
      <c r="B5" s="92"/>
      <c r="C5" s="92"/>
      <c r="D5" s="92"/>
      <c r="E5" s="92"/>
      <c r="F5" s="92"/>
      <c r="G5" s="92"/>
      <c r="H5" s="92"/>
      <c r="I5" s="92"/>
      <c r="J5" s="92"/>
      <c r="K5" s="92"/>
      <c r="L5" s="92"/>
      <c r="M5" s="92"/>
      <c r="N5" s="92"/>
      <c r="O5" s="92"/>
      <c r="P5" s="92"/>
      <c r="R5" s="89"/>
      <c r="S5" s="89"/>
    </row>
    <row r="6" spans="1:19" s="91" customFormat="1" ht="33" customHeight="1" thickBot="1" x14ac:dyDescent="0.25">
      <c r="A6" s="340" t="s">
        <v>44</v>
      </c>
      <c r="B6" s="340"/>
      <c r="C6" s="341" t="s">
        <v>161</v>
      </c>
      <c r="D6" s="341"/>
      <c r="E6" s="341"/>
      <c r="F6" s="341"/>
      <c r="G6" s="341"/>
      <c r="H6" s="341"/>
      <c r="I6" s="341"/>
      <c r="J6" s="341"/>
      <c r="K6" s="341"/>
      <c r="L6" s="341"/>
      <c r="M6" s="341"/>
      <c r="N6" s="341"/>
      <c r="O6" s="341" t="s">
        <v>2</v>
      </c>
      <c r="P6" s="341"/>
      <c r="R6" s="89"/>
      <c r="S6" s="89"/>
    </row>
    <row r="7" spans="1:19" s="91" customFormat="1" ht="40.5" customHeight="1" thickBot="1" x14ac:dyDescent="0.25">
      <c r="A7" s="340"/>
      <c r="B7" s="340"/>
      <c r="C7" s="170" t="s">
        <v>0</v>
      </c>
      <c r="D7" s="170" t="s">
        <v>1</v>
      </c>
      <c r="E7" s="170" t="s">
        <v>7</v>
      </c>
      <c r="F7" s="170" t="s">
        <v>8</v>
      </c>
      <c r="G7" s="170" t="s">
        <v>49</v>
      </c>
      <c r="H7" s="170" t="s">
        <v>47</v>
      </c>
      <c r="I7" s="170" t="s">
        <v>108</v>
      </c>
      <c r="J7" s="170" t="s">
        <v>48</v>
      </c>
      <c r="K7" s="170" t="s">
        <v>9</v>
      </c>
      <c r="L7" s="170" t="s">
        <v>10</v>
      </c>
      <c r="M7" s="170" t="s">
        <v>11</v>
      </c>
      <c r="N7" s="170" t="s">
        <v>12</v>
      </c>
      <c r="O7" s="170" t="s">
        <v>159</v>
      </c>
      <c r="P7" s="170" t="s">
        <v>160</v>
      </c>
      <c r="R7" s="89" t="s">
        <v>100</v>
      </c>
      <c r="S7" s="89">
        <v>588</v>
      </c>
    </row>
    <row r="8" spans="1:19" s="98" customFormat="1" ht="31.5" customHeight="1" x14ac:dyDescent="0.2">
      <c r="A8" s="295"/>
      <c r="B8" s="296" t="s">
        <v>53</v>
      </c>
      <c r="C8" s="172"/>
      <c r="D8" s="173">
        <v>2</v>
      </c>
      <c r="E8" s="173"/>
      <c r="F8" s="173"/>
      <c r="G8" s="173">
        <v>1</v>
      </c>
      <c r="H8" s="173"/>
      <c r="I8" s="173"/>
      <c r="J8" s="173">
        <v>2</v>
      </c>
      <c r="K8" s="173"/>
      <c r="L8" s="173"/>
      <c r="M8" s="173"/>
      <c r="N8" s="173"/>
      <c r="O8" s="180">
        <f>SUM(C8:N8)</f>
        <v>5</v>
      </c>
      <c r="P8" s="174">
        <f t="shared" ref="P8:P33" si="0">+O8/$O$33*100</f>
        <v>0.71736011477761841</v>
      </c>
      <c r="Q8" s="97"/>
      <c r="R8" s="97" t="s">
        <v>269</v>
      </c>
      <c r="S8" s="97">
        <v>33</v>
      </c>
    </row>
    <row r="9" spans="1:19" s="98" customFormat="1" ht="31.5" customHeight="1" x14ac:dyDescent="0.2">
      <c r="A9" s="295"/>
      <c r="B9" s="296" t="s">
        <v>306</v>
      </c>
      <c r="C9" s="175">
        <v>1</v>
      </c>
      <c r="D9" s="32">
        <v>1</v>
      </c>
      <c r="E9" s="32"/>
      <c r="F9" s="32"/>
      <c r="G9" s="32">
        <v>1</v>
      </c>
      <c r="H9" s="32">
        <v>1</v>
      </c>
      <c r="I9" s="32">
        <v>2</v>
      </c>
      <c r="J9" s="32">
        <v>1</v>
      </c>
      <c r="K9" s="32">
        <v>1</v>
      </c>
      <c r="L9" s="32"/>
      <c r="M9" s="32">
        <v>3</v>
      </c>
      <c r="N9" s="32">
        <v>1</v>
      </c>
      <c r="O9" s="181">
        <f>SUM(C9:N9)</f>
        <v>12</v>
      </c>
      <c r="P9" s="176">
        <f t="shared" si="0"/>
        <v>1.7216642754662841</v>
      </c>
      <c r="Q9" s="97"/>
      <c r="R9" s="97" t="s">
        <v>54</v>
      </c>
      <c r="S9" s="97">
        <v>14</v>
      </c>
    </row>
    <row r="10" spans="1:19" s="98" customFormat="1" ht="31.5" customHeight="1" x14ac:dyDescent="0.2">
      <c r="A10" s="295"/>
      <c r="B10" s="296" t="s">
        <v>307</v>
      </c>
      <c r="C10" s="175"/>
      <c r="D10" s="32"/>
      <c r="E10" s="32"/>
      <c r="F10" s="32"/>
      <c r="G10" s="32"/>
      <c r="H10" s="32"/>
      <c r="I10" s="32"/>
      <c r="J10" s="32"/>
      <c r="K10" s="32"/>
      <c r="L10" s="32"/>
      <c r="M10" s="32">
        <v>2</v>
      </c>
      <c r="N10" s="32"/>
      <c r="O10" s="181">
        <f t="shared" ref="O10:O32" si="1">SUM(C10:N10)</f>
        <v>2</v>
      </c>
      <c r="P10" s="176">
        <f t="shared" si="0"/>
        <v>0.28694404591104739</v>
      </c>
      <c r="Q10" s="97"/>
      <c r="R10" s="97" t="s">
        <v>230</v>
      </c>
      <c r="S10" s="97">
        <v>13</v>
      </c>
    </row>
    <row r="11" spans="1:19" s="98" customFormat="1" ht="31.5" customHeight="1" x14ac:dyDescent="0.2">
      <c r="A11" s="295"/>
      <c r="B11" s="297" t="s">
        <v>269</v>
      </c>
      <c r="C11" s="175">
        <v>3</v>
      </c>
      <c r="D11" s="32"/>
      <c r="E11" s="32">
        <v>6</v>
      </c>
      <c r="F11" s="32">
        <v>2</v>
      </c>
      <c r="G11" s="32">
        <v>3</v>
      </c>
      <c r="H11" s="32">
        <v>4</v>
      </c>
      <c r="I11" s="32">
        <v>2</v>
      </c>
      <c r="J11" s="32">
        <v>1</v>
      </c>
      <c r="K11" s="32">
        <v>2</v>
      </c>
      <c r="L11" s="32">
        <v>4</v>
      </c>
      <c r="M11" s="32">
        <v>5</v>
      </c>
      <c r="N11" s="32">
        <v>1</v>
      </c>
      <c r="O11" s="181">
        <f t="shared" si="1"/>
        <v>33</v>
      </c>
      <c r="P11" s="176">
        <f t="shared" si="0"/>
        <v>4.734576757532281</v>
      </c>
      <c r="Q11" s="97"/>
      <c r="R11" s="97" t="s">
        <v>306</v>
      </c>
      <c r="S11" s="97">
        <v>12</v>
      </c>
    </row>
    <row r="12" spans="1:19" s="98" customFormat="1" ht="31.5" customHeight="1" x14ac:dyDescent="0.2">
      <c r="A12" s="297"/>
      <c r="B12" s="296" t="s">
        <v>270</v>
      </c>
      <c r="C12" s="175">
        <v>1</v>
      </c>
      <c r="D12" s="32"/>
      <c r="E12" s="32"/>
      <c r="F12" s="32"/>
      <c r="G12" s="32"/>
      <c r="H12" s="32"/>
      <c r="I12" s="32"/>
      <c r="J12" s="32"/>
      <c r="K12" s="32">
        <v>1</v>
      </c>
      <c r="L12" s="32"/>
      <c r="M12" s="32">
        <v>1</v>
      </c>
      <c r="N12" s="32"/>
      <c r="O12" s="181">
        <f t="shared" si="1"/>
        <v>3</v>
      </c>
      <c r="P12" s="176">
        <f t="shared" si="0"/>
        <v>0.43041606886657102</v>
      </c>
      <c r="Q12" s="97"/>
      <c r="R12" s="97" t="s">
        <v>298</v>
      </c>
      <c r="S12" s="97">
        <v>9</v>
      </c>
    </row>
    <row r="13" spans="1:19" s="98" customFormat="1" ht="31.5" customHeight="1" x14ac:dyDescent="0.2">
      <c r="A13" s="297"/>
      <c r="B13" s="296" t="s">
        <v>236</v>
      </c>
      <c r="C13" s="175"/>
      <c r="D13" s="32"/>
      <c r="E13" s="32">
        <v>1</v>
      </c>
      <c r="F13" s="32"/>
      <c r="G13" s="32"/>
      <c r="H13" s="32">
        <v>2</v>
      </c>
      <c r="I13" s="32"/>
      <c r="J13" s="32"/>
      <c r="K13" s="32"/>
      <c r="L13" s="32">
        <v>2</v>
      </c>
      <c r="M13" s="32"/>
      <c r="N13" s="32"/>
      <c r="O13" s="181">
        <f t="shared" si="1"/>
        <v>5</v>
      </c>
      <c r="P13" s="176">
        <f t="shared" si="0"/>
        <v>0.71736011477761841</v>
      </c>
      <c r="Q13" s="97"/>
      <c r="R13" s="97" t="s">
        <v>53</v>
      </c>
      <c r="S13" s="97">
        <v>5</v>
      </c>
    </row>
    <row r="14" spans="1:19" s="97" customFormat="1" ht="36.75" customHeight="1" x14ac:dyDescent="0.2">
      <c r="A14" s="295"/>
      <c r="B14" s="296" t="s">
        <v>271</v>
      </c>
      <c r="C14" s="175"/>
      <c r="D14" s="32">
        <v>3</v>
      </c>
      <c r="E14" s="32">
        <v>1</v>
      </c>
      <c r="F14" s="32"/>
      <c r="G14" s="32"/>
      <c r="H14" s="32"/>
      <c r="I14" s="32"/>
      <c r="J14" s="32"/>
      <c r="K14" s="32"/>
      <c r="L14" s="32"/>
      <c r="M14" s="32"/>
      <c r="N14" s="32"/>
      <c r="O14" s="181">
        <f t="shared" si="1"/>
        <v>4</v>
      </c>
      <c r="P14" s="176">
        <f t="shared" si="0"/>
        <v>0.57388809182209477</v>
      </c>
      <c r="R14" s="97" t="s">
        <v>236</v>
      </c>
      <c r="S14" s="97">
        <v>5</v>
      </c>
    </row>
    <row r="15" spans="1:19" s="98" customFormat="1" ht="31.5" customHeight="1" x14ac:dyDescent="0.2">
      <c r="A15" s="295"/>
      <c r="B15" s="296" t="s">
        <v>297</v>
      </c>
      <c r="C15" s="175"/>
      <c r="D15" s="32"/>
      <c r="E15" s="32"/>
      <c r="F15" s="32">
        <v>1</v>
      </c>
      <c r="G15" s="32"/>
      <c r="H15" s="32"/>
      <c r="I15" s="32"/>
      <c r="J15" s="32"/>
      <c r="K15" s="32"/>
      <c r="L15" s="32"/>
      <c r="M15" s="32"/>
      <c r="N15" s="32">
        <v>1</v>
      </c>
      <c r="O15" s="181">
        <f t="shared" si="1"/>
        <v>2</v>
      </c>
      <c r="P15" s="176">
        <f t="shared" si="0"/>
        <v>0.28694404591104739</v>
      </c>
      <c r="Q15" s="97"/>
      <c r="R15" s="97" t="s">
        <v>310</v>
      </c>
      <c r="S15" s="97">
        <v>5</v>
      </c>
    </row>
    <row r="16" spans="1:19" s="98" customFormat="1" ht="31.5" customHeight="1" x14ac:dyDescent="0.2">
      <c r="A16" s="295"/>
      <c r="B16" s="296" t="s">
        <v>238</v>
      </c>
      <c r="C16" s="175"/>
      <c r="D16" s="32">
        <v>1</v>
      </c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181">
        <f t="shared" si="1"/>
        <v>1</v>
      </c>
      <c r="P16" s="176">
        <f t="shared" si="0"/>
        <v>0.14347202295552369</v>
      </c>
      <c r="Q16" s="97"/>
      <c r="R16" s="97" t="s">
        <v>331</v>
      </c>
      <c r="S16" s="97">
        <v>5</v>
      </c>
    </row>
    <row r="17" spans="1:19" s="98" customFormat="1" ht="31.5" customHeight="1" x14ac:dyDescent="0.2">
      <c r="A17" s="295"/>
      <c r="B17" s="297" t="s">
        <v>230</v>
      </c>
      <c r="C17" s="175"/>
      <c r="D17" s="32">
        <v>3</v>
      </c>
      <c r="E17" s="32">
        <v>1</v>
      </c>
      <c r="F17" s="32">
        <v>1</v>
      </c>
      <c r="G17" s="32">
        <v>1</v>
      </c>
      <c r="H17" s="32">
        <v>2</v>
      </c>
      <c r="I17" s="32">
        <v>1</v>
      </c>
      <c r="J17" s="32"/>
      <c r="K17" s="32">
        <v>1</v>
      </c>
      <c r="L17" s="32">
        <v>1</v>
      </c>
      <c r="M17" s="32">
        <v>2</v>
      </c>
      <c r="N17" s="32"/>
      <c r="O17" s="181">
        <f t="shared" ref="O17:O29" si="2">SUM(C17:N17)</f>
        <v>13</v>
      </c>
      <c r="P17" s="176">
        <f t="shared" si="0"/>
        <v>1.8651362984218076</v>
      </c>
      <c r="Q17" s="97"/>
      <c r="R17" s="97" t="s">
        <v>271</v>
      </c>
      <c r="S17" s="97">
        <v>4</v>
      </c>
    </row>
    <row r="18" spans="1:19" s="97" customFormat="1" ht="36.75" customHeight="1" x14ac:dyDescent="0.2">
      <c r="A18" s="295"/>
      <c r="B18" s="296" t="s">
        <v>336</v>
      </c>
      <c r="C18" s="175"/>
      <c r="D18" s="32"/>
      <c r="E18" s="32"/>
      <c r="F18" s="32"/>
      <c r="G18" s="32">
        <v>1</v>
      </c>
      <c r="H18" s="32"/>
      <c r="I18" s="32"/>
      <c r="J18" s="32"/>
      <c r="K18" s="32">
        <v>1</v>
      </c>
      <c r="L18" s="32"/>
      <c r="M18" s="32">
        <v>1</v>
      </c>
      <c r="N18" s="32">
        <v>1</v>
      </c>
      <c r="O18" s="181">
        <f t="shared" si="2"/>
        <v>4</v>
      </c>
      <c r="P18" s="176">
        <f t="shared" si="0"/>
        <v>0.57388809182209477</v>
      </c>
      <c r="R18" s="97" t="s">
        <v>336</v>
      </c>
      <c r="S18" s="97">
        <v>4</v>
      </c>
    </row>
    <row r="19" spans="1:19" s="98" customFormat="1" ht="31.5" customHeight="1" x14ac:dyDescent="0.2">
      <c r="A19" s="295"/>
      <c r="B19" s="296" t="s">
        <v>313</v>
      </c>
      <c r="C19" s="175"/>
      <c r="D19" s="32"/>
      <c r="E19" s="32">
        <v>1</v>
      </c>
      <c r="F19" s="32"/>
      <c r="G19" s="32"/>
      <c r="H19" s="32"/>
      <c r="I19" s="32">
        <v>1</v>
      </c>
      <c r="J19" s="32"/>
      <c r="K19" s="32"/>
      <c r="L19" s="32"/>
      <c r="M19" s="32"/>
      <c r="N19" s="32"/>
      <c r="O19" s="181">
        <f t="shared" si="2"/>
        <v>2</v>
      </c>
      <c r="P19" s="176">
        <f t="shared" si="0"/>
        <v>0.28694404591104739</v>
      </c>
      <c r="Q19" s="97"/>
      <c r="R19" s="97"/>
      <c r="S19" s="97"/>
    </row>
    <row r="20" spans="1:19" s="98" customFormat="1" ht="31.5" customHeight="1" x14ac:dyDescent="0.2">
      <c r="A20" s="295"/>
      <c r="B20" s="296" t="s">
        <v>351</v>
      </c>
      <c r="C20" s="175"/>
      <c r="D20" s="32"/>
      <c r="E20" s="32"/>
      <c r="F20" s="32"/>
      <c r="G20" s="32"/>
      <c r="H20" s="32"/>
      <c r="I20" s="32"/>
      <c r="J20" s="32"/>
      <c r="K20" s="32"/>
      <c r="L20" s="32">
        <v>1</v>
      </c>
      <c r="M20" s="32"/>
      <c r="N20" s="32"/>
      <c r="O20" s="181">
        <f t="shared" ref="O20:O22" si="3">SUM(C20:N20)</f>
        <v>1</v>
      </c>
      <c r="P20" s="176">
        <f t="shared" si="0"/>
        <v>0.14347202295552369</v>
      </c>
      <c r="Q20" s="97"/>
      <c r="R20" s="97"/>
      <c r="S20" s="97"/>
    </row>
    <row r="21" spans="1:19" s="98" customFormat="1" ht="31.5" customHeight="1" x14ac:dyDescent="0.2">
      <c r="A21" s="295"/>
      <c r="B21" s="296" t="s">
        <v>329</v>
      </c>
      <c r="C21" s="175"/>
      <c r="D21" s="32"/>
      <c r="E21" s="32"/>
      <c r="F21" s="32"/>
      <c r="G21" s="32"/>
      <c r="H21" s="32"/>
      <c r="I21" s="32">
        <v>1</v>
      </c>
      <c r="J21" s="32"/>
      <c r="K21" s="32"/>
      <c r="L21" s="32"/>
      <c r="M21" s="32"/>
      <c r="N21" s="32">
        <v>1</v>
      </c>
      <c r="O21" s="181">
        <f t="shared" si="3"/>
        <v>2</v>
      </c>
      <c r="P21" s="176">
        <f t="shared" si="0"/>
        <v>0.28694404591104739</v>
      </c>
      <c r="Q21" s="97"/>
      <c r="R21" s="97"/>
      <c r="S21" s="97"/>
    </row>
    <row r="22" spans="1:19" s="98" customFormat="1" ht="31.5" customHeight="1" x14ac:dyDescent="0.2">
      <c r="A22" s="295"/>
      <c r="B22" s="297" t="s">
        <v>353</v>
      </c>
      <c r="C22" s="175"/>
      <c r="D22" s="32"/>
      <c r="E22" s="32">
        <v>1</v>
      </c>
      <c r="F22" s="32"/>
      <c r="G22" s="32">
        <v>1</v>
      </c>
      <c r="H22" s="32"/>
      <c r="I22" s="32"/>
      <c r="J22" s="32"/>
      <c r="K22" s="32"/>
      <c r="L22" s="32"/>
      <c r="M22" s="32"/>
      <c r="N22" s="32"/>
      <c r="O22" s="181">
        <f t="shared" si="3"/>
        <v>2</v>
      </c>
      <c r="P22" s="176">
        <f t="shared" si="0"/>
        <v>0.28694404591104739</v>
      </c>
      <c r="Q22" s="97"/>
      <c r="R22" s="97"/>
      <c r="S22" s="97">
        <f>SUM(S4:S21)</f>
        <v>697</v>
      </c>
    </row>
    <row r="23" spans="1:19" s="98" customFormat="1" ht="31.5" customHeight="1" x14ac:dyDescent="0.2">
      <c r="A23" s="295"/>
      <c r="B23" s="296" t="s">
        <v>319</v>
      </c>
      <c r="C23" s="175"/>
      <c r="D23" s="32"/>
      <c r="E23" s="32"/>
      <c r="F23" s="32"/>
      <c r="G23" s="32"/>
      <c r="H23" s="32"/>
      <c r="I23" s="32"/>
      <c r="J23" s="32"/>
      <c r="K23" s="32"/>
      <c r="L23" s="32">
        <v>1</v>
      </c>
      <c r="M23" s="32"/>
      <c r="N23" s="32"/>
      <c r="O23" s="181">
        <f t="shared" si="2"/>
        <v>1</v>
      </c>
      <c r="P23" s="176">
        <f t="shared" si="0"/>
        <v>0.14347202295552369</v>
      </c>
      <c r="Q23" s="97"/>
      <c r="R23" s="97"/>
      <c r="S23" s="97"/>
    </row>
    <row r="24" spans="1:19" s="98" customFormat="1" ht="31.5" customHeight="1" x14ac:dyDescent="0.2">
      <c r="A24" s="295"/>
      <c r="B24" s="296" t="s">
        <v>354</v>
      </c>
      <c r="C24" s="175"/>
      <c r="D24" s="32"/>
      <c r="E24" s="32">
        <v>1</v>
      </c>
      <c r="F24" s="32"/>
      <c r="G24" s="32"/>
      <c r="H24" s="32"/>
      <c r="I24" s="32"/>
      <c r="J24" s="32"/>
      <c r="K24" s="32"/>
      <c r="L24" s="32"/>
      <c r="M24" s="32"/>
      <c r="N24" s="32"/>
      <c r="O24" s="181">
        <f t="shared" si="2"/>
        <v>1</v>
      </c>
      <c r="P24" s="176">
        <f t="shared" si="0"/>
        <v>0.14347202295552369</v>
      </c>
      <c r="Q24" s="97"/>
      <c r="R24" s="97"/>
      <c r="S24" s="97"/>
    </row>
    <row r="25" spans="1:19" s="98" customFormat="1" ht="31.5" customHeight="1" x14ac:dyDescent="0.2">
      <c r="A25" s="295"/>
      <c r="B25" s="297" t="s">
        <v>310</v>
      </c>
      <c r="C25" s="175">
        <v>2</v>
      </c>
      <c r="D25" s="32"/>
      <c r="E25" s="32"/>
      <c r="F25" s="32"/>
      <c r="G25" s="32"/>
      <c r="H25" s="32"/>
      <c r="I25" s="32"/>
      <c r="J25" s="32">
        <v>1</v>
      </c>
      <c r="K25" s="32"/>
      <c r="L25" s="32"/>
      <c r="M25" s="32"/>
      <c r="N25" s="32">
        <v>2</v>
      </c>
      <c r="O25" s="181">
        <f t="shared" si="2"/>
        <v>5</v>
      </c>
      <c r="P25" s="176">
        <f t="shared" si="0"/>
        <v>0.71736011477761841</v>
      </c>
      <c r="Q25" s="97"/>
      <c r="R25" s="97"/>
      <c r="S25" s="97">
        <f>SUM(S7:S24)</f>
        <v>1394</v>
      </c>
    </row>
    <row r="26" spans="1:19" s="97" customFormat="1" ht="31.5" customHeight="1" x14ac:dyDescent="0.2">
      <c r="A26" s="295"/>
      <c r="B26" s="296" t="s">
        <v>298</v>
      </c>
      <c r="C26" s="175"/>
      <c r="D26" s="32"/>
      <c r="E26" s="32"/>
      <c r="F26" s="32"/>
      <c r="G26" s="32"/>
      <c r="H26" s="32"/>
      <c r="I26" s="32"/>
      <c r="J26" s="32">
        <v>4</v>
      </c>
      <c r="K26" s="32">
        <v>1</v>
      </c>
      <c r="L26" s="32">
        <v>2</v>
      </c>
      <c r="M26" s="32">
        <v>1</v>
      </c>
      <c r="N26" s="32">
        <v>1</v>
      </c>
      <c r="O26" s="181">
        <f t="shared" si="2"/>
        <v>9</v>
      </c>
      <c r="P26" s="176">
        <f t="shared" si="0"/>
        <v>1.2912482065997131</v>
      </c>
    </row>
    <row r="27" spans="1:19" s="98" customFormat="1" ht="31.5" customHeight="1" x14ac:dyDescent="0.2">
      <c r="A27" s="297"/>
      <c r="B27" s="296" t="s">
        <v>54</v>
      </c>
      <c r="C27" s="175"/>
      <c r="D27" s="32">
        <v>1</v>
      </c>
      <c r="E27" s="32">
        <v>3</v>
      </c>
      <c r="F27" s="32"/>
      <c r="G27" s="32">
        <v>1</v>
      </c>
      <c r="H27" s="32">
        <v>2</v>
      </c>
      <c r="I27" s="32"/>
      <c r="J27" s="32">
        <v>1</v>
      </c>
      <c r="K27" s="32">
        <v>1</v>
      </c>
      <c r="L27" s="32">
        <v>3</v>
      </c>
      <c r="M27" s="32">
        <v>1</v>
      </c>
      <c r="N27" s="32">
        <v>1</v>
      </c>
      <c r="O27" s="181">
        <f t="shared" si="2"/>
        <v>14</v>
      </c>
      <c r="P27" s="176">
        <f t="shared" si="0"/>
        <v>2.0086083213773311</v>
      </c>
      <c r="Q27" s="97"/>
      <c r="R27" s="97"/>
      <c r="S27" s="97"/>
    </row>
    <row r="28" spans="1:19" s="98" customFormat="1" ht="31.5" customHeight="1" x14ac:dyDescent="0.2">
      <c r="A28" s="297"/>
      <c r="B28" s="296" t="s">
        <v>331</v>
      </c>
      <c r="C28" s="175"/>
      <c r="D28" s="32">
        <v>1</v>
      </c>
      <c r="E28" s="32">
        <v>1</v>
      </c>
      <c r="F28" s="32"/>
      <c r="G28" s="32"/>
      <c r="H28" s="32"/>
      <c r="I28" s="32"/>
      <c r="J28" s="32">
        <v>1</v>
      </c>
      <c r="K28" s="32"/>
      <c r="L28" s="32">
        <v>1</v>
      </c>
      <c r="M28" s="32">
        <v>1</v>
      </c>
      <c r="N28" s="32"/>
      <c r="O28" s="181">
        <f t="shared" si="2"/>
        <v>5</v>
      </c>
      <c r="P28" s="176">
        <f t="shared" si="0"/>
        <v>0.71736011477761841</v>
      </c>
      <c r="Q28" s="97"/>
      <c r="R28" s="97" t="s">
        <v>269</v>
      </c>
      <c r="S28" s="97">
        <v>33</v>
      </c>
    </row>
    <row r="29" spans="1:19" s="97" customFormat="1" ht="31.5" customHeight="1" x14ac:dyDescent="0.2">
      <c r="A29" s="295"/>
      <c r="B29" s="296" t="s">
        <v>355</v>
      </c>
      <c r="C29" s="175"/>
      <c r="D29" s="32"/>
      <c r="E29" s="32"/>
      <c r="F29" s="32">
        <v>1</v>
      </c>
      <c r="G29" s="32">
        <v>1</v>
      </c>
      <c r="H29" s="32"/>
      <c r="I29" s="32">
        <v>1</v>
      </c>
      <c r="J29" s="32"/>
      <c r="K29" s="32"/>
      <c r="L29" s="32"/>
      <c r="M29" s="32"/>
      <c r="N29" s="32"/>
      <c r="O29" s="181">
        <f t="shared" si="2"/>
        <v>3</v>
      </c>
      <c r="P29" s="176">
        <f t="shared" si="0"/>
        <v>0.43041606886657102</v>
      </c>
      <c r="R29" s="97" t="s">
        <v>54</v>
      </c>
      <c r="S29" s="97">
        <v>14</v>
      </c>
    </row>
    <row r="30" spans="1:19" s="97" customFormat="1" ht="31.5" customHeight="1" x14ac:dyDescent="0.2">
      <c r="A30" s="295"/>
      <c r="B30" s="296" t="s">
        <v>272</v>
      </c>
      <c r="C30" s="175"/>
      <c r="D30" s="32"/>
      <c r="E30" s="32"/>
      <c r="F30" s="32"/>
      <c r="G30" s="32"/>
      <c r="H30" s="32"/>
      <c r="I30" s="32"/>
      <c r="J30" s="32"/>
      <c r="K30" s="32"/>
      <c r="L30" s="32"/>
      <c r="M30" s="32">
        <v>1</v>
      </c>
      <c r="N30" s="32"/>
      <c r="O30" s="181">
        <f t="shared" si="1"/>
        <v>1</v>
      </c>
      <c r="P30" s="176">
        <f t="shared" si="0"/>
        <v>0.14347202295552369</v>
      </c>
      <c r="R30" s="89" t="s">
        <v>230</v>
      </c>
      <c r="S30" s="89">
        <v>13</v>
      </c>
    </row>
    <row r="31" spans="1:19" s="98" customFormat="1" ht="31.5" customHeight="1" x14ac:dyDescent="0.2">
      <c r="A31" s="297"/>
      <c r="B31" s="296" t="s">
        <v>332</v>
      </c>
      <c r="C31" s="175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>
        <v>1</v>
      </c>
      <c r="O31" s="181">
        <f t="shared" si="1"/>
        <v>1</v>
      </c>
      <c r="P31" s="176">
        <f t="shared" si="0"/>
        <v>0.14347202295552369</v>
      </c>
      <c r="Q31" s="97"/>
      <c r="R31" s="97" t="s">
        <v>306</v>
      </c>
      <c r="S31" s="97">
        <v>12</v>
      </c>
    </row>
    <row r="32" spans="1:19" s="98" customFormat="1" ht="31.5" customHeight="1" thickBot="1" x14ac:dyDescent="0.25">
      <c r="A32" s="297"/>
      <c r="B32" s="296" t="s">
        <v>3</v>
      </c>
      <c r="C32" s="177">
        <v>37</v>
      </c>
      <c r="D32" s="178">
        <v>42</v>
      </c>
      <c r="E32" s="178">
        <v>53</v>
      </c>
      <c r="F32" s="178">
        <v>58</v>
      </c>
      <c r="G32" s="178">
        <v>52</v>
      </c>
      <c r="H32" s="178">
        <v>32</v>
      </c>
      <c r="I32" s="178">
        <v>58</v>
      </c>
      <c r="J32" s="178">
        <v>56</v>
      </c>
      <c r="K32" s="178">
        <v>42</v>
      </c>
      <c r="L32" s="178">
        <v>49</v>
      </c>
      <c r="M32" s="178">
        <v>45</v>
      </c>
      <c r="N32" s="178">
        <v>42</v>
      </c>
      <c r="O32" s="182">
        <f t="shared" si="1"/>
        <v>566</v>
      </c>
      <c r="P32" s="179">
        <f t="shared" si="0"/>
        <v>81.205164992826397</v>
      </c>
      <c r="Q32" s="97"/>
      <c r="R32" s="97" t="s">
        <v>298</v>
      </c>
      <c r="S32" s="97">
        <v>9</v>
      </c>
    </row>
    <row r="33" spans="1:19" ht="26.25" customHeight="1" x14ac:dyDescent="0.2">
      <c r="A33" s="186"/>
      <c r="B33" s="166" t="s">
        <v>2</v>
      </c>
      <c r="C33" s="167">
        <f t="shared" ref="C33:O33" si="4">SUM(C8:C32)</f>
        <v>44</v>
      </c>
      <c r="D33" s="167">
        <f t="shared" si="4"/>
        <v>54</v>
      </c>
      <c r="E33" s="167">
        <f t="shared" si="4"/>
        <v>69</v>
      </c>
      <c r="F33" s="167">
        <f t="shared" si="4"/>
        <v>63</v>
      </c>
      <c r="G33" s="167">
        <f t="shared" si="4"/>
        <v>62</v>
      </c>
      <c r="H33" s="167">
        <f t="shared" si="4"/>
        <v>43</v>
      </c>
      <c r="I33" s="167">
        <f t="shared" si="4"/>
        <v>66</v>
      </c>
      <c r="J33" s="167">
        <f t="shared" si="4"/>
        <v>67</v>
      </c>
      <c r="K33" s="167">
        <f t="shared" si="4"/>
        <v>50</v>
      </c>
      <c r="L33" s="167">
        <f t="shared" si="4"/>
        <v>64</v>
      </c>
      <c r="M33" s="167">
        <f t="shared" si="4"/>
        <v>63</v>
      </c>
      <c r="N33" s="167">
        <f t="shared" si="4"/>
        <v>52</v>
      </c>
      <c r="O33" s="167">
        <f t="shared" si="4"/>
        <v>697</v>
      </c>
      <c r="P33" s="168">
        <f t="shared" si="0"/>
        <v>100</v>
      </c>
      <c r="Q33" s="95"/>
      <c r="R33" s="97" t="s">
        <v>53</v>
      </c>
      <c r="S33" s="97">
        <v>5</v>
      </c>
    </row>
    <row r="34" spans="1:19" ht="15" x14ac:dyDescent="0.2">
      <c r="R34" s="89" t="s">
        <v>236</v>
      </c>
      <c r="S34" s="89">
        <v>5</v>
      </c>
    </row>
    <row r="35" spans="1:19" ht="29.25" customHeight="1" x14ac:dyDescent="0.2">
      <c r="R35" s="89" t="s">
        <v>310</v>
      </c>
      <c r="S35" s="89">
        <v>5</v>
      </c>
    </row>
    <row r="36" spans="1:19" ht="29.25" customHeight="1" x14ac:dyDescent="0.2">
      <c r="R36" s="89" t="s">
        <v>331</v>
      </c>
      <c r="S36" s="89">
        <v>5</v>
      </c>
    </row>
    <row r="37" spans="1:19" ht="29.25" customHeight="1" x14ac:dyDescent="0.2">
      <c r="R37" s="89" t="s">
        <v>271</v>
      </c>
      <c r="S37" s="89">
        <v>4</v>
      </c>
    </row>
    <row r="38" spans="1:19" ht="29.25" customHeight="1" x14ac:dyDescent="0.2">
      <c r="R38" s="89" t="s">
        <v>336</v>
      </c>
      <c r="S38" s="89">
        <v>4</v>
      </c>
    </row>
    <row r="39" spans="1:19" ht="29.25" customHeight="1" x14ac:dyDescent="0.2">
      <c r="R39" s="97" t="s">
        <v>270</v>
      </c>
      <c r="S39" s="97">
        <v>3</v>
      </c>
    </row>
    <row r="40" spans="1:19" ht="29.25" customHeight="1" x14ac:dyDescent="0.2">
      <c r="R40" s="89" t="s">
        <v>355</v>
      </c>
      <c r="S40" s="89">
        <v>3</v>
      </c>
    </row>
    <row r="41" spans="1:19" ht="29.25" customHeight="1" x14ac:dyDescent="0.2">
      <c r="R41" s="97" t="s">
        <v>307</v>
      </c>
      <c r="S41" s="97">
        <v>2</v>
      </c>
    </row>
    <row r="42" spans="1:19" ht="29.25" customHeight="1" x14ac:dyDescent="0.2">
      <c r="R42" s="97" t="s">
        <v>297</v>
      </c>
      <c r="S42" s="97">
        <v>2</v>
      </c>
    </row>
    <row r="43" spans="1:19" ht="29.25" customHeight="1" x14ac:dyDescent="0.2">
      <c r="R43" s="89" t="s">
        <v>313</v>
      </c>
      <c r="S43" s="89">
        <v>2</v>
      </c>
    </row>
    <row r="44" spans="1:19" ht="29.25" customHeight="1" x14ac:dyDescent="0.2">
      <c r="R44" s="89" t="s">
        <v>329</v>
      </c>
      <c r="S44" s="89">
        <v>2</v>
      </c>
    </row>
    <row r="45" spans="1:19" ht="29.25" customHeight="1" x14ac:dyDescent="0.2">
      <c r="R45" s="89" t="s">
        <v>353</v>
      </c>
      <c r="S45" s="89">
        <v>2</v>
      </c>
    </row>
    <row r="46" spans="1:19" ht="29.25" customHeight="1" x14ac:dyDescent="0.2">
      <c r="R46" s="89" t="s">
        <v>238</v>
      </c>
      <c r="S46" s="89">
        <v>1</v>
      </c>
    </row>
    <row r="47" spans="1:19" ht="29.25" customHeight="1" x14ac:dyDescent="0.2">
      <c r="R47" s="89" t="s">
        <v>351</v>
      </c>
      <c r="S47" s="89">
        <v>1</v>
      </c>
    </row>
    <row r="48" spans="1:19" ht="29.25" customHeight="1" x14ac:dyDescent="0.2">
      <c r="R48" s="97" t="s">
        <v>319</v>
      </c>
      <c r="S48" s="97">
        <v>1</v>
      </c>
    </row>
    <row r="49" spans="1:19" ht="29.25" customHeight="1" x14ac:dyDescent="0.2">
      <c r="R49" s="89" t="s">
        <v>354</v>
      </c>
      <c r="S49" s="89">
        <v>1</v>
      </c>
    </row>
    <row r="50" spans="1:19" ht="29.25" customHeight="1" x14ac:dyDescent="0.2">
      <c r="R50" s="89" t="s">
        <v>272</v>
      </c>
      <c r="S50" s="89">
        <v>1</v>
      </c>
    </row>
    <row r="51" spans="1:19" ht="29.25" customHeight="1" x14ac:dyDescent="0.2">
      <c r="R51" s="89" t="s">
        <v>332</v>
      </c>
      <c r="S51" s="89">
        <v>1</v>
      </c>
    </row>
    <row r="52" spans="1:19" ht="29.25" customHeight="1" x14ac:dyDescent="0.2">
      <c r="R52" s="89" t="s">
        <v>3</v>
      </c>
      <c r="S52" s="89">
        <v>566</v>
      </c>
    </row>
    <row r="54" spans="1:19" ht="20.25" customHeight="1" x14ac:dyDescent="0.2"/>
    <row r="55" spans="1:19" s="91" customFormat="1" ht="27" customHeight="1" x14ac:dyDescent="0.2">
      <c r="A55" s="89"/>
      <c r="B55" s="88"/>
      <c r="C55" s="89"/>
      <c r="D55" s="89"/>
      <c r="E55" s="89"/>
      <c r="F55" s="89"/>
      <c r="G55" s="89"/>
      <c r="H55" s="89"/>
      <c r="I55" s="89"/>
      <c r="J55" s="89"/>
      <c r="K55" s="89"/>
      <c r="L55" s="89"/>
      <c r="M55" s="89"/>
      <c r="N55" s="89"/>
      <c r="O55" s="89"/>
      <c r="P55" s="89"/>
      <c r="R55" s="89"/>
      <c r="S55" s="89"/>
    </row>
    <row r="58" spans="1:19" ht="29.25" customHeight="1" x14ac:dyDescent="0.2">
      <c r="A58" s="124" t="s">
        <v>358</v>
      </c>
    </row>
    <row r="59" spans="1:19" ht="29.25" customHeight="1" x14ac:dyDescent="0.2">
      <c r="A59" s="124" t="s">
        <v>359</v>
      </c>
    </row>
  </sheetData>
  <sortState ref="R28:S51">
    <sortCondition descending="1" ref="S28"/>
  </sortState>
  <mergeCells count="6">
    <mergeCell ref="A1:P1"/>
    <mergeCell ref="A3:P3"/>
    <mergeCell ref="A4:P4"/>
    <mergeCell ref="A6:B7"/>
    <mergeCell ref="C6:N6"/>
    <mergeCell ref="O6:P6"/>
  </mergeCells>
  <printOptions horizontalCentered="1" verticalCentered="1"/>
  <pageMargins left="0.39370078740157483" right="0.39370078740157483" top="0" bottom="0" header="0" footer="0"/>
  <pageSetup paperSize="9" scale="34" orientation="portrait" r:id="rId1"/>
  <headerFooter alignWithMargins="0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G54"/>
  <sheetViews>
    <sheetView showGridLines="0" view="pageBreakPreview" zoomScale="70" zoomScaleNormal="96" zoomScaleSheetLayoutView="70" workbookViewId="0">
      <selection activeCell="K38" sqref="K38"/>
    </sheetView>
  </sheetViews>
  <sheetFormatPr baseColWidth="10" defaultColWidth="11.42578125" defaultRowHeight="12.75" x14ac:dyDescent="0.2"/>
  <cols>
    <col min="1" max="1" width="42.5703125" style="77" customWidth="1"/>
    <col min="2" max="2" width="15.85546875" style="77" customWidth="1"/>
    <col min="3" max="3" width="14.7109375" style="77" customWidth="1"/>
    <col min="4" max="4" width="16" style="77" customWidth="1"/>
    <col min="5" max="6" width="15.5703125" style="77" customWidth="1"/>
    <col min="7" max="7" width="14.85546875" style="77" customWidth="1"/>
    <col min="8" max="16384" width="11.42578125" style="77"/>
  </cols>
  <sheetData>
    <row r="1" spans="1:7" ht="21" customHeight="1" x14ac:dyDescent="0.2">
      <c r="A1" s="364" t="s">
        <v>254</v>
      </c>
      <c r="B1" s="364"/>
      <c r="C1" s="364"/>
      <c r="D1" s="364"/>
      <c r="E1" s="364"/>
      <c r="F1" s="364"/>
      <c r="G1" s="364"/>
    </row>
    <row r="2" spans="1:7" ht="31.5" customHeight="1" x14ac:dyDescent="0.2">
      <c r="A2" s="129" t="s">
        <v>109</v>
      </c>
      <c r="B2" s="122"/>
      <c r="C2" s="123"/>
      <c r="D2" s="122"/>
      <c r="E2" s="123"/>
      <c r="F2" s="122"/>
      <c r="G2" s="123"/>
    </row>
    <row r="3" spans="1:7" ht="52.5" customHeight="1" x14ac:dyDescent="0.2">
      <c r="A3" s="365" t="s">
        <v>220</v>
      </c>
      <c r="B3" s="365"/>
      <c r="C3" s="365"/>
      <c r="D3" s="365"/>
      <c r="E3" s="365"/>
      <c r="F3" s="365"/>
      <c r="G3" s="365"/>
    </row>
    <row r="4" spans="1:7" ht="32.25" customHeight="1" x14ac:dyDescent="0.2">
      <c r="A4" s="366">
        <v>2019</v>
      </c>
      <c r="B4" s="366"/>
      <c r="C4" s="366"/>
      <c r="D4" s="366"/>
      <c r="E4" s="366"/>
      <c r="F4" s="366"/>
      <c r="G4" s="366"/>
    </row>
    <row r="5" spans="1:7" ht="33.75" customHeight="1" thickBot="1" x14ac:dyDescent="0.25">
      <c r="A5" s="367" t="s">
        <v>167</v>
      </c>
      <c r="B5" s="335" t="s">
        <v>107</v>
      </c>
      <c r="C5" s="335"/>
      <c r="D5" s="335"/>
      <c r="E5" s="335"/>
      <c r="F5" s="335" t="s">
        <v>2</v>
      </c>
      <c r="G5" s="335"/>
    </row>
    <row r="6" spans="1:7" ht="36.75" customHeight="1" thickBot="1" x14ac:dyDescent="0.25">
      <c r="A6" s="367"/>
      <c r="B6" s="336" t="s">
        <v>105</v>
      </c>
      <c r="C6" s="336"/>
      <c r="D6" s="336" t="s">
        <v>106</v>
      </c>
      <c r="E6" s="336"/>
      <c r="F6" s="336"/>
      <c r="G6" s="336"/>
    </row>
    <row r="7" spans="1:7" ht="30.75" customHeight="1" thickBot="1" x14ac:dyDescent="0.25">
      <c r="A7" s="367"/>
      <c r="B7" s="140" t="s">
        <v>159</v>
      </c>
      <c r="C7" s="140" t="s">
        <v>160</v>
      </c>
      <c r="D7" s="140" t="s">
        <v>159</v>
      </c>
      <c r="E7" s="140" t="s">
        <v>160</v>
      </c>
      <c r="F7" s="140" t="s">
        <v>159</v>
      </c>
      <c r="G7" s="140" t="s">
        <v>160</v>
      </c>
    </row>
    <row r="8" spans="1:7" ht="20.100000000000001" customHeight="1" x14ac:dyDescent="0.2">
      <c r="A8" s="136" t="s">
        <v>0</v>
      </c>
      <c r="B8" s="300">
        <v>2</v>
      </c>
      <c r="C8" s="301">
        <f>+B8/$F$20*100</f>
        <v>7.4074074074074066</v>
      </c>
      <c r="D8" s="302">
        <v>0</v>
      </c>
      <c r="E8" s="301">
        <f>+D8/$F$20*100</f>
        <v>0</v>
      </c>
      <c r="F8" s="310">
        <f>+B8+D8</f>
        <v>2</v>
      </c>
      <c r="G8" s="303">
        <f>+F8/$F$20*100</f>
        <v>7.4074074074074066</v>
      </c>
    </row>
    <row r="9" spans="1:7" ht="20.100000000000001" customHeight="1" x14ac:dyDescent="0.2">
      <c r="A9" s="136" t="s">
        <v>1</v>
      </c>
      <c r="B9" s="304">
        <v>0</v>
      </c>
      <c r="C9" s="100">
        <f>+B9/$F$20*100</f>
        <v>0</v>
      </c>
      <c r="D9" s="99">
        <v>0</v>
      </c>
      <c r="E9" s="100">
        <f t="shared" ref="E9" si="0">+D9/$F$20*100</f>
        <v>0</v>
      </c>
      <c r="F9" s="311">
        <f t="shared" ref="F9:F13" si="1">+B9+D9</f>
        <v>0</v>
      </c>
      <c r="G9" s="305">
        <f t="shared" ref="G9:G19" si="2">+F9/$F$20*100</f>
        <v>0</v>
      </c>
    </row>
    <row r="10" spans="1:7" ht="20.100000000000001" customHeight="1" x14ac:dyDescent="0.2">
      <c r="A10" s="136" t="s">
        <v>7</v>
      </c>
      <c r="B10" s="304">
        <v>5</v>
      </c>
      <c r="C10" s="100">
        <f t="shared" ref="C10:C19" si="3">+B10/$F$20*100</f>
        <v>18.518518518518519</v>
      </c>
      <c r="D10" s="99">
        <v>0</v>
      </c>
      <c r="E10" s="100">
        <f t="shared" ref="E10" si="4">+D10/$F$20*100</f>
        <v>0</v>
      </c>
      <c r="F10" s="311">
        <f t="shared" si="1"/>
        <v>5</v>
      </c>
      <c r="G10" s="305">
        <f t="shared" si="2"/>
        <v>18.518518518518519</v>
      </c>
    </row>
    <row r="11" spans="1:7" ht="20.100000000000001" customHeight="1" x14ac:dyDescent="0.2">
      <c r="A11" s="136" t="s">
        <v>8</v>
      </c>
      <c r="B11" s="304">
        <v>0</v>
      </c>
      <c r="C11" s="100">
        <f t="shared" si="3"/>
        <v>0</v>
      </c>
      <c r="D11" s="99">
        <v>0</v>
      </c>
      <c r="E11" s="100">
        <f t="shared" ref="E11" si="5">+D11/$F$20*100</f>
        <v>0</v>
      </c>
      <c r="F11" s="311">
        <f t="shared" si="1"/>
        <v>0</v>
      </c>
      <c r="G11" s="305">
        <f t="shared" si="2"/>
        <v>0</v>
      </c>
    </row>
    <row r="12" spans="1:7" ht="20.100000000000001" customHeight="1" x14ac:dyDescent="0.2">
      <c r="A12" s="136" t="s">
        <v>49</v>
      </c>
      <c r="B12" s="304">
        <v>0</v>
      </c>
      <c r="C12" s="100">
        <f t="shared" si="3"/>
        <v>0</v>
      </c>
      <c r="D12" s="99">
        <v>0</v>
      </c>
      <c r="E12" s="100">
        <f t="shared" ref="E12" si="6">+D12/$F$20*100</f>
        <v>0</v>
      </c>
      <c r="F12" s="311">
        <f t="shared" si="1"/>
        <v>0</v>
      </c>
      <c r="G12" s="305">
        <f t="shared" si="2"/>
        <v>0</v>
      </c>
    </row>
    <row r="13" spans="1:7" ht="20.100000000000001" customHeight="1" x14ac:dyDescent="0.2">
      <c r="A13" s="136" t="s">
        <v>47</v>
      </c>
      <c r="B13" s="304">
        <v>4</v>
      </c>
      <c r="C13" s="100">
        <f t="shared" si="3"/>
        <v>14.814814814814813</v>
      </c>
      <c r="D13" s="99">
        <v>0</v>
      </c>
      <c r="E13" s="100">
        <f t="shared" ref="E13" si="7">+D13/$F$20*100</f>
        <v>0</v>
      </c>
      <c r="F13" s="311">
        <f t="shared" si="1"/>
        <v>4</v>
      </c>
      <c r="G13" s="305">
        <f t="shared" si="2"/>
        <v>14.814814814814813</v>
      </c>
    </row>
    <row r="14" spans="1:7" ht="20.100000000000001" customHeight="1" x14ac:dyDescent="0.2">
      <c r="A14" s="136" t="s">
        <v>108</v>
      </c>
      <c r="B14" s="304">
        <v>2</v>
      </c>
      <c r="C14" s="100">
        <f t="shared" si="3"/>
        <v>7.4074074074074066</v>
      </c>
      <c r="D14" s="99">
        <v>0</v>
      </c>
      <c r="E14" s="100">
        <f t="shared" ref="E14" si="8">+D14/$F$20*100</f>
        <v>0</v>
      </c>
      <c r="F14" s="311">
        <f t="shared" ref="F14:F19" si="9">+B14+D14</f>
        <v>2</v>
      </c>
      <c r="G14" s="305">
        <f t="shared" si="2"/>
        <v>7.4074074074074066</v>
      </c>
    </row>
    <row r="15" spans="1:7" ht="20.100000000000001" customHeight="1" x14ac:dyDescent="0.2">
      <c r="A15" s="136" t="s">
        <v>48</v>
      </c>
      <c r="B15" s="304">
        <v>4</v>
      </c>
      <c r="C15" s="100">
        <f t="shared" si="3"/>
        <v>14.814814814814813</v>
      </c>
      <c r="D15" s="99">
        <v>0</v>
      </c>
      <c r="E15" s="100">
        <f t="shared" ref="E15" si="10">+D15/$F$20*100</f>
        <v>0</v>
      </c>
      <c r="F15" s="311">
        <f t="shared" si="9"/>
        <v>4</v>
      </c>
      <c r="G15" s="305">
        <f t="shared" si="2"/>
        <v>14.814814814814813</v>
      </c>
    </row>
    <row r="16" spans="1:7" ht="20.100000000000001" customHeight="1" x14ac:dyDescent="0.2">
      <c r="A16" s="136" t="s">
        <v>9</v>
      </c>
      <c r="B16" s="304">
        <v>6</v>
      </c>
      <c r="C16" s="100">
        <f t="shared" si="3"/>
        <v>22.222222222222221</v>
      </c>
      <c r="D16" s="99">
        <v>0</v>
      </c>
      <c r="E16" s="100">
        <f t="shared" ref="E16" si="11">+D16/$F$20*100</f>
        <v>0</v>
      </c>
      <c r="F16" s="311">
        <f t="shared" si="9"/>
        <v>6</v>
      </c>
      <c r="G16" s="305">
        <f t="shared" si="2"/>
        <v>22.222222222222221</v>
      </c>
    </row>
    <row r="17" spans="1:7" ht="20.100000000000001" customHeight="1" x14ac:dyDescent="0.2">
      <c r="A17" s="136" t="s">
        <v>10</v>
      </c>
      <c r="B17" s="304">
        <v>0</v>
      </c>
      <c r="C17" s="100">
        <f t="shared" si="3"/>
        <v>0</v>
      </c>
      <c r="D17" s="99">
        <v>2</v>
      </c>
      <c r="E17" s="100">
        <f t="shared" ref="E17" si="12">+D17/$F$20*100</f>
        <v>7.4074074074074066</v>
      </c>
      <c r="F17" s="311">
        <f t="shared" si="9"/>
        <v>2</v>
      </c>
      <c r="G17" s="305">
        <f t="shared" si="2"/>
        <v>7.4074074074074066</v>
      </c>
    </row>
    <row r="18" spans="1:7" ht="20.100000000000001" customHeight="1" x14ac:dyDescent="0.2">
      <c r="A18" s="136" t="s">
        <v>11</v>
      </c>
      <c r="B18" s="304">
        <v>2</v>
      </c>
      <c r="C18" s="100">
        <f t="shared" si="3"/>
        <v>7.4074074074074066</v>
      </c>
      <c r="D18" s="99">
        <v>0</v>
      </c>
      <c r="E18" s="100">
        <f t="shared" ref="E18" si="13">+D18/$F$20*100</f>
        <v>0</v>
      </c>
      <c r="F18" s="311">
        <f t="shared" si="9"/>
        <v>2</v>
      </c>
      <c r="G18" s="305">
        <f t="shared" si="2"/>
        <v>7.4074074074074066</v>
      </c>
    </row>
    <row r="19" spans="1:7" ht="20.100000000000001" customHeight="1" thickBot="1" x14ac:dyDescent="0.25">
      <c r="A19" s="136" t="s">
        <v>12</v>
      </c>
      <c r="B19" s="306">
        <v>0</v>
      </c>
      <c r="C19" s="307">
        <f t="shared" si="3"/>
        <v>0</v>
      </c>
      <c r="D19" s="308">
        <v>0</v>
      </c>
      <c r="E19" s="307">
        <f t="shared" ref="E19" si="14">+D19/$F$20*100</f>
        <v>0</v>
      </c>
      <c r="F19" s="312">
        <f t="shared" si="9"/>
        <v>0</v>
      </c>
      <c r="G19" s="309">
        <f t="shared" si="2"/>
        <v>0</v>
      </c>
    </row>
    <row r="20" spans="1:7" s="81" customFormat="1" ht="29.25" customHeight="1" x14ac:dyDescent="0.2">
      <c r="A20" s="137" t="s">
        <v>4</v>
      </c>
      <c r="B20" s="298">
        <f t="shared" ref="B20:G20" si="15">SUM(B8:B19)</f>
        <v>25</v>
      </c>
      <c r="C20" s="286">
        <f t="shared" si="15"/>
        <v>92.592592592592567</v>
      </c>
      <c r="D20" s="285">
        <f t="shared" si="15"/>
        <v>2</v>
      </c>
      <c r="E20" s="299">
        <f t="shared" si="15"/>
        <v>7.4074074074074066</v>
      </c>
      <c r="F20" s="285">
        <f t="shared" si="15"/>
        <v>27</v>
      </c>
      <c r="G20" s="286">
        <f t="shared" si="15"/>
        <v>99.999999999999972</v>
      </c>
    </row>
    <row r="21" spans="1:7" ht="24.95" customHeight="1" x14ac:dyDescent="0.2">
      <c r="A21" s="124" t="s">
        <v>358</v>
      </c>
    </row>
    <row r="22" spans="1:7" ht="24.95" customHeight="1" x14ac:dyDescent="0.2">
      <c r="A22" s="124" t="s">
        <v>359</v>
      </c>
    </row>
    <row r="23" spans="1:7" ht="24.95" customHeight="1" x14ac:dyDescent="0.2"/>
    <row r="24" spans="1:7" ht="24.95" customHeight="1" x14ac:dyDescent="0.2"/>
    <row r="25" spans="1:7" ht="24.95" customHeight="1" x14ac:dyDescent="0.2"/>
    <row r="26" spans="1:7" ht="24.95" customHeight="1" x14ac:dyDescent="0.2"/>
    <row r="27" spans="1:7" ht="24.95" customHeight="1" x14ac:dyDescent="0.2"/>
    <row r="28" spans="1:7" ht="24.95" customHeight="1" x14ac:dyDescent="0.2"/>
    <row r="29" spans="1:7" ht="24.95" customHeight="1" x14ac:dyDescent="0.2"/>
    <row r="30" spans="1:7" ht="24.95" customHeight="1" x14ac:dyDescent="0.2"/>
    <row r="31" spans="1:7" ht="24.95" customHeight="1" x14ac:dyDescent="0.2"/>
    <row r="32" spans="1:7" ht="24.95" customHeight="1" x14ac:dyDescent="0.2"/>
    <row r="33" ht="24.95" customHeight="1" x14ac:dyDescent="0.2"/>
    <row r="34" ht="24.95" customHeight="1" x14ac:dyDescent="0.2"/>
    <row r="35" ht="24.95" customHeight="1" x14ac:dyDescent="0.2"/>
    <row r="36" ht="24.95" customHeight="1" x14ac:dyDescent="0.2"/>
    <row r="37" ht="24.95" customHeight="1" x14ac:dyDescent="0.2"/>
    <row r="38" ht="24.95" customHeight="1" x14ac:dyDescent="0.2"/>
    <row r="39" ht="24.95" customHeight="1" x14ac:dyDescent="0.2"/>
    <row r="40" ht="24.95" customHeight="1" x14ac:dyDescent="0.2"/>
    <row r="41" ht="24.95" customHeight="1" x14ac:dyDescent="0.2"/>
    <row r="42" ht="24.95" customHeight="1" x14ac:dyDescent="0.2"/>
    <row r="43" ht="24.95" customHeight="1" x14ac:dyDescent="0.2"/>
    <row r="44" ht="24.95" customHeight="1" x14ac:dyDescent="0.2"/>
    <row r="45" ht="24.95" customHeight="1" x14ac:dyDescent="0.2"/>
    <row r="46" ht="24.95" customHeight="1" x14ac:dyDescent="0.2"/>
    <row r="47" ht="24.95" customHeight="1" x14ac:dyDescent="0.2"/>
    <row r="48" ht="24.95" customHeight="1" x14ac:dyDescent="0.2"/>
    <row r="49" ht="24.95" customHeight="1" x14ac:dyDescent="0.2"/>
    <row r="50" ht="24.95" customHeight="1" x14ac:dyDescent="0.2"/>
    <row r="51" ht="24.95" customHeight="1" x14ac:dyDescent="0.2"/>
    <row r="52" ht="24.95" customHeight="1" x14ac:dyDescent="0.2"/>
    <row r="53" ht="24.95" customHeight="1" x14ac:dyDescent="0.2"/>
    <row r="54" ht="24.95" customHeight="1" x14ac:dyDescent="0.2"/>
  </sheetData>
  <mergeCells count="8">
    <mergeCell ref="A1:G1"/>
    <mergeCell ref="A3:G3"/>
    <mergeCell ref="A4:G4"/>
    <mergeCell ref="A5:A7"/>
    <mergeCell ref="B5:E5"/>
    <mergeCell ref="B6:C6"/>
    <mergeCell ref="D6:E6"/>
    <mergeCell ref="F5:G6"/>
  </mergeCells>
  <printOptions horizontalCentered="1" verticalCentered="1"/>
  <pageMargins left="0.39370078740157483" right="0.39370078740157483" top="0.74803149606299213" bottom="0.74803149606299213" header="0.31496062992125984" footer="0.31496062992125984"/>
  <pageSetup paperSize="9" scale="80" orientation="landscape" r:id="rId1"/>
  <ignoredErrors>
    <ignoredError sqref="F8:F13 F14:F19" formula="1"/>
  </ignoredError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T38"/>
  <sheetViews>
    <sheetView showGridLines="0" view="pageBreakPreview" zoomScale="85" zoomScaleNormal="85" zoomScaleSheetLayoutView="85" workbookViewId="0">
      <selection activeCell="K38" sqref="K38"/>
    </sheetView>
  </sheetViews>
  <sheetFormatPr baseColWidth="10" defaultColWidth="11.42578125" defaultRowHeight="29.25" customHeight="1" x14ac:dyDescent="0.2"/>
  <cols>
    <col min="1" max="1" width="3.7109375" style="89" customWidth="1"/>
    <col min="2" max="2" width="26.5703125" style="89" customWidth="1"/>
    <col min="3" max="16" width="12" style="89" customWidth="1"/>
    <col min="17" max="17" width="11.42578125" style="89"/>
    <col min="18" max="18" width="19.28515625" style="89" customWidth="1"/>
    <col min="19" max="16384" width="11.42578125" style="89"/>
  </cols>
  <sheetData>
    <row r="1" spans="1:20" ht="15.75" x14ac:dyDescent="0.2">
      <c r="A1" s="368" t="s">
        <v>255</v>
      </c>
      <c r="B1" s="368"/>
      <c r="C1" s="368"/>
      <c r="D1" s="368"/>
      <c r="E1" s="368"/>
      <c r="F1" s="368"/>
      <c r="G1" s="368"/>
      <c r="H1" s="368"/>
      <c r="I1" s="368"/>
      <c r="J1" s="368"/>
      <c r="K1" s="368"/>
      <c r="L1" s="368"/>
      <c r="M1" s="368"/>
      <c r="N1" s="368"/>
      <c r="O1" s="368"/>
      <c r="P1" s="368"/>
    </row>
    <row r="2" spans="1:20" ht="18" x14ac:dyDescent="0.2">
      <c r="A2" s="90" t="s">
        <v>109</v>
      </c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</row>
    <row r="3" spans="1:20" s="91" customFormat="1" ht="24.75" customHeight="1" x14ac:dyDescent="0.2">
      <c r="A3" s="369" t="s">
        <v>187</v>
      </c>
      <c r="B3" s="369"/>
      <c r="C3" s="369"/>
      <c r="D3" s="369"/>
      <c r="E3" s="369"/>
      <c r="F3" s="369"/>
      <c r="G3" s="369"/>
      <c r="H3" s="369"/>
      <c r="I3" s="369"/>
      <c r="J3" s="369"/>
      <c r="K3" s="369"/>
      <c r="L3" s="369"/>
      <c r="M3" s="369"/>
      <c r="N3" s="369"/>
      <c r="O3" s="369"/>
      <c r="P3" s="369"/>
    </row>
    <row r="4" spans="1:20" s="91" customFormat="1" ht="15.75" x14ac:dyDescent="0.2">
      <c r="A4" s="370" t="s">
        <v>287</v>
      </c>
      <c r="B4" s="370"/>
      <c r="C4" s="370"/>
      <c r="D4" s="370"/>
      <c r="E4" s="370"/>
      <c r="F4" s="370"/>
      <c r="G4" s="370"/>
      <c r="H4" s="370"/>
      <c r="I4" s="370"/>
      <c r="J4" s="370"/>
      <c r="K4" s="370"/>
      <c r="L4" s="370"/>
      <c r="M4" s="370"/>
      <c r="N4" s="370"/>
      <c r="O4" s="370"/>
      <c r="P4" s="370"/>
    </row>
    <row r="5" spans="1:20" s="91" customFormat="1" ht="10.5" customHeight="1" x14ac:dyDescent="0.2">
      <c r="A5" s="92"/>
      <c r="B5" s="92"/>
      <c r="C5" s="92"/>
      <c r="D5" s="92"/>
      <c r="E5" s="92"/>
      <c r="F5" s="92"/>
      <c r="G5" s="92"/>
      <c r="H5" s="92"/>
      <c r="I5" s="92"/>
      <c r="J5" s="92"/>
      <c r="K5" s="92"/>
      <c r="L5" s="92"/>
      <c r="M5" s="92"/>
      <c r="N5" s="92"/>
      <c r="O5" s="92"/>
      <c r="P5" s="92"/>
    </row>
    <row r="6" spans="1:20" s="91" customFormat="1" ht="30.75" customHeight="1" thickBot="1" x14ac:dyDescent="0.25">
      <c r="A6" s="340" t="s">
        <v>72</v>
      </c>
      <c r="B6" s="340"/>
      <c r="C6" s="341" t="s">
        <v>161</v>
      </c>
      <c r="D6" s="341"/>
      <c r="E6" s="341"/>
      <c r="F6" s="341"/>
      <c r="G6" s="341"/>
      <c r="H6" s="341"/>
      <c r="I6" s="341"/>
      <c r="J6" s="341"/>
      <c r="K6" s="341"/>
      <c r="L6" s="341"/>
      <c r="M6" s="341"/>
      <c r="N6" s="341"/>
      <c r="O6" s="341" t="s">
        <v>2</v>
      </c>
      <c r="P6" s="341"/>
    </row>
    <row r="7" spans="1:20" s="91" customFormat="1" ht="30.75" customHeight="1" thickBot="1" x14ac:dyDescent="0.25">
      <c r="A7" s="340"/>
      <c r="B7" s="340"/>
      <c r="C7" s="170" t="s">
        <v>0</v>
      </c>
      <c r="D7" s="170" t="s">
        <v>1</v>
      </c>
      <c r="E7" s="170" t="s">
        <v>7</v>
      </c>
      <c r="F7" s="170" t="s">
        <v>8</v>
      </c>
      <c r="G7" s="170" t="s">
        <v>49</v>
      </c>
      <c r="H7" s="170" t="s">
        <v>47</v>
      </c>
      <c r="I7" s="170" t="s">
        <v>108</v>
      </c>
      <c r="J7" s="170" t="s">
        <v>48</v>
      </c>
      <c r="K7" s="170" t="s">
        <v>9</v>
      </c>
      <c r="L7" s="170" t="s">
        <v>10</v>
      </c>
      <c r="M7" s="170" t="s">
        <v>11</v>
      </c>
      <c r="N7" s="170" t="s">
        <v>12</v>
      </c>
      <c r="O7" s="170" t="s">
        <v>159</v>
      </c>
      <c r="P7" s="170" t="s">
        <v>160</v>
      </c>
    </row>
    <row r="8" spans="1:20" s="91" customFormat="1" ht="26.25" customHeight="1" thickBot="1" x14ac:dyDescent="0.25">
      <c r="A8" s="163"/>
      <c r="B8" s="164" t="s">
        <v>58</v>
      </c>
      <c r="C8" s="187">
        <v>0</v>
      </c>
      <c r="D8" s="188">
        <v>0</v>
      </c>
      <c r="E8" s="188">
        <v>0</v>
      </c>
      <c r="F8" s="188">
        <v>0</v>
      </c>
      <c r="G8" s="188">
        <v>1</v>
      </c>
      <c r="H8" s="188">
        <v>1</v>
      </c>
      <c r="I8" s="188">
        <v>0</v>
      </c>
      <c r="J8" s="188">
        <v>0</v>
      </c>
      <c r="K8" s="188">
        <v>0</v>
      </c>
      <c r="L8" s="188">
        <v>0</v>
      </c>
      <c r="M8" s="188">
        <v>0</v>
      </c>
      <c r="N8" s="188">
        <v>0</v>
      </c>
      <c r="O8" s="292">
        <f>SUM(C8:N8)</f>
        <v>2</v>
      </c>
      <c r="P8" s="289">
        <f t="shared" ref="P8:P17" si="0">+O8/$O$17*100</f>
        <v>4.7619047619047619</v>
      </c>
      <c r="Q8" s="89"/>
    </row>
    <row r="9" spans="1:20" s="91" customFormat="1" ht="26.25" customHeight="1" thickBot="1" x14ac:dyDescent="0.25">
      <c r="A9" s="163"/>
      <c r="B9" s="164" t="s">
        <v>64</v>
      </c>
      <c r="C9" s="175">
        <v>0</v>
      </c>
      <c r="D9" s="32">
        <v>0</v>
      </c>
      <c r="E9" s="32">
        <v>0</v>
      </c>
      <c r="F9" s="32">
        <v>0</v>
      </c>
      <c r="G9" s="32">
        <v>0</v>
      </c>
      <c r="H9" s="32">
        <v>0</v>
      </c>
      <c r="I9" s="32">
        <v>0</v>
      </c>
      <c r="J9" s="32">
        <v>0</v>
      </c>
      <c r="K9" s="32">
        <v>0</v>
      </c>
      <c r="L9" s="32">
        <v>0</v>
      </c>
      <c r="M9" s="32">
        <v>1</v>
      </c>
      <c r="N9" s="32">
        <v>0</v>
      </c>
      <c r="O9" s="181">
        <f>SUM(C9:N9)</f>
        <v>1</v>
      </c>
      <c r="P9" s="176">
        <f t="shared" si="0"/>
        <v>2.3809523809523809</v>
      </c>
      <c r="Q9" s="89"/>
      <c r="R9" s="109" t="s">
        <v>40</v>
      </c>
      <c r="S9" s="91" t="s">
        <v>231</v>
      </c>
    </row>
    <row r="10" spans="1:20" s="91" customFormat="1" ht="26.25" customHeight="1" thickBot="1" x14ac:dyDescent="0.25">
      <c r="A10" s="163"/>
      <c r="B10" s="164" t="s">
        <v>66</v>
      </c>
      <c r="C10" s="175">
        <v>0</v>
      </c>
      <c r="D10" s="32">
        <v>0</v>
      </c>
      <c r="E10" s="32">
        <v>0</v>
      </c>
      <c r="F10" s="32">
        <v>0</v>
      </c>
      <c r="G10" s="32">
        <v>0</v>
      </c>
      <c r="H10" s="32">
        <v>1</v>
      </c>
      <c r="I10" s="32">
        <v>0</v>
      </c>
      <c r="J10" s="32">
        <v>0</v>
      </c>
      <c r="K10" s="32">
        <v>0</v>
      </c>
      <c r="L10" s="32">
        <v>0</v>
      </c>
      <c r="M10" s="32">
        <v>0</v>
      </c>
      <c r="N10" s="32">
        <v>0</v>
      </c>
      <c r="O10" s="181">
        <f t="shared" ref="O10:O16" si="1">SUM(C10:N10)</f>
        <v>1</v>
      </c>
      <c r="P10" s="176">
        <f t="shared" si="0"/>
        <v>2.3809523809523809</v>
      </c>
      <c r="Q10" s="89"/>
      <c r="R10" s="35" t="s">
        <v>110</v>
      </c>
      <c r="S10" s="96">
        <v>27</v>
      </c>
      <c r="T10" s="93">
        <f t="shared" ref="T10:T19" si="2">+S10/$S$19</f>
        <v>0.6428571428571429</v>
      </c>
    </row>
    <row r="11" spans="1:20" s="91" customFormat="1" ht="26.25" customHeight="1" thickBot="1" x14ac:dyDescent="0.25">
      <c r="A11" s="163"/>
      <c r="B11" s="165" t="s">
        <v>68</v>
      </c>
      <c r="C11" s="175">
        <v>1</v>
      </c>
      <c r="D11" s="32">
        <v>0</v>
      </c>
      <c r="E11" s="32">
        <v>0</v>
      </c>
      <c r="F11" s="32">
        <v>0</v>
      </c>
      <c r="G11" s="32">
        <v>1</v>
      </c>
      <c r="H11" s="32">
        <v>0</v>
      </c>
      <c r="I11" s="32">
        <v>0</v>
      </c>
      <c r="J11" s="32">
        <v>0</v>
      </c>
      <c r="K11" s="32">
        <v>0</v>
      </c>
      <c r="L11" s="32">
        <v>0</v>
      </c>
      <c r="M11" s="32">
        <v>0</v>
      </c>
      <c r="N11" s="32">
        <v>0</v>
      </c>
      <c r="O11" s="181">
        <f t="shared" si="1"/>
        <v>2</v>
      </c>
      <c r="P11" s="176">
        <f t="shared" si="0"/>
        <v>4.7619047619047619</v>
      </c>
      <c r="Q11" s="89"/>
      <c r="R11" s="134" t="s">
        <v>67</v>
      </c>
      <c r="S11" s="32">
        <v>3</v>
      </c>
      <c r="T11" s="93">
        <f t="shared" si="2"/>
        <v>7.1428571428571425E-2</v>
      </c>
    </row>
    <row r="12" spans="1:20" s="91" customFormat="1" ht="26.25" customHeight="1" thickBot="1" x14ac:dyDescent="0.25">
      <c r="A12" s="163"/>
      <c r="B12" s="165" t="s">
        <v>110</v>
      </c>
      <c r="C12" s="175">
        <v>1</v>
      </c>
      <c r="D12" s="32">
        <v>0</v>
      </c>
      <c r="E12" s="32">
        <v>1</v>
      </c>
      <c r="F12" s="32">
        <v>3</v>
      </c>
      <c r="G12" s="32">
        <v>2</v>
      </c>
      <c r="H12" s="32">
        <v>3</v>
      </c>
      <c r="I12" s="32">
        <v>4</v>
      </c>
      <c r="J12" s="32">
        <v>1</v>
      </c>
      <c r="K12" s="32">
        <v>7</v>
      </c>
      <c r="L12" s="32">
        <v>5</v>
      </c>
      <c r="M12" s="32">
        <v>0</v>
      </c>
      <c r="N12" s="32">
        <v>0</v>
      </c>
      <c r="O12" s="181">
        <f t="shared" ref="O12" si="3">SUM(C12:N12)</f>
        <v>27</v>
      </c>
      <c r="P12" s="176">
        <f t="shared" si="0"/>
        <v>64.285714285714292</v>
      </c>
      <c r="Q12" s="89"/>
      <c r="R12" s="35" t="s">
        <v>61</v>
      </c>
      <c r="S12" s="34">
        <v>3</v>
      </c>
      <c r="T12" s="93">
        <f t="shared" si="2"/>
        <v>7.1428571428571425E-2</v>
      </c>
    </row>
    <row r="13" spans="1:20" s="91" customFormat="1" ht="26.25" customHeight="1" x14ac:dyDescent="0.2">
      <c r="A13" s="163"/>
      <c r="B13" s="165" t="s">
        <v>67</v>
      </c>
      <c r="C13" s="175">
        <v>1</v>
      </c>
      <c r="D13" s="32">
        <v>0</v>
      </c>
      <c r="E13" s="32">
        <v>0</v>
      </c>
      <c r="F13" s="32">
        <v>0</v>
      </c>
      <c r="G13" s="32">
        <v>2</v>
      </c>
      <c r="H13" s="32">
        <v>0</v>
      </c>
      <c r="I13" s="32">
        <v>0</v>
      </c>
      <c r="J13" s="32">
        <v>0</v>
      </c>
      <c r="K13" s="32">
        <v>0</v>
      </c>
      <c r="L13" s="32">
        <v>0</v>
      </c>
      <c r="M13" s="32">
        <v>0</v>
      </c>
      <c r="N13" s="32">
        <v>0</v>
      </c>
      <c r="O13" s="181">
        <f t="shared" si="1"/>
        <v>3</v>
      </c>
      <c r="P13" s="176">
        <f t="shared" si="0"/>
        <v>7.1428571428571423</v>
      </c>
      <c r="Q13" s="89"/>
      <c r="R13" s="35" t="s">
        <v>58</v>
      </c>
      <c r="S13" s="32">
        <v>2</v>
      </c>
      <c r="T13" s="93">
        <f t="shared" si="2"/>
        <v>4.7619047619047616E-2</v>
      </c>
    </row>
    <row r="14" spans="1:20" s="91" customFormat="1" ht="26.25" customHeight="1" x14ac:dyDescent="0.2">
      <c r="A14" s="163"/>
      <c r="B14" s="165" t="s">
        <v>61</v>
      </c>
      <c r="C14" s="175">
        <v>0</v>
      </c>
      <c r="D14" s="32">
        <v>0</v>
      </c>
      <c r="E14" s="32">
        <v>0</v>
      </c>
      <c r="F14" s="32">
        <v>0</v>
      </c>
      <c r="G14" s="32">
        <v>1</v>
      </c>
      <c r="H14" s="32">
        <v>1</v>
      </c>
      <c r="I14" s="32">
        <v>0</v>
      </c>
      <c r="J14" s="32">
        <v>0</v>
      </c>
      <c r="K14" s="32">
        <v>0</v>
      </c>
      <c r="L14" s="32">
        <v>1</v>
      </c>
      <c r="M14" s="32">
        <v>0</v>
      </c>
      <c r="N14" s="32">
        <v>0</v>
      </c>
      <c r="O14" s="181">
        <f t="shared" ref="O14" si="4">SUM(C14:N14)</f>
        <v>3</v>
      </c>
      <c r="P14" s="176">
        <f t="shared" si="0"/>
        <v>7.1428571428571423</v>
      </c>
      <c r="Q14" s="89"/>
      <c r="R14" s="31" t="s">
        <v>68</v>
      </c>
      <c r="S14" s="32">
        <v>2</v>
      </c>
      <c r="T14" s="93">
        <f t="shared" si="2"/>
        <v>4.7619047619047616E-2</v>
      </c>
    </row>
    <row r="15" spans="1:20" s="91" customFormat="1" ht="26.25" customHeight="1" x14ac:dyDescent="0.2">
      <c r="A15" s="163"/>
      <c r="B15" s="165" t="s">
        <v>56</v>
      </c>
      <c r="C15" s="175">
        <v>0</v>
      </c>
      <c r="D15" s="32">
        <v>0</v>
      </c>
      <c r="E15" s="32">
        <v>0</v>
      </c>
      <c r="F15" s="32">
        <v>0</v>
      </c>
      <c r="G15" s="32">
        <v>0</v>
      </c>
      <c r="H15" s="32">
        <v>0</v>
      </c>
      <c r="I15" s="32">
        <v>1</v>
      </c>
      <c r="J15" s="32">
        <v>0</v>
      </c>
      <c r="K15" s="32">
        <v>0</v>
      </c>
      <c r="L15" s="32">
        <v>0</v>
      </c>
      <c r="M15" s="32">
        <v>0</v>
      </c>
      <c r="N15" s="32">
        <v>1</v>
      </c>
      <c r="O15" s="181">
        <f t="shared" si="1"/>
        <v>2</v>
      </c>
      <c r="P15" s="176">
        <f t="shared" si="0"/>
        <v>4.7619047619047619</v>
      </c>
      <c r="Q15" s="89"/>
      <c r="R15" s="31" t="s">
        <v>56</v>
      </c>
      <c r="S15" s="96">
        <v>2</v>
      </c>
      <c r="T15" s="93">
        <f t="shared" si="2"/>
        <v>4.7619047619047616E-2</v>
      </c>
    </row>
    <row r="16" spans="1:20" s="91" customFormat="1" ht="26.25" customHeight="1" thickBot="1" x14ac:dyDescent="0.25">
      <c r="A16" s="163"/>
      <c r="B16" s="165" t="s">
        <v>69</v>
      </c>
      <c r="C16" s="177">
        <v>0</v>
      </c>
      <c r="D16" s="178">
        <v>0</v>
      </c>
      <c r="E16" s="178">
        <v>0</v>
      </c>
      <c r="F16" s="178">
        <v>0</v>
      </c>
      <c r="G16" s="178">
        <v>0</v>
      </c>
      <c r="H16" s="178">
        <v>0</v>
      </c>
      <c r="I16" s="178">
        <v>0</v>
      </c>
      <c r="J16" s="178">
        <v>0</v>
      </c>
      <c r="K16" s="178">
        <v>0</v>
      </c>
      <c r="L16" s="178">
        <v>0</v>
      </c>
      <c r="M16" s="178">
        <v>1</v>
      </c>
      <c r="N16" s="178">
        <v>0</v>
      </c>
      <c r="O16" s="182">
        <f t="shared" si="1"/>
        <v>1</v>
      </c>
      <c r="P16" s="179">
        <f t="shared" si="0"/>
        <v>2.3809523809523809</v>
      </c>
      <c r="Q16" s="89"/>
      <c r="R16" s="31" t="s">
        <v>64</v>
      </c>
      <c r="S16" s="32">
        <v>1</v>
      </c>
      <c r="T16" s="93">
        <f t="shared" si="2"/>
        <v>2.3809523809523808E-2</v>
      </c>
    </row>
    <row r="17" spans="1:20" s="91" customFormat="1" ht="26.25" customHeight="1" x14ac:dyDescent="0.2">
      <c r="A17" s="186"/>
      <c r="B17" s="166" t="s">
        <v>2</v>
      </c>
      <c r="C17" s="183">
        <f t="shared" ref="C17:O17" si="5">SUM(C8:C16)</f>
        <v>3</v>
      </c>
      <c r="D17" s="184">
        <f t="shared" si="5"/>
        <v>0</v>
      </c>
      <c r="E17" s="184">
        <f t="shared" si="5"/>
        <v>1</v>
      </c>
      <c r="F17" s="184">
        <f t="shared" si="5"/>
        <v>3</v>
      </c>
      <c r="G17" s="184">
        <f t="shared" si="5"/>
        <v>7</v>
      </c>
      <c r="H17" s="184">
        <f t="shared" si="5"/>
        <v>6</v>
      </c>
      <c r="I17" s="184">
        <f t="shared" si="5"/>
        <v>5</v>
      </c>
      <c r="J17" s="184">
        <f t="shared" si="5"/>
        <v>1</v>
      </c>
      <c r="K17" s="184">
        <f t="shared" si="5"/>
        <v>7</v>
      </c>
      <c r="L17" s="184">
        <f t="shared" si="5"/>
        <v>6</v>
      </c>
      <c r="M17" s="184">
        <f t="shared" si="5"/>
        <v>2</v>
      </c>
      <c r="N17" s="185">
        <f t="shared" si="5"/>
        <v>1</v>
      </c>
      <c r="O17" s="167">
        <f t="shared" si="5"/>
        <v>42</v>
      </c>
      <c r="P17" s="168">
        <f t="shared" si="0"/>
        <v>100</v>
      </c>
      <c r="Q17" s="89"/>
      <c r="R17" s="31" t="s">
        <v>66</v>
      </c>
      <c r="S17" s="32">
        <v>1</v>
      </c>
      <c r="T17" s="93">
        <f t="shared" si="2"/>
        <v>2.3809523809523808E-2</v>
      </c>
    </row>
    <row r="18" spans="1:20" s="91" customFormat="1" ht="26.25" customHeight="1" x14ac:dyDescent="0.2">
      <c r="A18" s="89"/>
      <c r="B18" s="89"/>
      <c r="C18" s="89"/>
      <c r="D18" s="89"/>
      <c r="E18" s="89"/>
      <c r="F18" s="89"/>
      <c r="G18" s="89"/>
      <c r="H18" s="89"/>
      <c r="I18" s="89"/>
      <c r="J18" s="89"/>
      <c r="K18" s="89"/>
      <c r="L18" s="89"/>
      <c r="M18" s="89"/>
      <c r="N18" s="89"/>
      <c r="O18" s="89"/>
      <c r="P18" s="89"/>
      <c r="Q18" s="89"/>
      <c r="R18" s="31" t="s">
        <v>69</v>
      </c>
      <c r="S18" s="32">
        <v>1</v>
      </c>
      <c r="T18" s="93">
        <f t="shared" si="2"/>
        <v>2.3809523809523808E-2</v>
      </c>
    </row>
    <row r="19" spans="1:20" s="91" customFormat="1" ht="26.25" customHeight="1" x14ac:dyDescent="0.2">
      <c r="A19" s="89"/>
      <c r="B19" s="89"/>
      <c r="C19" s="89"/>
      <c r="D19" s="89"/>
      <c r="E19" s="89"/>
      <c r="F19" s="89"/>
      <c r="G19" s="89"/>
      <c r="H19" s="89"/>
      <c r="I19" s="89"/>
      <c r="J19" s="89"/>
      <c r="K19" s="89"/>
      <c r="L19" s="89"/>
      <c r="M19" s="89"/>
      <c r="N19" s="89"/>
      <c r="O19" s="89"/>
      <c r="P19" s="89"/>
      <c r="Q19" s="89"/>
      <c r="R19" s="89"/>
      <c r="S19" s="95">
        <f>SUM(S10:S18)</f>
        <v>42</v>
      </c>
      <c r="T19" s="93">
        <f t="shared" si="2"/>
        <v>1</v>
      </c>
    </row>
    <row r="20" spans="1:20" s="91" customFormat="1" ht="26.25" customHeight="1" x14ac:dyDescent="0.2">
      <c r="A20" s="89"/>
      <c r="B20" s="89"/>
      <c r="C20" s="89"/>
      <c r="D20" s="89"/>
      <c r="E20" s="89"/>
      <c r="F20" s="89"/>
      <c r="G20" s="89"/>
      <c r="H20" s="89"/>
      <c r="I20" s="89"/>
      <c r="J20" s="89"/>
      <c r="K20" s="89"/>
      <c r="L20" s="89"/>
      <c r="M20" s="89"/>
      <c r="N20" s="89"/>
      <c r="O20" s="89"/>
      <c r="P20" s="89"/>
      <c r="Q20" s="89"/>
      <c r="R20" s="89"/>
      <c r="S20" s="89"/>
      <c r="T20" s="89"/>
    </row>
    <row r="21" spans="1:20" ht="26.25" customHeight="1" x14ac:dyDescent="0.2">
      <c r="Q21" s="95"/>
    </row>
    <row r="22" spans="1:20" ht="15" x14ac:dyDescent="0.2"/>
    <row r="33" spans="1:20" ht="29.25" customHeight="1" x14ac:dyDescent="0.2">
      <c r="R33" s="91"/>
      <c r="S33" s="91"/>
    </row>
    <row r="34" spans="1:20" ht="29.25" customHeight="1" x14ac:dyDescent="0.2">
      <c r="B34" s="88"/>
      <c r="T34" s="91"/>
    </row>
    <row r="36" spans="1:20" ht="29.25" customHeight="1" x14ac:dyDescent="0.2">
      <c r="A36" s="124" t="s">
        <v>358</v>
      </c>
    </row>
    <row r="37" spans="1:20" ht="20.25" customHeight="1" x14ac:dyDescent="0.2">
      <c r="A37" s="124" t="s">
        <v>359</v>
      </c>
    </row>
    <row r="38" spans="1:20" s="91" customFormat="1" ht="27" customHeight="1" x14ac:dyDescent="0.2">
      <c r="A38" s="89"/>
      <c r="B38" s="89"/>
      <c r="C38" s="89"/>
      <c r="D38" s="89"/>
      <c r="E38" s="89"/>
      <c r="F38" s="89"/>
      <c r="G38" s="89"/>
      <c r="H38" s="89"/>
      <c r="I38" s="89"/>
      <c r="J38" s="89"/>
      <c r="K38" s="89"/>
      <c r="L38" s="89"/>
      <c r="M38" s="89"/>
      <c r="N38" s="89"/>
      <c r="O38" s="89"/>
      <c r="P38" s="89"/>
      <c r="R38" s="89"/>
      <c r="S38" s="89"/>
      <c r="T38" s="89"/>
    </row>
  </sheetData>
  <sortState ref="R10:S18">
    <sortCondition descending="1" ref="S10:S18"/>
  </sortState>
  <mergeCells count="6">
    <mergeCell ref="A1:P1"/>
    <mergeCell ref="A3:P3"/>
    <mergeCell ref="A4:P4"/>
    <mergeCell ref="A6:B7"/>
    <mergeCell ref="C6:N6"/>
    <mergeCell ref="O6:P6"/>
  </mergeCells>
  <printOptions horizontalCentered="1" verticalCentered="1"/>
  <pageMargins left="0.39370078740157483" right="0.39370078740157483" top="0.39370078740157483" bottom="0.39370078740157483" header="0" footer="0"/>
  <pageSetup paperSize="9" scale="50" orientation="landscape" r:id="rId1"/>
  <headerFooter alignWithMargins="0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O46"/>
  <sheetViews>
    <sheetView showGridLines="0" view="pageBreakPreview" zoomScale="85" zoomScaleNormal="100" zoomScaleSheetLayoutView="85" workbookViewId="0">
      <selection activeCell="K38" sqref="K38"/>
    </sheetView>
  </sheetViews>
  <sheetFormatPr baseColWidth="10" defaultColWidth="11.42578125" defaultRowHeight="12.75" x14ac:dyDescent="0.2"/>
  <cols>
    <col min="1" max="1" width="4" style="101" customWidth="1"/>
    <col min="2" max="2" width="23.28515625" style="101" customWidth="1"/>
    <col min="3" max="10" width="19.5703125" style="101" customWidth="1"/>
    <col min="11" max="11" width="12.5703125" style="101" customWidth="1"/>
    <col min="12" max="12" width="12.28515625" style="101" customWidth="1"/>
    <col min="13" max="16384" width="11.42578125" style="101"/>
  </cols>
  <sheetData>
    <row r="1" spans="1:15" s="89" customFormat="1" ht="20.25" x14ac:dyDescent="0.2">
      <c r="A1" s="120"/>
      <c r="B1" s="361" t="s">
        <v>257</v>
      </c>
      <c r="C1" s="361"/>
      <c r="D1" s="361"/>
      <c r="E1" s="361"/>
      <c r="F1" s="361"/>
      <c r="G1" s="361"/>
      <c r="H1" s="361"/>
      <c r="I1" s="361"/>
      <c r="J1" s="361"/>
      <c r="K1" s="361"/>
      <c r="L1" s="361"/>
    </row>
    <row r="2" spans="1:15" s="89" customFormat="1" ht="20.25" x14ac:dyDescent="0.2">
      <c r="A2" s="121" t="s">
        <v>109</v>
      </c>
      <c r="B2" s="120"/>
      <c r="C2" s="121"/>
      <c r="D2" s="121"/>
      <c r="E2" s="121"/>
      <c r="F2" s="121"/>
      <c r="G2" s="121"/>
      <c r="H2" s="121"/>
      <c r="I2" s="121"/>
      <c r="J2" s="121"/>
      <c r="K2" s="121"/>
      <c r="L2" s="121"/>
    </row>
    <row r="3" spans="1:15" s="91" customFormat="1" ht="38.25" customHeight="1" x14ac:dyDescent="0.2">
      <c r="A3" s="362" t="s">
        <v>221</v>
      </c>
      <c r="B3" s="362"/>
      <c r="C3" s="362"/>
      <c r="D3" s="362"/>
      <c r="E3" s="362"/>
      <c r="F3" s="362"/>
      <c r="G3" s="362"/>
      <c r="H3" s="362"/>
      <c r="I3" s="362"/>
      <c r="J3" s="362"/>
      <c r="K3" s="362"/>
      <c r="L3" s="362"/>
    </row>
    <row r="4" spans="1:15" s="91" customFormat="1" ht="20.25" x14ac:dyDescent="0.2">
      <c r="A4" s="363" t="s">
        <v>287</v>
      </c>
      <c r="B4" s="363"/>
      <c r="C4" s="363"/>
      <c r="D4" s="363"/>
      <c r="E4" s="363"/>
      <c r="F4" s="363"/>
      <c r="G4" s="363"/>
      <c r="H4" s="363"/>
      <c r="I4" s="363"/>
      <c r="J4" s="363"/>
      <c r="K4" s="363"/>
      <c r="L4" s="363"/>
    </row>
    <row r="5" spans="1:15" s="91" customFormat="1" ht="10.5" customHeight="1" x14ac:dyDescent="0.2">
      <c r="A5" s="92"/>
      <c r="B5" s="92"/>
      <c r="C5" s="92"/>
      <c r="D5" s="133"/>
      <c r="E5" s="133"/>
      <c r="F5" s="133"/>
      <c r="G5" s="92"/>
      <c r="H5" s="92"/>
      <c r="I5" s="132"/>
      <c r="J5" s="110"/>
      <c r="K5" s="92"/>
      <c r="L5" s="92"/>
    </row>
    <row r="6" spans="1:15" s="91" customFormat="1" ht="30.75" customHeight="1" thickBot="1" x14ac:dyDescent="0.25">
      <c r="A6" s="372" t="s">
        <v>72</v>
      </c>
      <c r="B6" s="372"/>
      <c r="C6" s="371" t="s">
        <v>86</v>
      </c>
      <c r="D6" s="371"/>
      <c r="E6" s="371"/>
      <c r="F6" s="371"/>
      <c r="G6" s="371"/>
      <c r="H6" s="371"/>
      <c r="I6" s="371"/>
      <c r="J6" s="371"/>
      <c r="K6" s="371" t="s">
        <v>2</v>
      </c>
      <c r="L6" s="371"/>
    </row>
    <row r="7" spans="1:15" s="91" customFormat="1" ht="74.25" customHeight="1" thickBot="1" x14ac:dyDescent="0.25">
      <c r="A7" s="372"/>
      <c r="B7" s="372"/>
      <c r="C7" s="318" t="s">
        <v>111</v>
      </c>
      <c r="D7" s="318" t="s">
        <v>85</v>
      </c>
      <c r="E7" s="318" t="s">
        <v>84</v>
      </c>
      <c r="F7" s="318" t="s">
        <v>83</v>
      </c>
      <c r="G7" s="318" t="s">
        <v>80</v>
      </c>
      <c r="H7" s="318" t="s">
        <v>74</v>
      </c>
      <c r="I7" s="318" t="s">
        <v>75</v>
      </c>
      <c r="J7" s="318" t="s">
        <v>112</v>
      </c>
      <c r="K7" s="318" t="s">
        <v>159</v>
      </c>
      <c r="L7" s="318" t="s">
        <v>160</v>
      </c>
    </row>
    <row r="8" spans="1:15" s="91" customFormat="1" ht="23.25" customHeight="1" x14ac:dyDescent="0.2">
      <c r="A8" s="315"/>
      <c r="B8" s="316" t="s">
        <v>58</v>
      </c>
      <c r="C8" s="319">
        <v>1</v>
      </c>
      <c r="D8" s="320">
        <v>1</v>
      </c>
      <c r="E8" s="320">
        <v>0</v>
      </c>
      <c r="F8" s="320">
        <v>0</v>
      </c>
      <c r="G8" s="320">
        <v>0</v>
      </c>
      <c r="H8" s="320">
        <v>0</v>
      </c>
      <c r="I8" s="320">
        <v>0</v>
      </c>
      <c r="J8" s="320">
        <v>0</v>
      </c>
      <c r="K8" s="292">
        <f t="shared" ref="K8:K16" si="0">SUM(C8:J8)</f>
        <v>2</v>
      </c>
      <c r="L8" s="289">
        <f t="shared" ref="L8:L17" si="1">+K8/$K$17*100</f>
        <v>4.7619047619047619</v>
      </c>
      <c r="M8" s="89"/>
      <c r="N8" s="91" t="s">
        <v>190</v>
      </c>
      <c r="O8" s="91">
        <v>25</v>
      </c>
    </row>
    <row r="9" spans="1:15" s="91" customFormat="1" ht="23.25" customHeight="1" x14ac:dyDescent="0.2">
      <c r="A9" s="315"/>
      <c r="B9" s="316" t="s">
        <v>64</v>
      </c>
      <c r="C9" s="321">
        <v>1</v>
      </c>
      <c r="D9" s="130">
        <v>0</v>
      </c>
      <c r="E9" s="130">
        <v>0</v>
      </c>
      <c r="F9" s="130">
        <v>0</v>
      </c>
      <c r="G9" s="130">
        <v>0</v>
      </c>
      <c r="H9" s="130">
        <v>0</v>
      </c>
      <c r="I9" s="130">
        <v>0</v>
      </c>
      <c r="J9" s="130">
        <v>0</v>
      </c>
      <c r="K9" s="181">
        <f t="shared" si="0"/>
        <v>1</v>
      </c>
      <c r="L9" s="176">
        <f t="shared" si="1"/>
        <v>2.3809523809523809</v>
      </c>
      <c r="M9" s="89"/>
      <c r="N9" s="91" t="s">
        <v>191</v>
      </c>
      <c r="O9" s="91">
        <v>5</v>
      </c>
    </row>
    <row r="10" spans="1:15" s="91" customFormat="1" ht="23.25" customHeight="1" x14ac:dyDescent="0.2">
      <c r="A10" s="315"/>
      <c r="B10" s="317" t="s">
        <v>66</v>
      </c>
      <c r="C10" s="321">
        <v>0</v>
      </c>
      <c r="D10" s="130">
        <v>0</v>
      </c>
      <c r="E10" s="130">
        <v>0</v>
      </c>
      <c r="F10" s="130">
        <v>1</v>
      </c>
      <c r="G10" s="130">
        <v>0</v>
      </c>
      <c r="H10" s="130">
        <v>0</v>
      </c>
      <c r="I10" s="130">
        <v>0</v>
      </c>
      <c r="J10" s="130">
        <v>0</v>
      </c>
      <c r="K10" s="181">
        <f t="shared" si="0"/>
        <v>1</v>
      </c>
      <c r="L10" s="176">
        <f t="shared" si="1"/>
        <v>2.3809523809523809</v>
      </c>
      <c r="M10" s="89"/>
      <c r="N10" s="91" t="s">
        <v>192</v>
      </c>
      <c r="O10" s="91">
        <v>1</v>
      </c>
    </row>
    <row r="11" spans="1:15" s="91" customFormat="1" ht="23.25" customHeight="1" x14ac:dyDescent="0.2">
      <c r="A11" s="315"/>
      <c r="B11" s="317" t="s">
        <v>68</v>
      </c>
      <c r="C11" s="321">
        <v>2</v>
      </c>
      <c r="D11" s="130">
        <v>0</v>
      </c>
      <c r="E11" s="130">
        <v>0</v>
      </c>
      <c r="F11" s="130">
        <v>0</v>
      </c>
      <c r="G11" s="130">
        <v>0</v>
      </c>
      <c r="H11" s="130">
        <v>0</v>
      </c>
      <c r="I11" s="130">
        <v>0</v>
      </c>
      <c r="J11" s="130">
        <v>0</v>
      </c>
      <c r="K11" s="181">
        <f t="shared" si="0"/>
        <v>2</v>
      </c>
      <c r="L11" s="176">
        <f t="shared" si="1"/>
        <v>4.7619047619047619</v>
      </c>
      <c r="M11" s="89"/>
      <c r="N11" s="91" t="s">
        <v>196</v>
      </c>
      <c r="O11" s="91">
        <v>3</v>
      </c>
    </row>
    <row r="12" spans="1:15" s="91" customFormat="1" ht="23.25" customHeight="1" x14ac:dyDescent="0.2">
      <c r="A12" s="315"/>
      <c r="B12" s="317" t="s">
        <v>110</v>
      </c>
      <c r="C12" s="321">
        <v>16</v>
      </c>
      <c r="D12" s="130">
        <v>4</v>
      </c>
      <c r="E12" s="130">
        <v>1</v>
      </c>
      <c r="F12" s="130">
        <v>2</v>
      </c>
      <c r="G12" s="130">
        <v>1</v>
      </c>
      <c r="H12" s="130">
        <v>1</v>
      </c>
      <c r="I12" s="130">
        <v>1</v>
      </c>
      <c r="J12" s="130">
        <v>1</v>
      </c>
      <c r="K12" s="181">
        <f t="shared" si="0"/>
        <v>27</v>
      </c>
      <c r="L12" s="176">
        <f t="shared" si="1"/>
        <v>64.285714285714292</v>
      </c>
      <c r="M12" s="89"/>
      <c r="N12" s="101" t="s">
        <v>193</v>
      </c>
      <c r="O12" s="101">
        <v>1</v>
      </c>
    </row>
    <row r="13" spans="1:15" s="91" customFormat="1" ht="23.25" customHeight="1" x14ac:dyDescent="0.2">
      <c r="A13" s="315"/>
      <c r="B13" s="316" t="s">
        <v>67</v>
      </c>
      <c r="C13" s="321">
        <v>3</v>
      </c>
      <c r="D13" s="131">
        <v>0</v>
      </c>
      <c r="E13" s="130">
        <v>0</v>
      </c>
      <c r="F13" s="130">
        <v>0</v>
      </c>
      <c r="G13" s="131">
        <v>0</v>
      </c>
      <c r="H13" s="130">
        <v>0</v>
      </c>
      <c r="I13" s="130">
        <v>0</v>
      </c>
      <c r="J13" s="130">
        <v>0</v>
      </c>
      <c r="K13" s="181">
        <f t="shared" ref="K13" si="2">SUM(C13:J13)</f>
        <v>3</v>
      </c>
      <c r="L13" s="176">
        <f t="shared" si="1"/>
        <v>7.1428571428571423</v>
      </c>
      <c r="M13" s="89"/>
      <c r="N13" s="101" t="s">
        <v>218</v>
      </c>
      <c r="O13" s="101">
        <v>5</v>
      </c>
    </row>
    <row r="14" spans="1:15" s="91" customFormat="1" ht="23.25" customHeight="1" x14ac:dyDescent="0.2">
      <c r="A14" s="315"/>
      <c r="B14" s="316" t="s">
        <v>61</v>
      </c>
      <c r="C14" s="321">
        <v>0</v>
      </c>
      <c r="D14" s="131">
        <v>0</v>
      </c>
      <c r="E14" s="130">
        <v>0</v>
      </c>
      <c r="F14" s="130">
        <v>0</v>
      </c>
      <c r="G14" s="131">
        <v>0</v>
      </c>
      <c r="H14" s="130">
        <v>3</v>
      </c>
      <c r="I14" s="130">
        <v>0</v>
      </c>
      <c r="J14" s="130">
        <v>0</v>
      </c>
      <c r="K14" s="181">
        <f t="shared" si="0"/>
        <v>3</v>
      </c>
      <c r="L14" s="176">
        <f t="shared" si="1"/>
        <v>7.1428571428571423</v>
      </c>
      <c r="M14" s="89"/>
      <c r="N14" s="101" t="s">
        <v>87</v>
      </c>
      <c r="O14" s="101">
        <v>1</v>
      </c>
    </row>
    <row r="15" spans="1:15" s="91" customFormat="1" ht="23.25" customHeight="1" x14ac:dyDescent="0.2">
      <c r="A15" s="315"/>
      <c r="B15" s="316" t="s">
        <v>56</v>
      </c>
      <c r="C15" s="321">
        <v>2</v>
      </c>
      <c r="D15" s="131">
        <v>0</v>
      </c>
      <c r="E15" s="130">
        <v>0</v>
      </c>
      <c r="F15" s="130">
        <v>0</v>
      </c>
      <c r="G15" s="131">
        <v>0</v>
      </c>
      <c r="H15" s="130">
        <v>0</v>
      </c>
      <c r="I15" s="130">
        <v>0</v>
      </c>
      <c r="J15" s="130">
        <v>0</v>
      </c>
      <c r="K15" s="181">
        <f t="shared" si="0"/>
        <v>2</v>
      </c>
      <c r="L15" s="176">
        <f t="shared" si="1"/>
        <v>4.7619047619047619</v>
      </c>
      <c r="M15" s="89"/>
      <c r="N15" s="101" t="s">
        <v>194</v>
      </c>
      <c r="O15" s="101">
        <v>1</v>
      </c>
    </row>
    <row r="16" spans="1:15" s="91" customFormat="1" ht="23.25" customHeight="1" thickBot="1" x14ac:dyDescent="0.25">
      <c r="A16" s="315"/>
      <c r="B16" s="317" t="s">
        <v>69</v>
      </c>
      <c r="C16" s="322">
        <v>0</v>
      </c>
      <c r="D16" s="323">
        <v>0</v>
      </c>
      <c r="E16" s="323">
        <v>0</v>
      </c>
      <c r="F16" s="323">
        <v>0</v>
      </c>
      <c r="G16" s="323">
        <v>0</v>
      </c>
      <c r="H16" s="323">
        <v>1</v>
      </c>
      <c r="I16" s="323">
        <v>0</v>
      </c>
      <c r="J16" s="323">
        <v>0</v>
      </c>
      <c r="K16" s="182">
        <f t="shared" si="0"/>
        <v>1</v>
      </c>
      <c r="L16" s="179">
        <f t="shared" si="1"/>
        <v>2.3809523809523809</v>
      </c>
      <c r="M16" s="89"/>
      <c r="N16" s="101"/>
      <c r="O16" s="101"/>
    </row>
    <row r="17" spans="1:15" s="89" customFormat="1" ht="26.25" customHeight="1" x14ac:dyDescent="0.2">
      <c r="A17" s="313"/>
      <c r="B17" s="314" t="s">
        <v>2</v>
      </c>
      <c r="C17" s="324">
        <f t="shared" ref="C17:K17" si="3">SUM(C8:C16)</f>
        <v>25</v>
      </c>
      <c r="D17" s="325">
        <f t="shared" ref="D17:F17" si="4">SUM(D8:D16)</f>
        <v>5</v>
      </c>
      <c r="E17" s="325">
        <f t="shared" si="4"/>
        <v>1</v>
      </c>
      <c r="F17" s="325">
        <f t="shared" si="4"/>
        <v>3</v>
      </c>
      <c r="G17" s="325">
        <f t="shared" si="3"/>
        <v>1</v>
      </c>
      <c r="H17" s="325">
        <f t="shared" si="3"/>
        <v>5</v>
      </c>
      <c r="I17" s="325">
        <f t="shared" si="3"/>
        <v>1</v>
      </c>
      <c r="J17" s="326">
        <f t="shared" si="3"/>
        <v>1</v>
      </c>
      <c r="K17" s="167">
        <f t="shared" si="3"/>
        <v>42</v>
      </c>
      <c r="L17" s="168">
        <f t="shared" si="1"/>
        <v>100</v>
      </c>
      <c r="M17" s="95"/>
      <c r="N17" s="101"/>
      <c r="O17" s="101"/>
    </row>
    <row r="20" spans="1:15" ht="15" x14ac:dyDescent="0.2">
      <c r="B20" s="89"/>
      <c r="C20" s="89"/>
      <c r="D20" s="89"/>
      <c r="F20" s="89"/>
      <c r="G20" s="89"/>
      <c r="I20" s="89"/>
      <c r="J20" s="89"/>
      <c r="K20" s="89"/>
    </row>
    <row r="21" spans="1:15" ht="15" x14ac:dyDescent="0.2">
      <c r="B21" s="89"/>
      <c r="C21" s="89"/>
      <c r="D21" s="89"/>
      <c r="F21" s="89"/>
      <c r="G21" s="89"/>
      <c r="I21" s="89"/>
      <c r="J21" s="89"/>
      <c r="K21" s="89"/>
    </row>
    <row r="22" spans="1:15" ht="15" x14ac:dyDescent="0.2">
      <c r="B22" s="89"/>
      <c r="C22" s="89"/>
      <c r="D22" s="89"/>
      <c r="F22" s="89"/>
      <c r="G22" s="89"/>
      <c r="I22" s="89"/>
      <c r="J22" s="89"/>
      <c r="K22" s="89"/>
    </row>
    <row r="23" spans="1:15" ht="15" x14ac:dyDescent="0.2">
      <c r="B23" s="89"/>
      <c r="C23" s="89"/>
      <c r="D23" s="89"/>
      <c r="F23" s="89"/>
      <c r="G23" s="89"/>
      <c r="I23" s="89"/>
      <c r="J23" s="89"/>
      <c r="K23" s="89"/>
    </row>
    <row r="24" spans="1:15" ht="15" x14ac:dyDescent="0.2">
      <c r="B24" s="89"/>
      <c r="C24" s="89"/>
      <c r="D24" s="89"/>
      <c r="F24" s="89"/>
      <c r="G24" s="89"/>
      <c r="I24" s="89"/>
      <c r="J24" s="89"/>
      <c r="K24" s="89"/>
    </row>
    <row r="25" spans="1:15" ht="15" x14ac:dyDescent="0.2">
      <c r="B25" s="89"/>
      <c r="C25" s="89"/>
      <c r="D25" s="89"/>
      <c r="F25" s="89"/>
      <c r="G25" s="89"/>
      <c r="I25" s="89"/>
      <c r="J25" s="89"/>
      <c r="K25" s="89"/>
    </row>
    <row r="26" spans="1:15" ht="15" x14ac:dyDescent="0.2">
      <c r="B26" s="89"/>
      <c r="C26" s="89"/>
      <c r="D26" s="89"/>
      <c r="F26" s="89"/>
      <c r="G26" s="89"/>
      <c r="I26" s="89"/>
      <c r="J26" s="89"/>
      <c r="K26" s="89"/>
    </row>
    <row r="27" spans="1:15" ht="15" x14ac:dyDescent="0.2">
      <c r="B27" s="89"/>
      <c r="C27" s="89"/>
      <c r="D27" s="89"/>
      <c r="E27" s="89"/>
      <c r="F27" s="89"/>
      <c r="G27" s="89"/>
      <c r="H27" s="89"/>
      <c r="I27" s="89"/>
      <c r="J27" s="89"/>
      <c r="K27" s="89"/>
    </row>
    <row r="28" spans="1:15" ht="15" x14ac:dyDescent="0.2">
      <c r="B28" s="89"/>
      <c r="C28" s="89"/>
      <c r="D28" s="89"/>
      <c r="E28" s="89"/>
      <c r="F28" s="89"/>
      <c r="G28" s="89"/>
      <c r="H28" s="89"/>
      <c r="I28" s="89"/>
      <c r="J28" s="89"/>
      <c r="K28" s="89"/>
    </row>
    <row r="29" spans="1:15" ht="15" x14ac:dyDescent="0.2">
      <c r="B29" s="89"/>
      <c r="C29" s="89"/>
      <c r="D29" s="89"/>
      <c r="E29" s="105"/>
      <c r="F29" s="89"/>
      <c r="G29" s="89"/>
      <c r="H29" s="105" t="s">
        <v>200</v>
      </c>
      <c r="I29" s="89"/>
      <c r="J29" s="89"/>
      <c r="K29" s="89"/>
    </row>
    <row r="30" spans="1:15" ht="15" x14ac:dyDescent="0.2">
      <c r="B30" s="89"/>
      <c r="C30" s="89"/>
      <c r="D30" s="89"/>
      <c r="E30" s="105"/>
      <c r="F30" s="89"/>
      <c r="G30" s="89"/>
      <c r="H30" s="105" t="s">
        <v>202</v>
      </c>
      <c r="I30" s="89"/>
      <c r="J30" s="89"/>
      <c r="K30" s="89"/>
    </row>
    <row r="31" spans="1:15" ht="15" x14ac:dyDescent="0.2">
      <c r="B31" s="89"/>
      <c r="C31" s="89"/>
      <c r="D31" s="89"/>
      <c r="E31" s="105"/>
      <c r="F31" s="89"/>
      <c r="G31" s="89"/>
      <c r="H31" s="105" t="s">
        <v>204</v>
      </c>
      <c r="I31" s="89"/>
      <c r="J31" s="89"/>
      <c r="K31" s="89"/>
    </row>
    <row r="32" spans="1:15" ht="15" x14ac:dyDescent="0.2">
      <c r="B32" s="89"/>
      <c r="C32" s="89"/>
      <c r="D32" s="89"/>
      <c r="E32" s="105"/>
      <c r="F32" s="89"/>
      <c r="G32" s="89"/>
      <c r="H32" s="105" t="s">
        <v>208</v>
      </c>
      <c r="I32" s="89"/>
      <c r="J32" s="89"/>
      <c r="K32" s="89"/>
    </row>
    <row r="33" spans="1:11" ht="15.75" x14ac:dyDescent="0.2">
      <c r="B33" s="91"/>
      <c r="C33" s="89"/>
      <c r="D33" s="89"/>
      <c r="E33" s="105"/>
      <c r="F33" s="91"/>
      <c r="G33" s="89"/>
      <c r="H33" s="105" t="s">
        <v>210</v>
      </c>
      <c r="I33" s="91"/>
      <c r="J33" s="91"/>
      <c r="K33" s="91"/>
    </row>
    <row r="34" spans="1:11" ht="15.75" x14ac:dyDescent="0.2">
      <c r="B34" s="89"/>
      <c r="C34" s="91"/>
      <c r="D34" s="91"/>
      <c r="E34" s="105"/>
      <c r="F34" s="89"/>
      <c r="G34" s="91"/>
      <c r="H34" s="105" t="s">
        <v>212</v>
      </c>
      <c r="I34" s="89"/>
      <c r="J34" s="89"/>
      <c r="K34" s="89"/>
    </row>
    <row r="35" spans="1:11" ht="15" x14ac:dyDescent="0.2">
      <c r="B35" s="89"/>
      <c r="C35" s="89"/>
      <c r="D35" s="89"/>
      <c r="E35" s="105"/>
      <c r="F35" s="89"/>
      <c r="G35" s="89"/>
      <c r="H35" s="105" t="s">
        <v>199</v>
      </c>
      <c r="I35" s="89"/>
      <c r="J35" s="89"/>
      <c r="K35" s="89"/>
    </row>
    <row r="36" spans="1:11" ht="15" x14ac:dyDescent="0.2">
      <c r="B36" s="89"/>
      <c r="C36" s="89"/>
      <c r="D36" s="89"/>
      <c r="E36" s="105"/>
      <c r="F36" s="89"/>
      <c r="G36" s="89"/>
      <c r="H36" s="105" t="s">
        <v>201</v>
      </c>
      <c r="I36" s="89"/>
      <c r="J36" s="89"/>
      <c r="K36" s="89"/>
    </row>
    <row r="37" spans="1:11" ht="15" x14ac:dyDescent="0.2">
      <c r="B37" s="89"/>
      <c r="C37" s="89"/>
      <c r="D37" s="89"/>
      <c r="E37" s="105"/>
      <c r="F37" s="89"/>
      <c r="G37" s="89"/>
      <c r="H37" s="105" t="s">
        <v>203</v>
      </c>
      <c r="I37" s="89"/>
      <c r="J37" s="89"/>
      <c r="K37" s="89"/>
    </row>
    <row r="38" spans="1:11" ht="15" x14ac:dyDescent="0.2">
      <c r="B38" s="89"/>
      <c r="C38" s="89"/>
      <c r="D38" s="89"/>
      <c r="E38" s="105"/>
      <c r="F38" s="89"/>
      <c r="G38" s="89"/>
      <c r="H38" s="105" t="s">
        <v>209</v>
      </c>
      <c r="I38" s="89"/>
      <c r="J38" s="89"/>
      <c r="K38" s="89"/>
    </row>
    <row r="39" spans="1:11" ht="15" x14ac:dyDescent="0.2">
      <c r="B39" s="89"/>
      <c r="C39" s="89"/>
      <c r="D39" s="89"/>
      <c r="E39" s="105"/>
      <c r="F39" s="89"/>
      <c r="G39" s="89"/>
      <c r="H39" s="105" t="s">
        <v>211</v>
      </c>
      <c r="I39" s="89"/>
      <c r="J39" s="89"/>
      <c r="K39" s="89"/>
    </row>
    <row r="40" spans="1:11" ht="15" x14ac:dyDescent="0.2">
      <c r="B40" s="89"/>
      <c r="C40" s="89"/>
      <c r="D40" s="89"/>
      <c r="F40" s="89"/>
      <c r="G40" s="89"/>
      <c r="I40" s="89"/>
      <c r="J40" s="89"/>
      <c r="K40" s="89"/>
    </row>
    <row r="45" spans="1:11" ht="15.75" x14ac:dyDescent="0.2">
      <c r="A45" s="124" t="s">
        <v>358</v>
      </c>
    </row>
    <row r="46" spans="1:11" ht="15.75" x14ac:dyDescent="0.2">
      <c r="A46" s="124" t="s">
        <v>359</v>
      </c>
    </row>
  </sheetData>
  <mergeCells count="6">
    <mergeCell ref="K6:L6"/>
    <mergeCell ref="B1:L1"/>
    <mergeCell ref="A3:L3"/>
    <mergeCell ref="A4:L4"/>
    <mergeCell ref="A6:B7"/>
    <mergeCell ref="C6:J6"/>
  </mergeCells>
  <printOptions horizontalCentered="1" verticalCentered="1"/>
  <pageMargins left="0.39370078740157483" right="0.39370078740157483" top="0.39370078740157483" bottom="0.39370078740157483" header="0.31496062992125984" footer="0.31496062992125984"/>
  <pageSetup paperSize="9" scale="55" orientation="landscape" r:id="rId1"/>
  <colBreaks count="1" manualBreakCount="1">
    <brk id="12" max="1048575" man="1"/>
  </colBreaks>
  <ignoredErrors>
    <ignoredError sqref="L17 L8:L9 L15:L16 L11" evalError="1"/>
  </ignoredErrors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R32"/>
  <sheetViews>
    <sheetView showGridLines="0" view="pageBreakPreview" zoomScale="85" zoomScaleNormal="85" zoomScaleSheetLayoutView="85" workbookViewId="0">
      <selection activeCell="K38" sqref="K38"/>
    </sheetView>
  </sheetViews>
  <sheetFormatPr baseColWidth="10" defaultColWidth="11.42578125" defaultRowHeight="29.25" customHeight="1" x14ac:dyDescent="0.2"/>
  <cols>
    <col min="1" max="1" width="1.85546875" style="89" customWidth="1"/>
    <col min="2" max="2" width="18.28515625" style="89" customWidth="1"/>
    <col min="3" max="16" width="12" style="89" customWidth="1"/>
    <col min="17" max="16384" width="11.42578125" style="89"/>
  </cols>
  <sheetData>
    <row r="1" spans="1:18" ht="20.25" x14ac:dyDescent="0.2">
      <c r="A1" s="120"/>
      <c r="B1" s="361" t="s">
        <v>356</v>
      </c>
      <c r="C1" s="361"/>
      <c r="D1" s="361"/>
      <c r="E1" s="361"/>
      <c r="F1" s="361"/>
      <c r="G1" s="361"/>
      <c r="H1" s="361"/>
      <c r="I1" s="361"/>
      <c r="J1" s="361"/>
      <c r="K1" s="361"/>
      <c r="L1" s="361"/>
      <c r="M1" s="361"/>
      <c r="N1" s="361"/>
      <c r="O1" s="361"/>
      <c r="P1" s="361"/>
    </row>
    <row r="2" spans="1:18" ht="20.25" x14ac:dyDescent="0.2">
      <c r="A2" s="121" t="s">
        <v>109</v>
      </c>
      <c r="B2" s="120"/>
      <c r="C2" s="121"/>
      <c r="D2" s="121"/>
      <c r="E2" s="121"/>
      <c r="F2" s="121"/>
      <c r="G2" s="121"/>
      <c r="H2" s="121"/>
      <c r="I2" s="121"/>
      <c r="J2" s="121"/>
      <c r="K2" s="121"/>
      <c r="L2" s="121"/>
      <c r="M2" s="121"/>
      <c r="N2" s="121"/>
      <c r="O2" s="121"/>
      <c r="P2" s="121"/>
    </row>
    <row r="3" spans="1:18" s="91" customFormat="1" ht="24.75" customHeight="1" x14ac:dyDescent="0.2">
      <c r="A3" s="362" t="s">
        <v>188</v>
      </c>
      <c r="B3" s="362"/>
      <c r="C3" s="362"/>
      <c r="D3" s="362"/>
      <c r="E3" s="362"/>
      <c r="F3" s="362"/>
      <c r="G3" s="362"/>
      <c r="H3" s="362"/>
      <c r="I3" s="362"/>
      <c r="J3" s="362"/>
      <c r="K3" s="362"/>
      <c r="L3" s="362"/>
      <c r="M3" s="362"/>
      <c r="N3" s="362"/>
      <c r="O3" s="362"/>
      <c r="P3" s="362"/>
    </row>
    <row r="4" spans="1:18" s="91" customFormat="1" ht="15.75" customHeight="1" x14ac:dyDescent="0.2">
      <c r="A4" s="363" t="s">
        <v>287</v>
      </c>
      <c r="B4" s="363"/>
      <c r="C4" s="363"/>
      <c r="D4" s="363"/>
      <c r="E4" s="363"/>
      <c r="F4" s="363"/>
      <c r="G4" s="363"/>
      <c r="H4" s="363"/>
      <c r="I4" s="363"/>
      <c r="J4" s="363"/>
      <c r="K4" s="363"/>
      <c r="L4" s="363"/>
      <c r="M4" s="363"/>
      <c r="N4" s="363"/>
      <c r="O4" s="363"/>
      <c r="P4" s="363"/>
    </row>
    <row r="5" spans="1:18" s="91" customFormat="1" ht="10.5" customHeight="1" x14ac:dyDescent="0.2">
      <c r="A5" s="92"/>
      <c r="B5" s="92"/>
      <c r="C5" s="92"/>
      <c r="D5" s="92"/>
      <c r="E5" s="92"/>
      <c r="F5" s="92"/>
      <c r="G5" s="92"/>
      <c r="H5" s="92"/>
      <c r="I5" s="92"/>
      <c r="J5" s="92"/>
      <c r="K5" s="92"/>
      <c r="L5" s="92"/>
      <c r="M5" s="92"/>
      <c r="N5" s="92"/>
      <c r="O5" s="92"/>
      <c r="P5" s="92"/>
    </row>
    <row r="6" spans="1:18" s="91" customFormat="1" ht="27" customHeight="1" thickBot="1" x14ac:dyDescent="0.25">
      <c r="A6" s="340" t="s">
        <v>38</v>
      </c>
      <c r="B6" s="340"/>
      <c r="C6" s="341" t="s">
        <v>161</v>
      </c>
      <c r="D6" s="341"/>
      <c r="E6" s="341"/>
      <c r="F6" s="341"/>
      <c r="G6" s="341"/>
      <c r="H6" s="341"/>
      <c r="I6" s="341"/>
      <c r="J6" s="341"/>
      <c r="K6" s="341"/>
      <c r="L6" s="341"/>
      <c r="M6" s="341"/>
      <c r="N6" s="341"/>
      <c r="O6" s="341" t="s">
        <v>2</v>
      </c>
      <c r="P6" s="341"/>
    </row>
    <row r="7" spans="1:18" s="91" customFormat="1" ht="27" customHeight="1" thickBot="1" x14ac:dyDescent="0.25">
      <c r="A7" s="340"/>
      <c r="B7" s="340"/>
      <c r="C7" s="170" t="s">
        <v>0</v>
      </c>
      <c r="D7" s="170" t="s">
        <v>1</v>
      </c>
      <c r="E7" s="170" t="s">
        <v>7</v>
      </c>
      <c r="F7" s="170" t="s">
        <v>8</v>
      </c>
      <c r="G7" s="170" t="s">
        <v>49</v>
      </c>
      <c r="H7" s="170" t="s">
        <v>47</v>
      </c>
      <c r="I7" s="170" t="s">
        <v>108</v>
      </c>
      <c r="J7" s="170" t="s">
        <v>48</v>
      </c>
      <c r="K7" s="170" t="s">
        <v>9</v>
      </c>
      <c r="L7" s="170" t="s">
        <v>10</v>
      </c>
      <c r="M7" s="170" t="s">
        <v>11</v>
      </c>
      <c r="N7" s="170" t="s">
        <v>12</v>
      </c>
      <c r="O7" s="170" t="s">
        <v>159</v>
      </c>
      <c r="P7" s="170" t="s">
        <v>160</v>
      </c>
    </row>
    <row r="8" spans="1:18" s="91" customFormat="1" ht="27.75" customHeight="1" x14ac:dyDescent="0.2">
      <c r="A8" s="163"/>
      <c r="B8" s="164" t="s">
        <v>5</v>
      </c>
      <c r="C8" s="187">
        <v>1</v>
      </c>
      <c r="D8" s="188">
        <v>0</v>
      </c>
      <c r="E8" s="188">
        <v>1</v>
      </c>
      <c r="F8" s="188">
        <v>0</v>
      </c>
      <c r="G8" s="188">
        <v>1</v>
      </c>
      <c r="H8" s="188">
        <v>3</v>
      </c>
      <c r="I8" s="188">
        <v>1</v>
      </c>
      <c r="J8" s="188">
        <v>0</v>
      </c>
      <c r="K8" s="188">
        <v>1</v>
      </c>
      <c r="L8" s="188">
        <v>3</v>
      </c>
      <c r="M8" s="188">
        <v>1</v>
      </c>
      <c r="N8" s="188">
        <v>0</v>
      </c>
      <c r="O8" s="292">
        <f>SUM(C8:N8)</f>
        <v>12</v>
      </c>
      <c r="P8" s="289">
        <f t="shared" ref="P8:P14" si="0">+O8/$O$14*100</f>
        <v>28.571428571428569</v>
      </c>
      <c r="Q8" s="89"/>
    </row>
    <row r="9" spans="1:18" s="91" customFormat="1" ht="27.75" customHeight="1" x14ac:dyDescent="0.2">
      <c r="A9" s="163"/>
      <c r="B9" s="164" t="s">
        <v>115</v>
      </c>
      <c r="C9" s="175">
        <v>0</v>
      </c>
      <c r="D9" s="32">
        <v>0</v>
      </c>
      <c r="E9" s="32">
        <v>0</v>
      </c>
      <c r="F9" s="32">
        <v>0</v>
      </c>
      <c r="G9" s="32">
        <v>1</v>
      </c>
      <c r="H9" s="32">
        <v>0</v>
      </c>
      <c r="I9" s="32">
        <v>0</v>
      </c>
      <c r="J9" s="32">
        <v>0</v>
      </c>
      <c r="K9" s="32">
        <v>0</v>
      </c>
      <c r="L9" s="32">
        <v>1</v>
      </c>
      <c r="M9" s="32">
        <v>1</v>
      </c>
      <c r="N9" s="32">
        <v>0</v>
      </c>
      <c r="O9" s="293">
        <f>SUM(C9:N9)</f>
        <v>3</v>
      </c>
      <c r="P9" s="290">
        <f t="shared" si="0"/>
        <v>7.1428571428571423</v>
      </c>
      <c r="Q9" s="89"/>
    </row>
    <row r="10" spans="1:18" s="91" customFormat="1" ht="27.75" customHeight="1" x14ac:dyDescent="0.2">
      <c r="A10" s="163"/>
      <c r="B10" s="164" t="s">
        <v>116</v>
      </c>
      <c r="C10" s="175">
        <v>0</v>
      </c>
      <c r="D10" s="32">
        <v>0</v>
      </c>
      <c r="E10" s="32">
        <v>0</v>
      </c>
      <c r="F10" s="32">
        <v>0</v>
      </c>
      <c r="G10" s="32">
        <v>1</v>
      </c>
      <c r="H10" s="32">
        <v>0</v>
      </c>
      <c r="I10" s="32">
        <v>0</v>
      </c>
      <c r="J10" s="32">
        <v>0</v>
      </c>
      <c r="K10" s="32">
        <v>0</v>
      </c>
      <c r="L10" s="32">
        <v>0</v>
      </c>
      <c r="M10" s="32">
        <v>0</v>
      </c>
      <c r="N10" s="32">
        <v>0</v>
      </c>
      <c r="O10" s="293">
        <f>SUM(C10:N10)</f>
        <v>1</v>
      </c>
      <c r="P10" s="290">
        <f t="shared" si="0"/>
        <v>2.3809523809523809</v>
      </c>
      <c r="Q10" s="89"/>
    </row>
    <row r="11" spans="1:18" s="91" customFormat="1" ht="27.75" customHeight="1" x14ac:dyDescent="0.2">
      <c r="A11" s="163"/>
      <c r="B11" s="164" t="s">
        <v>6</v>
      </c>
      <c r="C11" s="175">
        <v>2</v>
      </c>
      <c r="D11" s="32">
        <v>0</v>
      </c>
      <c r="E11" s="32">
        <v>0</v>
      </c>
      <c r="F11" s="32">
        <v>3</v>
      </c>
      <c r="G11" s="32">
        <v>4</v>
      </c>
      <c r="H11" s="32">
        <v>2</v>
      </c>
      <c r="I11" s="32">
        <v>4</v>
      </c>
      <c r="J11" s="32">
        <v>1</v>
      </c>
      <c r="K11" s="32">
        <v>5</v>
      </c>
      <c r="L11" s="32">
        <v>2</v>
      </c>
      <c r="M11" s="32">
        <v>0</v>
      </c>
      <c r="N11" s="32">
        <v>1</v>
      </c>
      <c r="O11" s="293">
        <f t="shared" ref="O11:O13" si="1">SUM(C11:N11)</f>
        <v>24</v>
      </c>
      <c r="P11" s="290">
        <f t="shared" si="0"/>
        <v>57.142857142857139</v>
      </c>
      <c r="Q11" s="89"/>
    </row>
    <row r="12" spans="1:18" ht="27.75" customHeight="1" x14ac:dyDescent="0.2">
      <c r="A12" s="163"/>
      <c r="B12" s="165" t="s">
        <v>293</v>
      </c>
      <c r="C12" s="175">
        <v>0</v>
      </c>
      <c r="D12" s="32">
        <v>0</v>
      </c>
      <c r="E12" s="32">
        <v>0</v>
      </c>
      <c r="F12" s="32">
        <v>0</v>
      </c>
      <c r="G12" s="32">
        <v>0</v>
      </c>
      <c r="H12" s="32">
        <v>0</v>
      </c>
      <c r="I12" s="32">
        <v>0</v>
      </c>
      <c r="J12" s="32">
        <v>0</v>
      </c>
      <c r="K12" s="32">
        <v>1</v>
      </c>
      <c r="L12" s="32">
        <v>0</v>
      </c>
      <c r="M12" s="32">
        <v>0</v>
      </c>
      <c r="N12" s="32">
        <v>0</v>
      </c>
      <c r="O12" s="293">
        <f t="shared" ref="O12" si="2">SUM(C12:N12)</f>
        <v>1</v>
      </c>
      <c r="P12" s="290">
        <f t="shared" si="0"/>
        <v>2.3809523809523809</v>
      </c>
      <c r="R12" s="94"/>
    </row>
    <row r="13" spans="1:18" ht="27.75" customHeight="1" thickBot="1" x14ac:dyDescent="0.25">
      <c r="A13" s="163"/>
      <c r="B13" s="165" t="s">
        <v>3</v>
      </c>
      <c r="C13" s="177">
        <v>0</v>
      </c>
      <c r="D13" s="178">
        <v>0</v>
      </c>
      <c r="E13" s="178">
        <v>0</v>
      </c>
      <c r="F13" s="178">
        <v>0</v>
      </c>
      <c r="G13" s="178">
        <v>0</v>
      </c>
      <c r="H13" s="178">
        <v>1</v>
      </c>
      <c r="I13" s="178">
        <v>0</v>
      </c>
      <c r="J13" s="178">
        <v>0</v>
      </c>
      <c r="K13" s="178">
        <v>0</v>
      </c>
      <c r="L13" s="178">
        <v>0</v>
      </c>
      <c r="M13" s="178">
        <v>0</v>
      </c>
      <c r="N13" s="178">
        <v>0</v>
      </c>
      <c r="O13" s="294">
        <f t="shared" si="1"/>
        <v>1</v>
      </c>
      <c r="P13" s="291">
        <f t="shared" si="0"/>
        <v>2.3809523809523809</v>
      </c>
      <c r="R13" s="94"/>
    </row>
    <row r="14" spans="1:18" ht="29.25" customHeight="1" x14ac:dyDescent="0.2">
      <c r="A14" s="169"/>
      <c r="B14" s="166" t="s">
        <v>2</v>
      </c>
      <c r="C14" s="200">
        <f t="shared" ref="C14:O14" si="3">SUM(C8:C13)</f>
        <v>3</v>
      </c>
      <c r="D14" s="167">
        <f t="shared" si="3"/>
        <v>0</v>
      </c>
      <c r="E14" s="167">
        <f t="shared" si="3"/>
        <v>1</v>
      </c>
      <c r="F14" s="167">
        <f t="shared" si="3"/>
        <v>3</v>
      </c>
      <c r="G14" s="167">
        <f t="shared" si="3"/>
        <v>7</v>
      </c>
      <c r="H14" s="167">
        <f t="shared" si="3"/>
        <v>6</v>
      </c>
      <c r="I14" s="167">
        <f t="shared" si="3"/>
        <v>5</v>
      </c>
      <c r="J14" s="167">
        <f t="shared" si="3"/>
        <v>1</v>
      </c>
      <c r="K14" s="167">
        <f t="shared" si="3"/>
        <v>7</v>
      </c>
      <c r="L14" s="167">
        <f t="shared" si="3"/>
        <v>6</v>
      </c>
      <c r="M14" s="167">
        <f t="shared" si="3"/>
        <v>2</v>
      </c>
      <c r="N14" s="201">
        <f t="shared" si="3"/>
        <v>1</v>
      </c>
      <c r="O14" s="167">
        <f t="shared" si="3"/>
        <v>42</v>
      </c>
      <c r="P14" s="168">
        <f t="shared" si="0"/>
        <v>100</v>
      </c>
    </row>
    <row r="15" spans="1:18" ht="29.25" customHeight="1" x14ac:dyDescent="0.2">
      <c r="O15" s="95"/>
    </row>
    <row r="28" spans="1:16" ht="20.25" customHeight="1" x14ac:dyDescent="0.2"/>
    <row r="29" spans="1:16" s="91" customFormat="1" ht="27" customHeight="1" x14ac:dyDescent="0.2">
      <c r="A29" s="89"/>
      <c r="B29" s="89"/>
      <c r="C29" s="89"/>
      <c r="D29" s="89"/>
      <c r="E29" s="89"/>
      <c r="F29" s="89"/>
      <c r="G29" s="89"/>
      <c r="H29" s="89"/>
      <c r="I29" s="89"/>
      <c r="J29" s="89"/>
      <c r="K29" s="89"/>
      <c r="L29" s="89"/>
      <c r="M29" s="89"/>
      <c r="N29" s="89"/>
      <c r="O29" s="89"/>
      <c r="P29" s="89"/>
    </row>
    <row r="31" spans="1:16" ht="29.25" customHeight="1" x14ac:dyDescent="0.2">
      <c r="A31" s="124" t="s">
        <v>358</v>
      </c>
    </row>
    <row r="32" spans="1:16" ht="29.25" customHeight="1" x14ac:dyDescent="0.2">
      <c r="A32" s="124" t="s">
        <v>359</v>
      </c>
    </row>
  </sheetData>
  <mergeCells count="6">
    <mergeCell ref="B1:P1"/>
    <mergeCell ref="A3:P3"/>
    <mergeCell ref="A4:P4"/>
    <mergeCell ref="A6:B7"/>
    <mergeCell ref="C6:N6"/>
    <mergeCell ref="O6:P6"/>
  </mergeCells>
  <printOptions horizontalCentered="1" verticalCentered="1"/>
  <pageMargins left="0" right="0" top="0" bottom="0" header="0" footer="0"/>
  <pageSetup paperSize="9" scale="57" orientation="landscape" r:id="rId1"/>
  <headerFooter alignWithMargins="0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Q34"/>
  <sheetViews>
    <sheetView showGridLines="0" view="pageBreakPreview" zoomScale="85" zoomScaleNormal="80" zoomScaleSheetLayoutView="85" workbookViewId="0">
      <selection activeCell="K38" sqref="K38"/>
    </sheetView>
  </sheetViews>
  <sheetFormatPr baseColWidth="10" defaultColWidth="11.42578125" defaultRowHeight="29.25" customHeight="1" x14ac:dyDescent="0.2"/>
  <cols>
    <col min="1" max="1" width="1.85546875" style="89" customWidth="1"/>
    <col min="2" max="2" width="70.42578125" style="89" customWidth="1"/>
    <col min="3" max="16" width="12" style="89" customWidth="1"/>
    <col min="17" max="16384" width="11.42578125" style="89"/>
  </cols>
  <sheetData>
    <row r="1" spans="1:17" ht="20.25" x14ac:dyDescent="0.2">
      <c r="A1" s="361" t="s">
        <v>357</v>
      </c>
      <c r="B1" s="361"/>
      <c r="C1" s="361"/>
      <c r="D1" s="361"/>
      <c r="E1" s="361"/>
      <c r="F1" s="361"/>
      <c r="G1" s="361"/>
      <c r="H1" s="361"/>
      <c r="I1" s="361"/>
      <c r="J1" s="361"/>
      <c r="K1" s="361"/>
      <c r="L1" s="361"/>
      <c r="M1" s="361"/>
      <c r="N1" s="361"/>
      <c r="O1" s="361"/>
      <c r="P1" s="361"/>
    </row>
    <row r="2" spans="1:17" ht="20.25" x14ac:dyDescent="0.2">
      <c r="A2" s="121" t="s">
        <v>109</v>
      </c>
      <c r="B2" s="120"/>
      <c r="C2" s="121"/>
      <c r="D2" s="121"/>
      <c r="E2" s="121"/>
      <c r="F2" s="121"/>
      <c r="G2" s="121"/>
      <c r="H2" s="121"/>
      <c r="I2" s="121"/>
      <c r="J2" s="121"/>
      <c r="K2" s="121"/>
      <c r="L2" s="121"/>
      <c r="M2" s="121"/>
      <c r="N2" s="121"/>
      <c r="O2" s="121"/>
      <c r="P2" s="121"/>
    </row>
    <row r="3" spans="1:17" s="91" customFormat="1" ht="24.75" customHeight="1" x14ac:dyDescent="0.2">
      <c r="A3" s="362" t="s">
        <v>189</v>
      </c>
      <c r="B3" s="362"/>
      <c r="C3" s="362"/>
      <c r="D3" s="362"/>
      <c r="E3" s="362"/>
      <c r="F3" s="362"/>
      <c r="G3" s="362"/>
      <c r="H3" s="362"/>
      <c r="I3" s="362"/>
      <c r="J3" s="362"/>
      <c r="K3" s="362"/>
      <c r="L3" s="362"/>
      <c r="M3" s="362"/>
      <c r="N3" s="362"/>
      <c r="O3" s="362"/>
      <c r="P3" s="362"/>
    </row>
    <row r="4" spans="1:17" s="91" customFormat="1" ht="15.75" customHeight="1" x14ac:dyDescent="0.2">
      <c r="A4" s="363" t="s">
        <v>287</v>
      </c>
      <c r="B4" s="363"/>
      <c r="C4" s="363"/>
      <c r="D4" s="363"/>
      <c r="E4" s="363"/>
      <c r="F4" s="363"/>
      <c r="G4" s="363"/>
      <c r="H4" s="363"/>
      <c r="I4" s="363"/>
      <c r="J4" s="363"/>
      <c r="K4" s="363"/>
      <c r="L4" s="363"/>
      <c r="M4" s="363"/>
      <c r="N4" s="363"/>
      <c r="O4" s="363"/>
      <c r="P4" s="363"/>
    </row>
    <row r="5" spans="1:17" s="91" customFormat="1" ht="10.5" customHeight="1" x14ac:dyDescent="0.2">
      <c r="A5" s="92"/>
      <c r="B5" s="92"/>
      <c r="C5" s="92"/>
      <c r="D5" s="92"/>
      <c r="E5" s="92"/>
      <c r="F5" s="92"/>
      <c r="G5" s="92"/>
      <c r="H5" s="92"/>
      <c r="I5" s="92"/>
      <c r="J5" s="92"/>
      <c r="K5" s="92"/>
      <c r="L5" s="92"/>
      <c r="M5" s="92"/>
      <c r="N5" s="92"/>
      <c r="O5" s="92"/>
      <c r="P5" s="92"/>
    </row>
    <row r="6" spans="1:17" s="91" customFormat="1" ht="35.25" customHeight="1" thickBot="1" x14ac:dyDescent="0.25">
      <c r="A6" s="340" t="s">
        <v>45</v>
      </c>
      <c r="B6" s="340"/>
      <c r="C6" s="341" t="s">
        <v>161</v>
      </c>
      <c r="D6" s="341"/>
      <c r="E6" s="341"/>
      <c r="F6" s="341"/>
      <c r="G6" s="341"/>
      <c r="H6" s="341"/>
      <c r="I6" s="341"/>
      <c r="J6" s="341"/>
      <c r="K6" s="341"/>
      <c r="L6" s="341"/>
      <c r="M6" s="341"/>
      <c r="N6" s="341"/>
      <c r="O6" s="341" t="s">
        <v>2</v>
      </c>
      <c r="P6" s="341"/>
    </row>
    <row r="7" spans="1:17" s="91" customFormat="1" ht="35.25" customHeight="1" thickBot="1" x14ac:dyDescent="0.25">
      <c r="A7" s="340"/>
      <c r="B7" s="340"/>
      <c r="C7" s="170" t="s">
        <v>0</v>
      </c>
      <c r="D7" s="170" t="s">
        <v>1</v>
      </c>
      <c r="E7" s="170" t="s">
        <v>7</v>
      </c>
      <c r="F7" s="170" t="s">
        <v>8</v>
      </c>
      <c r="G7" s="170" t="s">
        <v>49</v>
      </c>
      <c r="H7" s="170" t="s">
        <v>47</v>
      </c>
      <c r="I7" s="170" t="s">
        <v>108</v>
      </c>
      <c r="J7" s="170" t="s">
        <v>48</v>
      </c>
      <c r="K7" s="170" t="s">
        <v>9</v>
      </c>
      <c r="L7" s="170" t="s">
        <v>10</v>
      </c>
      <c r="M7" s="170" t="s">
        <v>11</v>
      </c>
      <c r="N7" s="170" t="s">
        <v>12</v>
      </c>
      <c r="O7" s="170" t="s">
        <v>159</v>
      </c>
      <c r="P7" s="170" t="s">
        <v>160</v>
      </c>
    </row>
    <row r="8" spans="1:17" s="98" customFormat="1" ht="44.25" customHeight="1" x14ac:dyDescent="0.2">
      <c r="A8" s="295"/>
      <c r="B8" s="296" t="s">
        <v>273</v>
      </c>
      <c r="C8" s="172">
        <v>1</v>
      </c>
      <c r="D8" s="173">
        <v>0</v>
      </c>
      <c r="E8" s="173">
        <v>0</v>
      </c>
      <c r="F8" s="173">
        <v>3</v>
      </c>
      <c r="G8" s="173">
        <v>1</v>
      </c>
      <c r="H8" s="173">
        <v>0</v>
      </c>
      <c r="I8" s="173">
        <v>1</v>
      </c>
      <c r="J8" s="173">
        <v>1</v>
      </c>
      <c r="K8" s="173">
        <v>0</v>
      </c>
      <c r="L8" s="173">
        <v>1</v>
      </c>
      <c r="M8" s="173">
        <v>0</v>
      </c>
      <c r="N8" s="330">
        <v>0</v>
      </c>
      <c r="O8" s="327">
        <f>SUM(C8:N8)</f>
        <v>8</v>
      </c>
      <c r="P8" s="174">
        <f t="shared" ref="P8:P15" si="0">+O8/$O$15*100</f>
        <v>19.047619047619047</v>
      </c>
      <c r="Q8" s="97"/>
    </row>
    <row r="9" spans="1:17" s="98" customFormat="1" ht="44.25" customHeight="1" x14ac:dyDescent="0.2">
      <c r="A9" s="295"/>
      <c r="B9" s="296" t="s">
        <v>43</v>
      </c>
      <c r="C9" s="175">
        <v>1</v>
      </c>
      <c r="D9" s="32">
        <v>0</v>
      </c>
      <c r="E9" s="32">
        <v>1</v>
      </c>
      <c r="F9" s="32">
        <v>0</v>
      </c>
      <c r="G9" s="32">
        <v>0</v>
      </c>
      <c r="H9" s="32">
        <v>3</v>
      </c>
      <c r="I9" s="32">
        <v>1</v>
      </c>
      <c r="J9" s="32">
        <v>0</v>
      </c>
      <c r="K9" s="32">
        <v>5</v>
      </c>
      <c r="L9" s="32">
        <v>2</v>
      </c>
      <c r="M9" s="32">
        <v>0</v>
      </c>
      <c r="N9" s="189">
        <v>1</v>
      </c>
      <c r="O9" s="328">
        <f>SUM(C9:N9)</f>
        <v>14</v>
      </c>
      <c r="P9" s="176">
        <f t="shared" si="0"/>
        <v>33.333333333333329</v>
      </c>
      <c r="Q9" s="97"/>
    </row>
    <row r="10" spans="1:17" s="98" customFormat="1" ht="44.25" customHeight="1" x14ac:dyDescent="0.2">
      <c r="A10" s="295"/>
      <c r="B10" s="296" t="s">
        <v>239</v>
      </c>
      <c r="C10" s="175">
        <v>0</v>
      </c>
      <c r="D10" s="32">
        <v>0</v>
      </c>
      <c r="E10" s="32">
        <v>0</v>
      </c>
      <c r="F10" s="32">
        <v>0</v>
      </c>
      <c r="G10" s="32">
        <v>0</v>
      </c>
      <c r="H10" s="32">
        <v>0</v>
      </c>
      <c r="I10" s="32">
        <v>1</v>
      </c>
      <c r="J10" s="32">
        <v>0</v>
      </c>
      <c r="K10" s="32">
        <v>0</v>
      </c>
      <c r="L10" s="32">
        <v>1</v>
      </c>
      <c r="M10" s="32">
        <v>0</v>
      </c>
      <c r="N10" s="189">
        <v>0</v>
      </c>
      <c r="O10" s="328">
        <f>SUM(C10:N10)</f>
        <v>2</v>
      </c>
      <c r="P10" s="176">
        <f t="shared" si="0"/>
        <v>4.7619047619047619</v>
      </c>
      <c r="Q10" s="97"/>
    </row>
    <row r="11" spans="1:17" s="98" customFormat="1" ht="44.25" customHeight="1" x14ac:dyDescent="0.2">
      <c r="A11" s="297"/>
      <c r="B11" s="296" t="s">
        <v>237</v>
      </c>
      <c r="C11" s="175">
        <v>1</v>
      </c>
      <c r="D11" s="32">
        <v>0</v>
      </c>
      <c r="E11" s="32">
        <v>0</v>
      </c>
      <c r="F11" s="32">
        <v>0</v>
      </c>
      <c r="G11" s="32">
        <v>4</v>
      </c>
      <c r="H11" s="32">
        <v>0</v>
      </c>
      <c r="I11" s="32">
        <v>0</v>
      </c>
      <c r="J11" s="32">
        <v>0</v>
      </c>
      <c r="K11" s="32">
        <v>0</v>
      </c>
      <c r="L11" s="32">
        <v>0</v>
      </c>
      <c r="M11" s="32">
        <v>0</v>
      </c>
      <c r="N11" s="189">
        <v>0</v>
      </c>
      <c r="O11" s="328">
        <f t="shared" ref="O11" si="1">SUM(C11:N11)</f>
        <v>5</v>
      </c>
      <c r="P11" s="176">
        <f t="shared" si="0"/>
        <v>11.904761904761903</v>
      </c>
      <c r="Q11" s="97"/>
    </row>
    <row r="12" spans="1:17" s="98" customFormat="1" ht="44.25" customHeight="1" x14ac:dyDescent="0.2">
      <c r="A12" s="295"/>
      <c r="B12" s="296" t="s">
        <v>157</v>
      </c>
      <c r="C12" s="175">
        <v>0</v>
      </c>
      <c r="D12" s="32">
        <v>0</v>
      </c>
      <c r="E12" s="32">
        <v>0</v>
      </c>
      <c r="F12" s="32">
        <v>0</v>
      </c>
      <c r="G12" s="32">
        <v>0</v>
      </c>
      <c r="H12" s="32">
        <v>1</v>
      </c>
      <c r="I12" s="32">
        <v>2</v>
      </c>
      <c r="J12" s="32">
        <v>0</v>
      </c>
      <c r="K12" s="32">
        <v>2</v>
      </c>
      <c r="L12" s="32">
        <v>1</v>
      </c>
      <c r="M12" s="32">
        <v>1</v>
      </c>
      <c r="N12" s="189">
        <v>0</v>
      </c>
      <c r="O12" s="328">
        <f t="shared" ref="O12" si="2">SUM(C12:N12)</f>
        <v>7</v>
      </c>
      <c r="P12" s="176">
        <f t="shared" si="0"/>
        <v>16.666666666666664</v>
      </c>
      <c r="Q12" s="97"/>
    </row>
    <row r="13" spans="1:17" s="98" customFormat="1" ht="44.25" customHeight="1" x14ac:dyDescent="0.2">
      <c r="A13" s="297"/>
      <c r="B13" s="296" t="s">
        <v>299</v>
      </c>
      <c r="C13" s="175">
        <v>0</v>
      </c>
      <c r="D13" s="32">
        <v>0</v>
      </c>
      <c r="E13" s="32">
        <v>0</v>
      </c>
      <c r="F13" s="32">
        <v>0</v>
      </c>
      <c r="G13" s="32">
        <v>1</v>
      </c>
      <c r="H13" s="32">
        <v>1</v>
      </c>
      <c r="I13" s="32">
        <v>0</v>
      </c>
      <c r="J13" s="32">
        <v>0</v>
      </c>
      <c r="K13" s="32">
        <v>0</v>
      </c>
      <c r="L13" s="32">
        <v>1</v>
      </c>
      <c r="M13" s="32">
        <v>1</v>
      </c>
      <c r="N13" s="189">
        <v>0</v>
      </c>
      <c r="O13" s="328">
        <f t="shared" ref="O13:O14" si="3">SUM(C13:N13)</f>
        <v>4</v>
      </c>
      <c r="P13" s="176">
        <f t="shared" si="0"/>
        <v>9.5238095238095237</v>
      </c>
      <c r="Q13" s="97"/>
    </row>
    <row r="14" spans="1:17" s="98" customFormat="1" ht="44.25" customHeight="1" thickBot="1" x14ac:dyDescent="0.25">
      <c r="A14" s="295"/>
      <c r="B14" s="296" t="s">
        <v>100</v>
      </c>
      <c r="C14" s="177">
        <v>0</v>
      </c>
      <c r="D14" s="178">
        <v>0</v>
      </c>
      <c r="E14" s="178">
        <v>0</v>
      </c>
      <c r="F14" s="178">
        <v>0</v>
      </c>
      <c r="G14" s="178">
        <v>1</v>
      </c>
      <c r="H14" s="178">
        <v>1</v>
      </c>
      <c r="I14" s="178">
        <v>0</v>
      </c>
      <c r="J14" s="178">
        <v>0</v>
      </c>
      <c r="K14" s="178">
        <v>0</v>
      </c>
      <c r="L14" s="178">
        <v>0</v>
      </c>
      <c r="M14" s="178">
        <v>0</v>
      </c>
      <c r="N14" s="190">
        <v>0</v>
      </c>
      <c r="O14" s="329">
        <f t="shared" si="3"/>
        <v>2</v>
      </c>
      <c r="P14" s="179">
        <f t="shared" si="0"/>
        <v>4.7619047619047619</v>
      </c>
      <c r="Q14" s="97"/>
    </row>
    <row r="15" spans="1:17" ht="26.25" customHeight="1" x14ac:dyDescent="0.2">
      <c r="A15" s="186"/>
      <c r="B15" s="166" t="s">
        <v>2</v>
      </c>
      <c r="C15" s="200">
        <f t="shared" ref="C15:O15" si="4">SUM(C8:C14)</f>
        <v>3</v>
      </c>
      <c r="D15" s="167">
        <f t="shared" si="4"/>
        <v>0</v>
      </c>
      <c r="E15" s="167">
        <f t="shared" si="4"/>
        <v>1</v>
      </c>
      <c r="F15" s="167">
        <f t="shared" si="4"/>
        <v>3</v>
      </c>
      <c r="G15" s="167">
        <f t="shared" si="4"/>
        <v>7</v>
      </c>
      <c r="H15" s="167">
        <f t="shared" si="4"/>
        <v>6</v>
      </c>
      <c r="I15" s="167">
        <f t="shared" si="4"/>
        <v>5</v>
      </c>
      <c r="J15" s="167">
        <f t="shared" si="4"/>
        <v>1</v>
      </c>
      <c r="K15" s="167">
        <f t="shared" si="4"/>
        <v>7</v>
      </c>
      <c r="L15" s="167">
        <f t="shared" si="4"/>
        <v>6</v>
      </c>
      <c r="M15" s="167">
        <f t="shared" si="4"/>
        <v>2</v>
      </c>
      <c r="N15" s="201">
        <f t="shared" si="4"/>
        <v>1</v>
      </c>
      <c r="O15" s="167">
        <f t="shared" si="4"/>
        <v>42</v>
      </c>
      <c r="P15" s="168">
        <f t="shared" si="0"/>
        <v>100</v>
      </c>
      <c r="Q15" s="95"/>
    </row>
    <row r="33" spans="1:1" ht="29.25" customHeight="1" x14ac:dyDescent="0.2">
      <c r="A33" s="124" t="s">
        <v>358</v>
      </c>
    </row>
    <row r="34" spans="1:1" ht="29.25" customHeight="1" x14ac:dyDescent="0.2">
      <c r="A34" s="124" t="s">
        <v>359</v>
      </c>
    </row>
  </sheetData>
  <mergeCells count="6">
    <mergeCell ref="A1:P1"/>
    <mergeCell ref="A3:P3"/>
    <mergeCell ref="A4:P4"/>
    <mergeCell ref="A6:B7"/>
    <mergeCell ref="C6:N6"/>
    <mergeCell ref="O6:P6"/>
  </mergeCells>
  <printOptions horizontalCentered="1" verticalCentered="1"/>
  <pageMargins left="0.59055118110236227" right="0" top="0.39370078740157483" bottom="0.39370078740157483" header="0" footer="0"/>
  <pageSetup paperSize="9" scale="43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T44"/>
  <sheetViews>
    <sheetView showGridLines="0" view="pageBreakPreview" zoomScale="70" zoomScaleNormal="85" zoomScaleSheetLayoutView="70" workbookViewId="0">
      <selection activeCell="K38" sqref="K38"/>
    </sheetView>
  </sheetViews>
  <sheetFormatPr baseColWidth="10" defaultColWidth="11.42578125" defaultRowHeight="29.25" customHeight="1" x14ac:dyDescent="0.2"/>
  <cols>
    <col min="1" max="1" width="1.85546875" style="13" customWidth="1"/>
    <col min="2" max="2" width="77" style="13" customWidth="1"/>
    <col min="3" max="3" width="11.28515625" style="13" customWidth="1"/>
    <col min="4" max="4" width="12.7109375" style="13" customWidth="1"/>
    <col min="5" max="10" width="11.28515625" style="13" customWidth="1"/>
    <col min="11" max="11" width="14.28515625" style="13" customWidth="1"/>
    <col min="12" max="12" width="12.42578125" style="13" customWidth="1"/>
    <col min="13" max="13" width="14.85546875" style="13" customWidth="1"/>
    <col min="14" max="14" width="14.140625" style="13" customWidth="1"/>
    <col min="15" max="15" width="13.42578125" style="13" customWidth="1"/>
    <col min="16" max="16" width="12" style="13" customWidth="1"/>
    <col min="17" max="16384" width="11.42578125" style="13"/>
  </cols>
  <sheetData>
    <row r="1" spans="1:20" ht="20.25" x14ac:dyDescent="0.2">
      <c r="A1" s="113"/>
      <c r="B1" s="337" t="s">
        <v>280</v>
      </c>
      <c r="C1" s="337"/>
      <c r="D1" s="337"/>
      <c r="E1" s="337"/>
      <c r="F1" s="337"/>
      <c r="G1" s="337"/>
      <c r="H1" s="337"/>
      <c r="I1" s="337"/>
      <c r="J1" s="337"/>
      <c r="K1" s="337"/>
      <c r="L1" s="337"/>
      <c r="M1" s="337"/>
      <c r="N1" s="337"/>
      <c r="O1" s="337"/>
      <c r="P1" s="337"/>
    </row>
    <row r="2" spans="1:20" ht="20.25" x14ac:dyDescent="0.2">
      <c r="A2" s="114" t="s">
        <v>109</v>
      </c>
      <c r="B2" s="113"/>
      <c r="C2" s="114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</row>
    <row r="3" spans="1:20" s="9" customFormat="1" ht="24.75" customHeight="1" x14ac:dyDescent="0.2">
      <c r="A3" s="338" t="s">
        <v>170</v>
      </c>
      <c r="B3" s="338"/>
      <c r="C3" s="338"/>
      <c r="D3" s="338"/>
      <c r="E3" s="338"/>
      <c r="F3" s="338"/>
      <c r="G3" s="338"/>
      <c r="H3" s="338"/>
      <c r="I3" s="338"/>
      <c r="J3" s="338"/>
      <c r="K3" s="338"/>
      <c r="L3" s="338"/>
      <c r="M3" s="338"/>
      <c r="N3" s="338"/>
      <c r="O3" s="338"/>
      <c r="P3" s="338"/>
    </row>
    <row r="4" spans="1:20" s="9" customFormat="1" ht="15.75" customHeight="1" x14ac:dyDescent="0.2">
      <c r="A4" s="339" t="s">
        <v>287</v>
      </c>
      <c r="B4" s="339"/>
      <c r="C4" s="339"/>
      <c r="D4" s="339"/>
      <c r="E4" s="339"/>
      <c r="F4" s="339"/>
      <c r="G4" s="339"/>
      <c r="H4" s="339"/>
      <c r="I4" s="339"/>
      <c r="J4" s="339"/>
      <c r="K4" s="339"/>
      <c r="L4" s="339"/>
      <c r="M4" s="339"/>
      <c r="N4" s="339"/>
      <c r="O4" s="339"/>
      <c r="P4" s="339"/>
    </row>
    <row r="5" spans="1:20" s="9" customFormat="1" ht="10.5" customHeight="1" x14ac:dyDescent="0.2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24"/>
      <c r="O5" s="24"/>
      <c r="P5" s="19"/>
    </row>
    <row r="6" spans="1:20" s="9" customFormat="1" ht="33" customHeight="1" thickBot="1" x14ac:dyDescent="0.25">
      <c r="A6" s="340" t="s">
        <v>86</v>
      </c>
      <c r="B6" s="340"/>
      <c r="C6" s="341" t="s">
        <v>161</v>
      </c>
      <c r="D6" s="341"/>
      <c r="E6" s="341"/>
      <c r="F6" s="341"/>
      <c r="G6" s="341"/>
      <c r="H6" s="341"/>
      <c r="I6" s="341"/>
      <c r="J6" s="341"/>
      <c r="K6" s="341"/>
      <c r="L6" s="341"/>
      <c r="M6" s="341"/>
      <c r="N6" s="341"/>
      <c r="O6" s="341" t="s">
        <v>2</v>
      </c>
      <c r="P6" s="341"/>
    </row>
    <row r="7" spans="1:20" s="9" customFormat="1" ht="40.5" customHeight="1" thickBot="1" x14ac:dyDescent="0.25">
      <c r="A7" s="340"/>
      <c r="B7" s="340"/>
      <c r="C7" s="170" t="s">
        <v>0</v>
      </c>
      <c r="D7" s="170" t="s">
        <v>1</v>
      </c>
      <c r="E7" s="170" t="s">
        <v>7</v>
      </c>
      <c r="F7" s="170" t="s">
        <v>8</v>
      </c>
      <c r="G7" s="170" t="s">
        <v>49</v>
      </c>
      <c r="H7" s="170" t="s">
        <v>47</v>
      </c>
      <c r="I7" s="170" t="s">
        <v>108</v>
      </c>
      <c r="J7" s="170" t="s">
        <v>48</v>
      </c>
      <c r="K7" s="170" t="s">
        <v>9</v>
      </c>
      <c r="L7" s="170" t="s">
        <v>10</v>
      </c>
      <c r="M7" s="170" t="s">
        <v>11</v>
      </c>
      <c r="N7" s="170" t="s">
        <v>12</v>
      </c>
      <c r="O7" s="170" t="s">
        <v>159</v>
      </c>
      <c r="P7" s="170" t="s">
        <v>160</v>
      </c>
    </row>
    <row r="8" spans="1:20" s="9" customFormat="1" ht="26.25" customHeight="1" x14ac:dyDescent="0.2">
      <c r="A8" s="163"/>
      <c r="B8" s="164" t="s">
        <v>81</v>
      </c>
      <c r="C8" s="187">
        <v>14</v>
      </c>
      <c r="D8" s="188">
        <v>27</v>
      </c>
      <c r="E8" s="188">
        <v>25</v>
      </c>
      <c r="F8" s="188">
        <v>32</v>
      </c>
      <c r="G8" s="188">
        <v>39</v>
      </c>
      <c r="H8" s="188">
        <v>29</v>
      </c>
      <c r="I8" s="188">
        <v>42</v>
      </c>
      <c r="J8" s="188">
        <v>27</v>
      </c>
      <c r="K8" s="188">
        <v>24</v>
      </c>
      <c r="L8" s="188">
        <v>30</v>
      </c>
      <c r="M8" s="188">
        <v>27</v>
      </c>
      <c r="N8" s="188">
        <v>21</v>
      </c>
      <c r="O8" s="191">
        <f>SUM(C8:N8)</f>
        <v>337</v>
      </c>
      <c r="P8" s="192">
        <f t="shared" ref="P8:P23" si="0">+O8/$O$23*100</f>
        <v>0.96839080459770122</v>
      </c>
      <c r="Q8" s="13"/>
    </row>
    <row r="9" spans="1:20" s="9" customFormat="1" ht="26.25" customHeight="1" x14ac:dyDescent="0.2">
      <c r="A9" s="163"/>
      <c r="B9" s="164" t="s">
        <v>73</v>
      </c>
      <c r="C9" s="175">
        <v>23</v>
      </c>
      <c r="D9" s="32">
        <v>12</v>
      </c>
      <c r="E9" s="32">
        <v>15</v>
      </c>
      <c r="F9" s="32">
        <v>14</v>
      </c>
      <c r="G9" s="32">
        <v>28</v>
      </c>
      <c r="H9" s="32">
        <v>15</v>
      </c>
      <c r="I9" s="32">
        <v>17</v>
      </c>
      <c r="J9" s="32">
        <v>15</v>
      </c>
      <c r="K9" s="32">
        <v>12</v>
      </c>
      <c r="L9" s="32">
        <v>8</v>
      </c>
      <c r="M9" s="32">
        <v>18</v>
      </c>
      <c r="N9" s="32">
        <v>20</v>
      </c>
      <c r="O9" s="193">
        <f>SUM(C9:N9)</f>
        <v>197</v>
      </c>
      <c r="P9" s="194">
        <f t="shared" si="0"/>
        <v>0.56609195402298851</v>
      </c>
      <c r="Q9" s="13"/>
    </row>
    <row r="10" spans="1:20" s="9" customFormat="1" ht="26.25" customHeight="1" x14ac:dyDescent="0.2">
      <c r="A10" s="163"/>
      <c r="B10" s="164" t="s">
        <v>111</v>
      </c>
      <c r="C10" s="175">
        <v>134</v>
      </c>
      <c r="D10" s="32">
        <v>130</v>
      </c>
      <c r="E10" s="32">
        <v>196</v>
      </c>
      <c r="F10" s="32">
        <v>218</v>
      </c>
      <c r="G10" s="32">
        <v>186</v>
      </c>
      <c r="H10" s="32">
        <v>172</v>
      </c>
      <c r="I10" s="32">
        <v>184</v>
      </c>
      <c r="J10" s="32">
        <v>184</v>
      </c>
      <c r="K10" s="32">
        <v>147</v>
      </c>
      <c r="L10" s="32">
        <v>194</v>
      </c>
      <c r="M10" s="32">
        <v>141</v>
      </c>
      <c r="N10" s="32">
        <v>147</v>
      </c>
      <c r="O10" s="193">
        <f t="shared" ref="O10:O21" si="1">SUM(C10:N10)</f>
        <v>2033</v>
      </c>
      <c r="P10" s="194">
        <f t="shared" si="0"/>
        <v>5.8419540229885056</v>
      </c>
      <c r="Q10" s="13"/>
      <c r="S10" s="13" t="s">
        <v>213</v>
      </c>
      <c r="T10" s="16">
        <v>337</v>
      </c>
    </row>
    <row r="11" spans="1:20" s="9" customFormat="1" ht="26.25" customHeight="1" x14ac:dyDescent="0.2">
      <c r="A11" s="163"/>
      <c r="B11" s="165" t="s">
        <v>85</v>
      </c>
      <c r="C11" s="175">
        <v>574</v>
      </c>
      <c r="D11" s="32">
        <v>691</v>
      </c>
      <c r="E11" s="32">
        <v>808</v>
      </c>
      <c r="F11" s="32">
        <v>751</v>
      </c>
      <c r="G11" s="32">
        <v>689</v>
      </c>
      <c r="H11" s="32">
        <v>783</v>
      </c>
      <c r="I11" s="32">
        <v>741</v>
      </c>
      <c r="J11" s="32">
        <v>546</v>
      </c>
      <c r="K11" s="32">
        <v>648</v>
      </c>
      <c r="L11" s="32">
        <v>719</v>
      </c>
      <c r="M11" s="32">
        <v>580</v>
      </c>
      <c r="N11" s="32">
        <v>600</v>
      </c>
      <c r="O11" s="193">
        <f t="shared" si="1"/>
        <v>8130</v>
      </c>
      <c r="P11" s="194">
        <f t="shared" si="0"/>
        <v>23.362068965517242</v>
      </c>
      <c r="Q11" s="13"/>
      <c r="S11" s="13" t="s">
        <v>214</v>
      </c>
      <c r="T11" s="16">
        <v>197</v>
      </c>
    </row>
    <row r="12" spans="1:20" s="9" customFormat="1" ht="26.25" customHeight="1" x14ac:dyDescent="0.2">
      <c r="A12" s="165"/>
      <c r="B12" s="164" t="s">
        <v>79</v>
      </c>
      <c r="C12" s="175">
        <v>12</v>
      </c>
      <c r="D12" s="32">
        <v>11</v>
      </c>
      <c r="E12" s="32">
        <v>20</v>
      </c>
      <c r="F12" s="32">
        <v>12</v>
      </c>
      <c r="G12" s="32">
        <v>6</v>
      </c>
      <c r="H12" s="32">
        <v>15</v>
      </c>
      <c r="I12" s="32">
        <v>17</v>
      </c>
      <c r="J12" s="32">
        <v>8</v>
      </c>
      <c r="K12" s="32">
        <v>11</v>
      </c>
      <c r="L12" s="32">
        <v>16</v>
      </c>
      <c r="M12" s="32">
        <v>9</v>
      </c>
      <c r="N12" s="32">
        <v>15</v>
      </c>
      <c r="O12" s="193">
        <f t="shared" si="1"/>
        <v>152</v>
      </c>
      <c r="P12" s="194">
        <f t="shared" si="0"/>
        <v>0.43678160919540227</v>
      </c>
      <c r="Q12" s="13"/>
      <c r="S12" s="13" t="s">
        <v>190</v>
      </c>
      <c r="T12" s="16">
        <v>2033</v>
      </c>
    </row>
    <row r="13" spans="1:20" s="9" customFormat="1" ht="26.25" customHeight="1" x14ac:dyDescent="0.2">
      <c r="A13" s="165"/>
      <c r="B13" s="164" t="s">
        <v>84</v>
      </c>
      <c r="C13" s="175">
        <v>257</v>
      </c>
      <c r="D13" s="32">
        <v>396</v>
      </c>
      <c r="E13" s="32">
        <v>328</v>
      </c>
      <c r="F13" s="32">
        <v>367</v>
      </c>
      <c r="G13" s="32">
        <v>374</v>
      </c>
      <c r="H13" s="32">
        <v>306</v>
      </c>
      <c r="I13" s="32">
        <v>343</v>
      </c>
      <c r="J13" s="32">
        <v>325</v>
      </c>
      <c r="K13" s="32">
        <v>309</v>
      </c>
      <c r="L13" s="32">
        <v>379</v>
      </c>
      <c r="M13" s="32">
        <v>304</v>
      </c>
      <c r="N13" s="32">
        <v>343</v>
      </c>
      <c r="O13" s="193">
        <f t="shared" si="1"/>
        <v>4031</v>
      </c>
      <c r="P13" s="194">
        <f t="shared" si="0"/>
        <v>11.583333333333332</v>
      </c>
      <c r="Q13" s="13"/>
      <c r="S13" s="13" t="s">
        <v>191</v>
      </c>
      <c r="T13" s="16">
        <v>8130</v>
      </c>
    </row>
    <row r="14" spans="1:20" ht="26.25" customHeight="1" x14ac:dyDescent="0.2">
      <c r="A14" s="163"/>
      <c r="B14" s="164" t="s">
        <v>82</v>
      </c>
      <c r="C14" s="175">
        <v>304</v>
      </c>
      <c r="D14" s="32">
        <v>355</v>
      </c>
      <c r="E14" s="32">
        <v>373</v>
      </c>
      <c r="F14" s="32">
        <v>308</v>
      </c>
      <c r="G14" s="32">
        <v>322</v>
      </c>
      <c r="H14" s="32">
        <v>319</v>
      </c>
      <c r="I14" s="32">
        <v>278</v>
      </c>
      <c r="J14" s="32">
        <v>280</v>
      </c>
      <c r="K14" s="32">
        <v>261</v>
      </c>
      <c r="L14" s="32">
        <v>298</v>
      </c>
      <c r="M14" s="32">
        <v>280</v>
      </c>
      <c r="N14" s="32">
        <v>260</v>
      </c>
      <c r="O14" s="193">
        <f t="shared" si="1"/>
        <v>3638</v>
      </c>
      <c r="P14" s="194">
        <f t="shared" si="0"/>
        <v>10.454022988505747</v>
      </c>
      <c r="S14" s="13" t="s">
        <v>215</v>
      </c>
      <c r="T14" s="16">
        <v>152</v>
      </c>
    </row>
    <row r="15" spans="1:20" ht="26.25" customHeight="1" x14ac:dyDescent="0.2">
      <c r="A15" s="163"/>
      <c r="B15" s="164" t="s">
        <v>78</v>
      </c>
      <c r="C15" s="175">
        <v>74</v>
      </c>
      <c r="D15" s="32">
        <v>92</v>
      </c>
      <c r="E15" s="32">
        <v>96</v>
      </c>
      <c r="F15" s="32">
        <v>135</v>
      </c>
      <c r="G15" s="32">
        <v>148</v>
      </c>
      <c r="H15" s="32">
        <v>118</v>
      </c>
      <c r="I15" s="32">
        <v>117</v>
      </c>
      <c r="J15" s="32">
        <v>95</v>
      </c>
      <c r="K15" s="32">
        <v>90</v>
      </c>
      <c r="L15" s="32">
        <v>122</v>
      </c>
      <c r="M15" s="32">
        <v>96</v>
      </c>
      <c r="N15" s="32">
        <v>113</v>
      </c>
      <c r="O15" s="193">
        <f t="shared" si="1"/>
        <v>1296</v>
      </c>
      <c r="P15" s="194">
        <f t="shared" si="0"/>
        <v>3.7241379310344822</v>
      </c>
      <c r="S15" s="13" t="s">
        <v>192</v>
      </c>
      <c r="T15" s="16">
        <v>4031</v>
      </c>
    </row>
    <row r="16" spans="1:20" ht="26.25" customHeight="1" x14ac:dyDescent="0.2">
      <c r="A16" s="163"/>
      <c r="B16" s="164" t="s">
        <v>83</v>
      </c>
      <c r="C16" s="175">
        <v>310</v>
      </c>
      <c r="D16" s="32">
        <v>347</v>
      </c>
      <c r="E16" s="32">
        <v>330</v>
      </c>
      <c r="F16" s="32">
        <v>349</v>
      </c>
      <c r="G16" s="32">
        <v>348</v>
      </c>
      <c r="H16" s="32">
        <v>395</v>
      </c>
      <c r="I16" s="32">
        <v>386</v>
      </c>
      <c r="J16" s="32">
        <v>327</v>
      </c>
      <c r="K16" s="32">
        <v>359</v>
      </c>
      <c r="L16" s="32">
        <v>350</v>
      </c>
      <c r="M16" s="32">
        <v>310</v>
      </c>
      <c r="N16" s="32">
        <v>312</v>
      </c>
      <c r="O16" s="193">
        <f t="shared" si="1"/>
        <v>4123</v>
      </c>
      <c r="P16" s="194">
        <f t="shared" si="0"/>
        <v>11.847701149425287</v>
      </c>
      <c r="R16" s="22"/>
      <c r="S16" s="13" t="s">
        <v>195</v>
      </c>
      <c r="T16" s="16">
        <v>3638</v>
      </c>
    </row>
    <row r="17" spans="1:20" s="9" customFormat="1" ht="26.25" customHeight="1" x14ac:dyDescent="0.2">
      <c r="A17" s="163"/>
      <c r="B17" s="165" t="s">
        <v>76</v>
      </c>
      <c r="C17" s="175">
        <v>8</v>
      </c>
      <c r="D17" s="32">
        <v>2</v>
      </c>
      <c r="E17" s="32">
        <v>1</v>
      </c>
      <c r="F17" s="32">
        <v>8</v>
      </c>
      <c r="G17" s="32">
        <v>7</v>
      </c>
      <c r="H17" s="32">
        <v>4</v>
      </c>
      <c r="I17" s="32">
        <v>3</v>
      </c>
      <c r="J17" s="32">
        <v>5</v>
      </c>
      <c r="K17" s="32">
        <v>6</v>
      </c>
      <c r="L17" s="32">
        <v>6</v>
      </c>
      <c r="M17" s="32">
        <v>2</v>
      </c>
      <c r="N17" s="32">
        <v>3</v>
      </c>
      <c r="O17" s="193">
        <f t="shared" si="1"/>
        <v>55</v>
      </c>
      <c r="P17" s="194">
        <f t="shared" si="0"/>
        <v>0.15804597701149425</v>
      </c>
      <c r="Q17" s="13"/>
      <c r="S17" s="13" t="s">
        <v>216</v>
      </c>
      <c r="T17" s="16">
        <v>1296</v>
      </c>
    </row>
    <row r="18" spans="1:20" s="9" customFormat="1" ht="26.25" customHeight="1" x14ac:dyDescent="0.2">
      <c r="A18" s="163"/>
      <c r="B18" s="165" t="s">
        <v>80</v>
      </c>
      <c r="C18" s="175">
        <v>463</v>
      </c>
      <c r="D18" s="32">
        <v>550</v>
      </c>
      <c r="E18" s="32">
        <v>689</v>
      </c>
      <c r="F18" s="32">
        <v>558</v>
      </c>
      <c r="G18" s="32">
        <v>561</v>
      </c>
      <c r="H18" s="32">
        <v>491</v>
      </c>
      <c r="I18" s="32">
        <v>538</v>
      </c>
      <c r="J18" s="32">
        <v>539</v>
      </c>
      <c r="K18" s="32">
        <v>513</v>
      </c>
      <c r="L18" s="32">
        <v>510</v>
      </c>
      <c r="M18" s="32">
        <v>539</v>
      </c>
      <c r="N18" s="32">
        <v>489</v>
      </c>
      <c r="O18" s="193">
        <f t="shared" si="1"/>
        <v>6440</v>
      </c>
      <c r="P18" s="194">
        <f t="shared" si="0"/>
        <v>18.505747126436781</v>
      </c>
      <c r="Q18" s="13"/>
      <c r="S18" s="13" t="s">
        <v>196</v>
      </c>
      <c r="T18" s="16">
        <v>4123</v>
      </c>
    </row>
    <row r="19" spans="1:20" s="9" customFormat="1" ht="26.25" customHeight="1" x14ac:dyDescent="0.2">
      <c r="A19" s="163"/>
      <c r="B19" s="164" t="s">
        <v>74</v>
      </c>
      <c r="C19" s="175">
        <v>74</v>
      </c>
      <c r="D19" s="32">
        <v>58</v>
      </c>
      <c r="E19" s="32">
        <v>73</v>
      </c>
      <c r="F19" s="32">
        <v>67</v>
      </c>
      <c r="G19" s="32">
        <v>51</v>
      </c>
      <c r="H19" s="32">
        <v>72</v>
      </c>
      <c r="I19" s="32">
        <v>53</v>
      </c>
      <c r="J19" s="32">
        <v>62</v>
      </c>
      <c r="K19" s="32">
        <v>78</v>
      </c>
      <c r="L19" s="32">
        <v>70</v>
      </c>
      <c r="M19" s="32">
        <v>73</v>
      </c>
      <c r="N19" s="32">
        <v>64</v>
      </c>
      <c r="O19" s="193">
        <f t="shared" si="1"/>
        <v>795</v>
      </c>
      <c r="P19" s="194">
        <f t="shared" si="0"/>
        <v>2.2844827586206895</v>
      </c>
      <c r="Q19" s="13"/>
      <c r="S19" s="13" t="s">
        <v>217</v>
      </c>
      <c r="T19" s="16">
        <v>55</v>
      </c>
    </row>
    <row r="20" spans="1:20" s="9" customFormat="1" ht="26.25" customHeight="1" x14ac:dyDescent="0.2">
      <c r="A20" s="163"/>
      <c r="B20" s="164" t="s">
        <v>77</v>
      </c>
      <c r="C20" s="175">
        <v>5</v>
      </c>
      <c r="D20" s="32">
        <v>5</v>
      </c>
      <c r="E20" s="32">
        <v>14</v>
      </c>
      <c r="F20" s="32">
        <v>20</v>
      </c>
      <c r="G20" s="32">
        <v>12</v>
      </c>
      <c r="H20" s="32">
        <v>19</v>
      </c>
      <c r="I20" s="32">
        <v>13</v>
      </c>
      <c r="J20" s="32">
        <v>20</v>
      </c>
      <c r="K20" s="32">
        <v>10</v>
      </c>
      <c r="L20" s="32">
        <v>15</v>
      </c>
      <c r="M20" s="32">
        <v>6</v>
      </c>
      <c r="N20" s="32">
        <v>17</v>
      </c>
      <c r="O20" s="193">
        <f t="shared" si="1"/>
        <v>156</v>
      </c>
      <c r="P20" s="194">
        <f t="shared" si="0"/>
        <v>0.44827586206896547</v>
      </c>
      <c r="Q20" s="13"/>
      <c r="S20" s="13" t="s">
        <v>193</v>
      </c>
      <c r="T20" s="16">
        <v>6440</v>
      </c>
    </row>
    <row r="21" spans="1:20" s="9" customFormat="1" ht="26.25" customHeight="1" x14ac:dyDescent="0.2">
      <c r="A21" s="163"/>
      <c r="B21" s="164" t="s">
        <v>75</v>
      </c>
      <c r="C21" s="175">
        <v>130</v>
      </c>
      <c r="D21" s="32">
        <v>136</v>
      </c>
      <c r="E21" s="32">
        <v>147</v>
      </c>
      <c r="F21" s="32">
        <v>118</v>
      </c>
      <c r="G21" s="32">
        <v>142</v>
      </c>
      <c r="H21" s="32">
        <v>110</v>
      </c>
      <c r="I21" s="32">
        <v>132</v>
      </c>
      <c r="J21" s="32">
        <v>92</v>
      </c>
      <c r="K21" s="32">
        <v>129</v>
      </c>
      <c r="L21" s="32">
        <v>131</v>
      </c>
      <c r="M21" s="32">
        <v>103</v>
      </c>
      <c r="N21" s="32">
        <v>104</v>
      </c>
      <c r="O21" s="193">
        <f t="shared" si="1"/>
        <v>1474</v>
      </c>
      <c r="P21" s="194">
        <f t="shared" si="0"/>
        <v>4.235632183908046</v>
      </c>
      <c r="Q21" s="13"/>
      <c r="S21" s="13" t="s">
        <v>218</v>
      </c>
      <c r="T21" s="16">
        <v>795</v>
      </c>
    </row>
    <row r="22" spans="1:20" s="9" customFormat="1" ht="26.25" customHeight="1" thickBot="1" x14ac:dyDescent="0.25">
      <c r="A22" s="163"/>
      <c r="B22" s="164" t="s">
        <v>112</v>
      </c>
      <c r="C22" s="175">
        <v>139</v>
      </c>
      <c r="D22" s="32">
        <v>174</v>
      </c>
      <c r="E22" s="32">
        <v>178</v>
      </c>
      <c r="F22" s="32">
        <v>170</v>
      </c>
      <c r="G22" s="32">
        <v>139</v>
      </c>
      <c r="H22" s="32">
        <v>178</v>
      </c>
      <c r="I22" s="32">
        <v>161</v>
      </c>
      <c r="J22" s="32">
        <v>135</v>
      </c>
      <c r="K22" s="32">
        <v>125</v>
      </c>
      <c r="L22" s="32">
        <v>193</v>
      </c>
      <c r="M22" s="32">
        <v>174</v>
      </c>
      <c r="N22" s="32">
        <v>177</v>
      </c>
      <c r="O22" s="195">
        <f t="shared" ref="O22" si="2">SUM(C22:N22)</f>
        <v>1943</v>
      </c>
      <c r="P22" s="196">
        <f t="shared" si="0"/>
        <v>5.583333333333333</v>
      </c>
      <c r="Q22" s="13"/>
      <c r="S22" s="13" t="s">
        <v>197</v>
      </c>
      <c r="T22" s="16">
        <v>156</v>
      </c>
    </row>
    <row r="23" spans="1:20" s="9" customFormat="1" ht="26.25" customHeight="1" x14ac:dyDescent="0.2">
      <c r="A23" s="186"/>
      <c r="B23" s="166" t="s">
        <v>2</v>
      </c>
      <c r="C23" s="197">
        <f t="shared" ref="C23:O23" si="3">SUM(C8:C22)</f>
        <v>2521</v>
      </c>
      <c r="D23" s="198">
        <f t="shared" si="3"/>
        <v>2986</v>
      </c>
      <c r="E23" s="198">
        <f t="shared" si="3"/>
        <v>3293</v>
      </c>
      <c r="F23" s="198">
        <f t="shared" si="3"/>
        <v>3127</v>
      </c>
      <c r="G23" s="198">
        <f t="shared" si="3"/>
        <v>3052</v>
      </c>
      <c r="H23" s="198">
        <f t="shared" si="3"/>
        <v>3026</v>
      </c>
      <c r="I23" s="198">
        <f t="shared" si="3"/>
        <v>3025</v>
      </c>
      <c r="J23" s="198">
        <f t="shared" si="3"/>
        <v>2660</v>
      </c>
      <c r="K23" s="198">
        <f t="shared" si="3"/>
        <v>2722</v>
      </c>
      <c r="L23" s="198">
        <f t="shared" si="3"/>
        <v>3041</v>
      </c>
      <c r="M23" s="198">
        <f t="shared" si="3"/>
        <v>2662</v>
      </c>
      <c r="N23" s="199">
        <f t="shared" si="3"/>
        <v>2685</v>
      </c>
      <c r="O23" s="167">
        <f t="shared" si="3"/>
        <v>34800</v>
      </c>
      <c r="P23" s="168">
        <f t="shared" si="0"/>
        <v>100</v>
      </c>
      <c r="Q23" s="13"/>
      <c r="S23" s="13" t="s">
        <v>87</v>
      </c>
      <c r="T23" s="16">
        <v>1474</v>
      </c>
    </row>
    <row r="24" spans="1:20" ht="26.25" customHeight="1" x14ac:dyDescent="0.2">
      <c r="Q24" s="16"/>
      <c r="S24" s="13" t="s">
        <v>194</v>
      </c>
      <c r="T24" s="16">
        <v>1943</v>
      </c>
    </row>
    <row r="25" spans="1:20" ht="15" x14ac:dyDescent="0.2">
      <c r="K25" s="102" t="s">
        <v>198</v>
      </c>
      <c r="T25" s="13">
        <f>SUM(T10:T24)</f>
        <v>34800</v>
      </c>
    </row>
    <row r="26" spans="1:20" ht="29.25" customHeight="1" x14ac:dyDescent="0.2">
      <c r="K26" s="105" t="s">
        <v>200</v>
      </c>
      <c r="L26" s="104"/>
      <c r="M26" s="103"/>
      <c r="N26" s="103"/>
      <c r="O26" s="103"/>
      <c r="P26" s="103"/>
    </row>
    <row r="27" spans="1:20" ht="29.25" customHeight="1" x14ac:dyDescent="0.2">
      <c r="K27" s="105" t="s">
        <v>202</v>
      </c>
      <c r="L27" s="103"/>
      <c r="M27" s="103"/>
      <c r="N27" s="103"/>
      <c r="O27" s="103"/>
      <c r="P27" s="103"/>
      <c r="Q27" s="103"/>
      <c r="R27"/>
      <c r="S27" s="21"/>
    </row>
    <row r="28" spans="1:20" ht="29.25" customHeight="1" x14ac:dyDescent="0.2">
      <c r="K28" s="105" t="s">
        <v>204</v>
      </c>
      <c r="L28" s="103"/>
      <c r="M28" s="103"/>
      <c r="N28" s="103"/>
      <c r="O28" s="103"/>
      <c r="P28" s="103"/>
      <c r="Q28" s="103"/>
      <c r="R28"/>
      <c r="S28"/>
    </row>
    <row r="29" spans="1:20" ht="29.25" customHeight="1" x14ac:dyDescent="0.2">
      <c r="K29" s="105" t="s">
        <v>206</v>
      </c>
      <c r="L29" s="103"/>
      <c r="M29" s="103"/>
      <c r="N29" s="103"/>
      <c r="O29" s="103"/>
      <c r="P29" s="103"/>
      <c r="Q29" s="103"/>
      <c r="S29"/>
    </row>
    <row r="30" spans="1:20" ht="29.25" customHeight="1" x14ac:dyDescent="0.2">
      <c r="K30" s="105" t="s">
        <v>208</v>
      </c>
      <c r="L30" s="103"/>
      <c r="M30" s="103"/>
      <c r="N30" s="103"/>
      <c r="O30" s="103"/>
      <c r="P30" s="103"/>
      <c r="Q30" s="103"/>
      <c r="S30"/>
    </row>
    <row r="31" spans="1:20" ht="29.25" customHeight="1" x14ac:dyDescent="0.2">
      <c r="K31" s="105" t="s">
        <v>210</v>
      </c>
      <c r="L31" s="103"/>
      <c r="M31" s="103"/>
      <c r="N31" s="103"/>
      <c r="O31" s="103"/>
      <c r="P31" s="103"/>
      <c r="Q31" s="103"/>
      <c r="S31"/>
    </row>
    <row r="32" spans="1:20" ht="29.25" customHeight="1" x14ac:dyDescent="0.2">
      <c r="K32" s="105" t="s">
        <v>212</v>
      </c>
      <c r="L32" s="103"/>
      <c r="M32" s="103"/>
      <c r="N32" s="103"/>
      <c r="O32" s="103"/>
      <c r="P32" s="103"/>
      <c r="Q32" s="103"/>
      <c r="S32"/>
    </row>
    <row r="33" spans="1:19" ht="29.25" customHeight="1" x14ac:dyDescent="0.2">
      <c r="K33" s="105" t="s">
        <v>199</v>
      </c>
      <c r="L33" s="106"/>
      <c r="M33" s="106"/>
      <c r="N33" s="106"/>
      <c r="O33" s="106"/>
      <c r="P33" s="106"/>
      <c r="Q33" s="103"/>
      <c r="S33" s="107"/>
    </row>
    <row r="34" spans="1:19" ht="29.25" customHeight="1" x14ac:dyDescent="0.2">
      <c r="K34" s="102" t="s">
        <v>201</v>
      </c>
      <c r="Q34" s="106"/>
      <c r="R34" s="106"/>
    </row>
    <row r="35" spans="1:19" ht="29.25" customHeight="1" x14ac:dyDescent="0.2">
      <c r="K35" s="105" t="s">
        <v>203</v>
      </c>
    </row>
    <row r="36" spans="1:19" ht="29.25" customHeight="1" x14ac:dyDescent="0.2">
      <c r="K36" s="105" t="s">
        <v>205</v>
      </c>
    </row>
    <row r="37" spans="1:19" ht="29.25" customHeight="1" x14ac:dyDescent="0.2">
      <c r="K37" s="105" t="s">
        <v>207</v>
      </c>
    </row>
    <row r="38" spans="1:19" ht="29.25" customHeight="1" x14ac:dyDescent="0.2">
      <c r="K38" s="105" t="s">
        <v>209</v>
      </c>
    </row>
    <row r="39" spans="1:19" ht="29.25" customHeight="1" x14ac:dyDescent="0.2">
      <c r="K39" s="105" t="s">
        <v>211</v>
      </c>
    </row>
    <row r="40" spans="1:19" ht="29.25" customHeight="1" x14ac:dyDescent="0.2">
      <c r="K40" s="105"/>
    </row>
    <row r="42" spans="1:19" ht="29.25" customHeight="1" x14ac:dyDescent="0.2">
      <c r="A42" s="1" t="s">
        <v>358</v>
      </c>
      <c r="B42" s="127"/>
    </row>
    <row r="43" spans="1:19" ht="18.75" customHeight="1" x14ac:dyDescent="0.2">
      <c r="A43" s="1" t="s">
        <v>359</v>
      </c>
      <c r="B43" s="23"/>
    </row>
    <row r="44" spans="1:19" s="9" customFormat="1" ht="18.75" customHeight="1" x14ac:dyDescent="0.2">
      <c r="A44" s="1" t="s">
        <v>219</v>
      </c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</row>
  </sheetData>
  <sortState ref="S28:T43">
    <sortCondition descending="1" ref="S10:S25"/>
  </sortState>
  <mergeCells count="6">
    <mergeCell ref="B1:P1"/>
    <mergeCell ref="A3:P3"/>
    <mergeCell ref="A4:P4"/>
    <mergeCell ref="A6:B7"/>
    <mergeCell ref="C6:N6"/>
    <mergeCell ref="O6:P6"/>
  </mergeCells>
  <printOptions horizontalCentered="1" verticalCentered="1"/>
  <pageMargins left="0.59055118110236227" right="0" top="0" bottom="0" header="0" footer="0"/>
  <pageSetup paperSize="9" scale="46" orientation="landscape" r:id="rId1"/>
  <headerFooter alignWithMargins="0"/>
  <ignoredErrors>
    <ignoredError sqref="P8:P22 P23" evalError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T37"/>
  <sheetViews>
    <sheetView showGridLines="0" view="pageBreakPreview" zoomScale="85" zoomScaleNormal="85" zoomScaleSheetLayoutView="85" workbookViewId="0">
      <selection activeCell="K38" sqref="K38"/>
    </sheetView>
  </sheetViews>
  <sheetFormatPr baseColWidth="10" defaultColWidth="11.42578125" defaultRowHeight="29.25" customHeight="1" x14ac:dyDescent="0.2"/>
  <cols>
    <col min="1" max="1" width="1.85546875" style="13" customWidth="1"/>
    <col min="2" max="2" width="23" style="13" customWidth="1"/>
    <col min="3" max="16" width="12" style="13" customWidth="1"/>
    <col min="17" max="17" width="11.42578125" style="13"/>
    <col min="18" max="18" width="19.28515625" style="13" customWidth="1"/>
    <col min="19" max="16384" width="11.42578125" style="13"/>
  </cols>
  <sheetData>
    <row r="1" spans="1:20" ht="21.75" customHeight="1" x14ac:dyDescent="0.2">
      <c r="A1" s="113"/>
      <c r="B1" s="337" t="s">
        <v>281</v>
      </c>
      <c r="C1" s="337"/>
      <c r="D1" s="337"/>
      <c r="E1" s="337"/>
      <c r="F1" s="337"/>
      <c r="G1" s="337"/>
      <c r="H1" s="337"/>
      <c r="I1" s="337"/>
      <c r="J1" s="337"/>
      <c r="K1" s="337"/>
      <c r="L1" s="337"/>
      <c r="M1" s="337"/>
      <c r="N1" s="337"/>
      <c r="O1" s="337"/>
      <c r="P1" s="337"/>
    </row>
    <row r="2" spans="1:20" ht="21.75" customHeight="1" x14ac:dyDescent="0.2">
      <c r="A2" s="114" t="s">
        <v>109</v>
      </c>
      <c r="B2" s="113"/>
      <c r="C2" s="114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</row>
    <row r="3" spans="1:20" s="9" customFormat="1" ht="21.75" customHeight="1" x14ac:dyDescent="0.2">
      <c r="A3" s="338" t="s">
        <v>171</v>
      </c>
      <c r="B3" s="338"/>
      <c r="C3" s="338"/>
      <c r="D3" s="338"/>
      <c r="E3" s="338"/>
      <c r="F3" s="338"/>
      <c r="G3" s="338"/>
      <c r="H3" s="338"/>
      <c r="I3" s="338"/>
      <c r="J3" s="338"/>
      <c r="K3" s="338"/>
      <c r="L3" s="338"/>
      <c r="M3" s="338"/>
      <c r="N3" s="338"/>
      <c r="O3" s="338"/>
      <c r="P3" s="338"/>
    </row>
    <row r="4" spans="1:20" s="9" customFormat="1" ht="21.75" customHeight="1" x14ac:dyDescent="0.2">
      <c r="A4" s="339" t="s">
        <v>287</v>
      </c>
      <c r="B4" s="339"/>
      <c r="C4" s="339"/>
      <c r="D4" s="339"/>
      <c r="E4" s="339"/>
      <c r="F4" s="339"/>
      <c r="G4" s="339"/>
      <c r="H4" s="339"/>
      <c r="I4" s="339"/>
      <c r="J4" s="339"/>
      <c r="K4" s="339"/>
      <c r="L4" s="339"/>
      <c r="M4" s="339"/>
      <c r="N4" s="339"/>
      <c r="O4" s="339"/>
      <c r="P4" s="339"/>
    </row>
    <row r="5" spans="1:20" s="9" customFormat="1" ht="33" customHeight="1" thickBot="1" x14ac:dyDescent="0.25">
      <c r="A5" s="340" t="s">
        <v>38</v>
      </c>
      <c r="B5" s="340"/>
      <c r="C5" s="341" t="s">
        <v>161</v>
      </c>
      <c r="D5" s="341"/>
      <c r="E5" s="341"/>
      <c r="F5" s="341"/>
      <c r="G5" s="341"/>
      <c r="H5" s="341"/>
      <c r="I5" s="341"/>
      <c r="J5" s="341"/>
      <c r="K5" s="341"/>
      <c r="L5" s="341"/>
      <c r="M5" s="341"/>
      <c r="N5" s="341"/>
      <c r="O5" s="341" t="s">
        <v>2</v>
      </c>
      <c r="P5" s="341"/>
    </row>
    <row r="6" spans="1:20" s="9" customFormat="1" ht="40.5" customHeight="1" thickBot="1" x14ac:dyDescent="0.25">
      <c r="A6" s="340"/>
      <c r="B6" s="340"/>
      <c r="C6" s="170" t="s">
        <v>0</v>
      </c>
      <c r="D6" s="170" t="s">
        <v>1</v>
      </c>
      <c r="E6" s="170" t="s">
        <v>7</v>
      </c>
      <c r="F6" s="170" t="s">
        <v>8</v>
      </c>
      <c r="G6" s="170" t="s">
        <v>49</v>
      </c>
      <c r="H6" s="170" t="s">
        <v>47</v>
      </c>
      <c r="I6" s="170" t="s">
        <v>108</v>
      </c>
      <c r="J6" s="170" t="s">
        <v>48</v>
      </c>
      <c r="K6" s="170" t="s">
        <v>9</v>
      </c>
      <c r="L6" s="170" t="s">
        <v>10</v>
      </c>
      <c r="M6" s="170" t="s">
        <v>11</v>
      </c>
      <c r="N6" s="170" t="s">
        <v>12</v>
      </c>
      <c r="O6" s="170" t="s">
        <v>159</v>
      </c>
      <c r="P6" s="170" t="s">
        <v>160</v>
      </c>
    </row>
    <row r="7" spans="1:20" s="9" customFormat="1" ht="26.25" customHeight="1" thickBot="1" x14ac:dyDescent="0.25">
      <c r="A7" s="161"/>
      <c r="B7" s="164" t="s">
        <v>232</v>
      </c>
      <c r="C7" s="172">
        <v>0</v>
      </c>
      <c r="D7" s="173">
        <v>0</v>
      </c>
      <c r="E7" s="173">
        <v>0</v>
      </c>
      <c r="F7" s="173">
        <v>0</v>
      </c>
      <c r="G7" s="173">
        <v>0</v>
      </c>
      <c r="H7" s="173">
        <v>0</v>
      </c>
      <c r="I7" s="173">
        <v>0</v>
      </c>
      <c r="J7" s="173">
        <v>1</v>
      </c>
      <c r="K7" s="173">
        <v>0</v>
      </c>
      <c r="L7" s="173">
        <v>1</v>
      </c>
      <c r="M7" s="173">
        <v>0</v>
      </c>
      <c r="N7" s="173">
        <v>0</v>
      </c>
      <c r="O7" s="202">
        <f>SUM(C7:N7)</f>
        <v>2</v>
      </c>
      <c r="P7" s="203">
        <f>+O7/$O$17*100</f>
        <v>5.7471264367816091E-3</v>
      </c>
      <c r="Q7" s="13"/>
      <c r="R7" s="20" t="s">
        <v>86</v>
      </c>
    </row>
    <row r="8" spans="1:20" s="9" customFormat="1" ht="26.25" customHeight="1" thickBot="1" x14ac:dyDescent="0.25">
      <c r="A8" s="161"/>
      <c r="B8" s="164" t="s">
        <v>113</v>
      </c>
      <c r="C8" s="175">
        <v>0</v>
      </c>
      <c r="D8" s="32">
        <v>7</v>
      </c>
      <c r="E8" s="32">
        <v>6</v>
      </c>
      <c r="F8" s="32">
        <v>5</v>
      </c>
      <c r="G8" s="32">
        <v>6</v>
      </c>
      <c r="H8" s="32">
        <v>3</v>
      </c>
      <c r="I8" s="32">
        <v>1</v>
      </c>
      <c r="J8" s="32">
        <v>2</v>
      </c>
      <c r="K8" s="32">
        <v>3</v>
      </c>
      <c r="L8" s="32">
        <v>1</v>
      </c>
      <c r="M8" s="32">
        <v>1</v>
      </c>
      <c r="N8" s="32">
        <v>1</v>
      </c>
      <c r="O8" s="193">
        <f>SUM(C8:N8)</f>
        <v>36</v>
      </c>
      <c r="P8" s="194">
        <f>+O8/$O$17*100</f>
        <v>0.10344827586206896</v>
      </c>
      <c r="Q8" s="13"/>
      <c r="R8" s="20" t="s">
        <v>86</v>
      </c>
    </row>
    <row r="9" spans="1:20" s="9" customFormat="1" ht="26.25" customHeight="1" x14ac:dyDescent="0.2">
      <c r="A9" s="161"/>
      <c r="B9" s="164" t="s">
        <v>5</v>
      </c>
      <c r="C9" s="175">
        <v>281</v>
      </c>
      <c r="D9" s="32">
        <v>469</v>
      </c>
      <c r="E9" s="32">
        <v>618</v>
      </c>
      <c r="F9" s="32">
        <v>567</v>
      </c>
      <c r="G9" s="32">
        <v>647</v>
      </c>
      <c r="H9" s="32">
        <v>506</v>
      </c>
      <c r="I9" s="32">
        <v>352</v>
      </c>
      <c r="J9" s="32">
        <v>454</v>
      </c>
      <c r="K9" s="32">
        <v>539</v>
      </c>
      <c r="L9" s="32">
        <v>331</v>
      </c>
      <c r="M9" s="32">
        <v>322</v>
      </c>
      <c r="N9" s="32">
        <v>228</v>
      </c>
      <c r="O9" s="193">
        <f t="shared" ref="O9:O16" si="0">SUM(C9:N9)</f>
        <v>5314</v>
      </c>
      <c r="P9" s="194">
        <f t="shared" ref="P9:P17" si="1">+O9/$O$17*100</f>
        <v>15.270114942528737</v>
      </c>
      <c r="Q9" s="13"/>
      <c r="R9" s="18" t="s">
        <v>232</v>
      </c>
      <c r="S9" s="14">
        <v>2</v>
      </c>
    </row>
    <row r="10" spans="1:20" s="9" customFormat="1" ht="26.25" customHeight="1" x14ac:dyDescent="0.2">
      <c r="A10" s="161"/>
      <c r="B10" s="165" t="s">
        <v>114</v>
      </c>
      <c r="C10" s="175">
        <v>2</v>
      </c>
      <c r="D10" s="32">
        <v>5</v>
      </c>
      <c r="E10" s="32">
        <v>8</v>
      </c>
      <c r="F10" s="32">
        <v>5</v>
      </c>
      <c r="G10" s="32">
        <v>2</v>
      </c>
      <c r="H10" s="32">
        <v>4</v>
      </c>
      <c r="I10" s="32">
        <v>16</v>
      </c>
      <c r="J10" s="32"/>
      <c r="K10" s="32">
        <v>4</v>
      </c>
      <c r="L10" s="32">
        <v>2</v>
      </c>
      <c r="M10" s="32">
        <v>4</v>
      </c>
      <c r="N10" s="32">
        <v>5</v>
      </c>
      <c r="O10" s="193">
        <f t="shared" si="0"/>
        <v>57</v>
      </c>
      <c r="P10" s="194">
        <f t="shared" si="1"/>
        <v>0.16379310344827586</v>
      </c>
      <c r="Q10" s="13"/>
      <c r="R10" s="17" t="s">
        <v>113</v>
      </c>
      <c r="S10" s="14">
        <v>36</v>
      </c>
    </row>
    <row r="11" spans="1:20" s="9" customFormat="1" ht="26.25" customHeight="1" x14ac:dyDescent="0.2">
      <c r="A11" s="162"/>
      <c r="B11" s="164" t="s">
        <v>115</v>
      </c>
      <c r="C11" s="175">
        <v>98</v>
      </c>
      <c r="D11" s="32">
        <v>114</v>
      </c>
      <c r="E11" s="32">
        <v>197</v>
      </c>
      <c r="F11" s="32">
        <v>139</v>
      </c>
      <c r="G11" s="32">
        <v>112</v>
      </c>
      <c r="H11" s="32">
        <v>209</v>
      </c>
      <c r="I11" s="32">
        <v>172</v>
      </c>
      <c r="J11" s="32">
        <v>167</v>
      </c>
      <c r="K11" s="32">
        <v>95</v>
      </c>
      <c r="L11" s="32">
        <v>122</v>
      </c>
      <c r="M11" s="32">
        <v>99</v>
      </c>
      <c r="N11" s="32">
        <v>109</v>
      </c>
      <c r="O11" s="193">
        <f t="shared" si="0"/>
        <v>1633</v>
      </c>
      <c r="P11" s="194">
        <f t="shared" si="1"/>
        <v>4.6925287356321839</v>
      </c>
      <c r="Q11" s="13"/>
      <c r="R11" s="17" t="s">
        <v>5</v>
      </c>
      <c r="S11" s="14">
        <v>5314</v>
      </c>
    </row>
    <row r="12" spans="1:20" s="9" customFormat="1" ht="26.25" customHeight="1" x14ac:dyDescent="0.2">
      <c r="A12" s="162"/>
      <c r="B12" s="164" t="s">
        <v>116</v>
      </c>
      <c r="C12" s="175">
        <v>16</v>
      </c>
      <c r="D12" s="32">
        <v>22</v>
      </c>
      <c r="E12" s="32">
        <v>30</v>
      </c>
      <c r="F12" s="32">
        <v>14</v>
      </c>
      <c r="G12" s="32">
        <v>15</v>
      </c>
      <c r="H12" s="32">
        <v>16</v>
      </c>
      <c r="I12" s="32">
        <v>16</v>
      </c>
      <c r="J12" s="32">
        <v>24</v>
      </c>
      <c r="K12" s="32">
        <v>15</v>
      </c>
      <c r="L12" s="32">
        <v>16</v>
      </c>
      <c r="M12" s="32">
        <v>13</v>
      </c>
      <c r="N12" s="32">
        <v>24</v>
      </c>
      <c r="O12" s="193">
        <f t="shared" si="0"/>
        <v>221</v>
      </c>
      <c r="P12" s="194">
        <f t="shared" si="1"/>
        <v>0.63505747126436773</v>
      </c>
      <c r="Q12" s="13"/>
      <c r="R12" s="17" t="s">
        <v>114</v>
      </c>
      <c r="S12" s="14">
        <v>57</v>
      </c>
    </row>
    <row r="13" spans="1:20" ht="26.25" customHeight="1" x14ac:dyDescent="0.2">
      <c r="A13" s="161"/>
      <c r="B13" s="164" t="s">
        <v>6</v>
      </c>
      <c r="C13" s="175">
        <v>713</v>
      </c>
      <c r="D13" s="32">
        <v>996</v>
      </c>
      <c r="E13" s="32">
        <v>919</v>
      </c>
      <c r="F13" s="32">
        <v>340</v>
      </c>
      <c r="G13" s="32">
        <v>246</v>
      </c>
      <c r="H13" s="32">
        <v>606</v>
      </c>
      <c r="I13" s="32">
        <v>670</v>
      </c>
      <c r="J13" s="32">
        <v>502</v>
      </c>
      <c r="K13" s="32">
        <v>368</v>
      </c>
      <c r="L13" s="32">
        <v>250</v>
      </c>
      <c r="M13" s="32">
        <v>311</v>
      </c>
      <c r="N13" s="32">
        <v>292</v>
      </c>
      <c r="O13" s="193">
        <f t="shared" si="0"/>
        <v>6213</v>
      </c>
      <c r="P13" s="194">
        <f t="shared" si="1"/>
        <v>17.853448275862068</v>
      </c>
      <c r="R13" s="17" t="s">
        <v>115</v>
      </c>
      <c r="S13" s="14">
        <v>1633</v>
      </c>
    </row>
    <row r="14" spans="1:20" ht="26.25" customHeight="1" x14ac:dyDescent="0.2">
      <c r="A14" s="161"/>
      <c r="B14" s="164" t="s">
        <v>293</v>
      </c>
      <c r="C14" s="175">
        <v>19</v>
      </c>
      <c r="D14" s="32">
        <v>25</v>
      </c>
      <c r="E14" s="32">
        <v>58</v>
      </c>
      <c r="F14" s="32">
        <v>39</v>
      </c>
      <c r="G14" s="32">
        <v>23</v>
      </c>
      <c r="H14" s="32">
        <v>39</v>
      </c>
      <c r="I14" s="32">
        <v>42</v>
      </c>
      <c r="J14" s="32">
        <v>29</v>
      </c>
      <c r="K14" s="32">
        <v>30</v>
      </c>
      <c r="L14" s="32">
        <v>24</v>
      </c>
      <c r="M14" s="32">
        <v>28</v>
      </c>
      <c r="N14" s="32">
        <v>24</v>
      </c>
      <c r="O14" s="193">
        <f t="shared" si="0"/>
        <v>380</v>
      </c>
      <c r="P14" s="194">
        <f t="shared" si="1"/>
        <v>1.0919540229885056</v>
      </c>
      <c r="R14" s="17" t="s">
        <v>116</v>
      </c>
      <c r="S14" s="14">
        <v>221</v>
      </c>
    </row>
    <row r="15" spans="1:20" ht="26.25" customHeight="1" x14ac:dyDescent="0.2">
      <c r="A15" s="161"/>
      <c r="B15" s="164" t="s">
        <v>3</v>
      </c>
      <c r="C15" s="175">
        <v>314</v>
      </c>
      <c r="D15" s="32">
        <v>236</v>
      </c>
      <c r="E15" s="32">
        <v>205</v>
      </c>
      <c r="F15" s="32">
        <v>245</v>
      </c>
      <c r="G15" s="32">
        <v>317</v>
      </c>
      <c r="H15" s="32">
        <v>282</v>
      </c>
      <c r="I15" s="32">
        <v>233</v>
      </c>
      <c r="J15" s="32">
        <v>221</v>
      </c>
      <c r="K15" s="32">
        <v>562</v>
      </c>
      <c r="L15" s="32">
        <v>687</v>
      </c>
      <c r="M15" s="32">
        <v>674</v>
      </c>
      <c r="N15" s="32">
        <v>769</v>
      </c>
      <c r="O15" s="193">
        <f t="shared" si="0"/>
        <v>4745</v>
      </c>
      <c r="P15" s="194">
        <f t="shared" si="1"/>
        <v>13.635057471264368</v>
      </c>
      <c r="R15" s="17" t="s">
        <v>6</v>
      </c>
      <c r="S15" s="14">
        <v>6213</v>
      </c>
      <c r="T15" s="22"/>
    </row>
    <row r="16" spans="1:20" s="9" customFormat="1" ht="26.25" customHeight="1" thickBot="1" x14ac:dyDescent="0.25">
      <c r="A16" s="161"/>
      <c r="B16" s="165" t="s">
        <v>117</v>
      </c>
      <c r="C16" s="177">
        <v>1078</v>
      </c>
      <c r="D16" s="178">
        <v>1112</v>
      </c>
      <c r="E16" s="178">
        <v>1252</v>
      </c>
      <c r="F16" s="178">
        <v>1773</v>
      </c>
      <c r="G16" s="178">
        <v>1684</v>
      </c>
      <c r="H16" s="178">
        <v>1361</v>
      </c>
      <c r="I16" s="178">
        <v>1523</v>
      </c>
      <c r="J16" s="178">
        <v>1260</v>
      </c>
      <c r="K16" s="178">
        <v>1106</v>
      </c>
      <c r="L16" s="178">
        <v>1607</v>
      </c>
      <c r="M16" s="178">
        <v>1210</v>
      </c>
      <c r="N16" s="178">
        <v>1233</v>
      </c>
      <c r="O16" s="204">
        <f t="shared" si="0"/>
        <v>16199</v>
      </c>
      <c r="P16" s="205">
        <f t="shared" si="1"/>
        <v>46.548850574712638</v>
      </c>
      <c r="Q16" s="13"/>
      <c r="R16" s="17" t="s">
        <v>293</v>
      </c>
      <c r="S16" s="14">
        <v>380</v>
      </c>
    </row>
    <row r="17" spans="1:19" ht="26.25" customHeight="1" x14ac:dyDescent="0.2">
      <c r="A17" s="161"/>
      <c r="B17" s="166" t="s">
        <v>2</v>
      </c>
      <c r="C17" s="200">
        <f t="shared" ref="C17:O17" si="2">SUM(C7:C16)</f>
        <v>2521</v>
      </c>
      <c r="D17" s="167">
        <f t="shared" si="2"/>
        <v>2986</v>
      </c>
      <c r="E17" s="167">
        <f t="shared" si="2"/>
        <v>3293</v>
      </c>
      <c r="F17" s="167">
        <f t="shared" si="2"/>
        <v>3127</v>
      </c>
      <c r="G17" s="167">
        <f t="shared" si="2"/>
        <v>3052</v>
      </c>
      <c r="H17" s="167">
        <f t="shared" si="2"/>
        <v>3026</v>
      </c>
      <c r="I17" s="167">
        <f t="shared" si="2"/>
        <v>3025</v>
      </c>
      <c r="J17" s="167">
        <f t="shared" si="2"/>
        <v>2660</v>
      </c>
      <c r="K17" s="167">
        <f t="shared" si="2"/>
        <v>2722</v>
      </c>
      <c r="L17" s="167">
        <f t="shared" si="2"/>
        <v>3041</v>
      </c>
      <c r="M17" s="167">
        <f t="shared" si="2"/>
        <v>2662</v>
      </c>
      <c r="N17" s="201">
        <f t="shared" si="2"/>
        <v>2685</v>
      </c>
      <c r="O17" s="167">
        <f t="shared" si="2"/>
        <v>34800</v>
      </c>
      <c r="P17" s="168">
        <f t="shared" si="1"/>
        <v>100</v>
      </c>
      <c r="Q17" s="16"/>
      <c r="R17" s="15" t="s">
        <v>3</v>
      </c>
      <c r="S17" s="14">
        <v>4745</v>
      </c>
    </row>
    <row r="18" spans="1:19" ht="15" x14ac:dyDescent="0.2">
      <c r="R18" s="17" t="s">
        <v>117</v>
      </c>
      <c r="S18" s="14">
        <v>16199</v>
      </c>
    </row>
    <row r="19" spans="1:19" ht="29.25" customHeight="1" x14ac:dyDescent="0.2">
      <c r="R19" s="17"/>
      <c r="S19" s="14"/>
    </row>
    <row r="20" spans="1:19" ht="29.25" customHeight="1" x14ac:dyDescent="0.2">
      <c r="R20" s="17"/>
      <c r="S20" s="21">
        <f>SUM(S9:S18)</f>
        <v>34800</v>
      </c>
    </row>
    <row r="33" spans="1:19" ht="20.25" customHeight="1" x14ac:dyDescent="0.2"/>
    <row r="34" spans="1:19" s="9" customFormat="1" ht="27" customHeight="1" x14ac:dyDescent="0.2">
      <c r="A34" s="13"/>
      <c r="B34" s="10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R34" s="13"/>
      <c r="S34" s="13"/>
    </row>
    <row r="35" spans="1:19" ht="23.25" customHeight="1" x14ac:dyDescent="0.2">
      <c r="A35" s="1" t="s">
        <v>358</v>
      </c>
      <c r="B35" s="127"/>
    </row>
    <row r="36" spans="1:19" ht="19.5" customHeight="1" x14ac:dyDescent="0.2">
      <c r="A36" s="1" t="s">
        <v>359</v>
      </c>
      <c r="B36" s="127"/>
    </row>
    <row r="37" spans="1:19" ht="29.25" customHeight="1" x14ac:dyDescent="0.2">
      <c r="A37" s="1" t="s">
        <v>219</v>
      </c>
      <c r="B37" s="127"/>
    </row>
  </sheetData>
  <mergeCells count="6">
    <mergeCell ref="B1:P1"/>
    <mergeCell ref="A3:P3"/>
    <mergeCell ref="A4:P4"/>
    <mergeCell ref="A5:B6"/>
    <mergeCell ref="C5:N5"/>
    <mergeCell ref="O5:P5"/>
  </mergeCells>
  <printOptions horizontalCentered="1" verticalCentered="1"/>
  <pageMargins left="0.39370078740157483" right="0.39370078740157483" top="0.39370078740157483" bottom="0.39370078740157483" header="0" footer="0"/>
  <pageSetup paperSize="9" scale="54" orientation="landscape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T70"/>
  <sheetViews>
    <sheetView showGridLines="0" zoomScale="55" zoomScaleNormal="55" zoomScaleSheetLayoutView="55" workbookViewId="0">
      <selection activeCell="K38" sqref="K38"/>
    </sheetView>
  </sheetViews>
  <sheetFormatPr baseColWidth="10" defaultColWidth="11.42578125" defaultRowHeight="29.25" customHeight="1" x14ac:dyDescent="0.2"/>
  <cols>
    <col min="1" max="1" width="1.85546875" style="13" customWidth="1"/>
    <col min="2" max="2" width="76" style="13" customWidth="1"/>
    <col min="3" max="10" width="13.85546875" style="13" customWidth="1"/>
    <col min="11" max="11" width="14.85546875" style="13" customWidth="1"/>
    <col min="12" max="12" width="13.85546875" style="13" customWidth="1"/>
    <col min="13" max="13" width="15.140625" style="13" customWidth="1"/>
    <col min="14" max="14" width="13.85546875" style="13" customWidth="1"/>
    <col min="15" max="15" width="13.42578125" style="13" customWidth="1"/>
    <col min="16" max="16" width="13.85546875" style="13" bestFit="1" customWidth="1"/>
    <col min="17" max="16384" width="11.42578125" style="13"/>
  </cols>
  <sheetData>
    <row r="1" spans="1:20" ht="20.25" x14ac:dyDescent="0.2">
      <c r="A1" s="337" t="s">
        <v>282</v>
      </c>
      <c r="B1" s="337"/>
      <c r="C1" s="337"/>
      <c r="D1" s="337"/>
      <c r="E1" s="337"/>
      <c r="F1" s="337"/>
      <c r="G1" s="337"/>
      <c r="H1" s="337"/>
      <c r="I1" s="337"/>
      <c r="J1" s="337"/>
      <c r="K1" s="337"/>
      <c r="L1" s="337"/>
      <c r="M1" s="337"/>
      <c r="N1" s="337"/>
      <c r="O1" s="337"/>
      <c r="P1" s="337"/>
    </row>
    <row r="2" spans="1:20" ht="20.25" x14ac:dyDescent="0.2">
      <c r="A2" s="114" t="s">
        <v>109</v>
      </c>
      <c r="B2" s="113"/>
      <c r="C2" s="114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</row>
    <row r="3" spans="1:20" s="9" customFormat="1" ht="24.75" customHeight="1" x14ac:dyDescent="0.2">
      <c r="A3" s="338" t="s">
        <v>172</v>
      </c>
      <c r="B3" s="338"/>
      <c r="C3" s="338"/>
      <c r="D3" s="338"/>
      <c r="E3" s="338"/>
      <c r="F3" s="338"/>
      <c r="G3" s="338"/>
      <c r="H3" s="338"/>
      <c r="I3" s="338"/>
      <c r="J3" s="338"/>
      <c r="K3" s="338"/>
      <c r="L3" s="338"/>
      <c r="M3" s="338"/>
      <c r="N3" s="338"/>
      <c r="O3" s="338"/>
      <c r="P3" s="338"/>
    </row>
    <row r="4" spans="1:20" s="9" customFormat="1" ht="15.75" customHeight="1" x14ac:dyDescent="0.2">
      <c r="A4" s="339" t="s">
        <v>287</v>
      </c>
      <c r="B4" s="339"/>
      <c r="C4" s="339"/>
      <c r="D4" s="339"/>
      <c r="E4" s="339"/>
      <c r="F4" s="339"/>
      <c r="G4" s="339"/>
      <c r="H4" s="339"/>
      <c r="I4" s="339"/>
      <c r="J4" s="339"/>
      <c r="K4" s="339"/>
      <c r="L4" s="339"/>
      <c r="M4" s="339"/>
      <c r="N4" s="339"/>
      <c r="O4" s="339"/>
      <c r="P4" s="339"/>
    </row>
    <row r="5" spans="1:20" s="9" customFormat="1" ht="10.5" customHeight="1" x14ac:dyDescent="0.2">
      <c r="A5" s="19"/>
      <c r="B5" s="19"/>
      <c r="C5" s="19"/>
      <c r="D5" s="19"/>
      <c r="E5" s="19"/>
      <c r="F5" s="24"/>
      <c r="G5" s="19"/>
      <c r="H5" s="19"/>
      <c r="I5" s="19"/>
      <c r="J5" s="19"/>
      <c r="K5" s="19"/>
      <c r="L5" s="19"/>
      <c r="M5" s="19"/>
      <c r="N5" s="24"/>
      <c r="O5" s="24"/>
      <c r="P5" s="19"/>
    </row>
    <row r="6" spans="1:20" s="9" customFormat="1" ht="33" customHeight="1" thickBot="1" x14ac:dyDescent="0.25">
      <c r="A6" s="340" t="s">
        <v>88</v>
      </c>
      <c r="B6" s="340"/>
      <c r="C6" s="341" t="s">
        <v>161</v>
      </c>
      <c r="D6" s="341"/>
      <c r="E6" s="341"/>
      <c r="F6" s="341"/>
      <c r="G6" s="341"/>
      <c r="H6" s="341"/>
      <c r="I6" s="341"/>
      <c r="J6" s="341"/>
      <c r="K6" s="341"/>
      <c r="L6" s="341"/>
      <c r="M6" s="341"/>
      <c r="N6" s="341"/>
      <c r="O6" s="341" t="s">
        <v>2</v>
      </c>
      <c r="P6" s="341"/>
    </row>
    <row r="7" spans="1:20" s="9" customFormat="1" ht="40.5" customHeight="1" thickBot="1" x14ac:dyDescent="0.25">
      <c r="A7" s="340"/>
      <c r="B7" s="340"/>
      <c r="C7" s="170" t="s">
        <v>0</v>
      </c>
      <c r="D7" s="170" t="s">
        <v>1</v>
      </c>
      <c r="E7" s="170" t="s">
        <v>7</v>
      </c>
      <c r="F7" s="170" t="s">
        <v>8</v>
      </c>
      <c r="G7" s="170" t="s">
        <v>49</v>
      </c>
      <c r="H7" s="170" t="s">
        <v>47</v>
      </c>
      <c r="I7" s="170" t="s">
        <v>108</v>
      </c>
      <c r="J7" s="170" t="s">
        <v>48</v>
      </c>
      <c r="K7" s="170" t="s">
        <v>9</v>
      </c>
      <c r="L7" s="170" t="s">
        <v>10</v>
      </c>
      <c r="M7" s="170" t="s">
        <v>11</v>
      </c>
      <c r="N7" s="170" t="s">
        <v>12</v>
      </c>
      <c r="O7" s="170" t="s">
        <v>159</v>
      </c>
      <c r="P7" s="170" t="s">
        <v>160</v>
      </c>
    </row>
    <row r="8" spans="1:20" s="9" customFormat="1" ht="28.5" customHeight="1" x14ac:dyDescent="0.2">
      <c r="A8" s="163"/>
      <c r="B8" s="164" t="s">
        <v>300</v>
      </c>
      <c r="C8" s="210">
        <v>7</v>
      </c>
      <c r="D8" s="211">
        <v>3</v>
      </c>
      <c r="E8" s="211">
        <v>6</v>
      </c>
      <c r="F8" s="211">
        <v>16</v>
      </c>
      <c r="G8" s="211">
        <v>7</v>
      </c>
      <c r="H8" s="211">
        <v>4</v>
      </c>
      <c r="I8" s="211">
        <v>4</v>
      </c>
      <c r="J8" s="211">
        <v>5</v>
      </c>
      <c r="K8" s="211">
        <v>6</v>
      </c>
      <c r="L8" s="211">
        <v>10</v>
      </c>
      <c r="M8" s="211">
        <v>10</v>
      </c>
      <c r="N8" s="211">
        <v>13</v>
      </c>
      <c r="O8" s="218">
        <f>SUM(C8:N8)</f>
        <v>91</v>
      </c>
      <c r="P8" s="212">
        <f t="shared" ref="P8:P32" si="0">+O8/$O$39*100</f>
        <v>0.2614942528735632</v>
      </c>
      <c r="Q8" s="13"/>
    </row>
    <row r="9" spans="1:20" s="9" customFormat="1" ht="28.5" customHeight="1" x14ac:dyDescent="0.2">
      <c r="A9" s="163"/>
      <c r="B9" s="164" t="s">
        <v>102</v>
      </c>
      <c r="C9" s="213">
        <v>53</v>
      </c>
      <c r="D9" s="128">
        <v>71</v>
      </c>
      <c r="E9" s="128">
        <v>111</v>
      </c>
      <c r="F9" s="128">
        <v>107</v>
      </c>
      <c r="G9" s="128">
        <v>110</v>
      </c>
      <c r="H9" s="128">
        <v>158</v>
      </c>
      <c r="I9" s="128">
        <v>156</v>
      </c>
      <c r="J9" s="128">
        <v>155</v>
      </c>
      <c r="K9" s="128">
        <v>141</v>
      </c>
      <c r="L9" s="128">
        <v>149</v>
      </c>
      <c r="M9" s="128">
        <v>127</v>
      </c>
      <c r="N9" s="128">
        <v>152</v>
      </c>
      <c r="O9" s="219">
        <f>SUM(C9:N9)</f>
        <v>1490</v>
      </c>
      <c r="P9" s="214">
        <f t="shared" si="0"/>
        <v>4.2816091954022983</v>
      </c>
      <c r="Q9" s="13"/>
      <c r="S9" s="13" t="s">
        <v>39</v>
      </c>
      <c r="T9" s="13">
        <v>14799</v>
      </c>
    </row>
    <row r="10" spans="1:20" s="9" customFormat="1" ht="28.5" customHeight="1" x14ac:dyDescent="0.2">
      <c r="A10" s="163"/>
      <c r="B10" s="164" t="s">
        <v>222</v>
      </c>
      <c r="C10" s="213">
        <v>1</v>
      </c>
      <c r="D10" s="128"/>
      <c r="E10" s="128">
        <v>1</v>
      </c>
      <c r="F10" s="128">
        <v>2</v>
      </c>
      <c r="G10" s="128">
        <v>1</v>
      </c>
      <c r="H10" s="128"/>
      <c r="I10" s="128">
        <v>2</v>
      </c>
      <c r="J10" s="128">
        <v>2</v>
      </c>
      <c r="K10" s="128"/>
      <c r="L10" s="128"/>
      <c r="M10" s="128">
        <v>3</v>
      </c>
      <c r="N10" s="128">
        <v>1</v>
      </c>
      <c r="O10" s="219">
        <f t="shared" ref="O10:O38" si="1">SUM(C10:N10)</f>
        <v>13</v>
      </c>
      <c r="P10" s="214">
        <f t="shared" si="0"/>
        <v>3.7356321839080463E-2</v>
      </c>
      <c r="Q10" s="13"/>
      <c r="S10" s="13" t="s">
        <v>301</v>
      </c>
      <c r="T10" s="13">
        <v>4353</v>
      </c>
    </row>
    <row r="11" spans="1:20" s="9" customFormat="1" ht="28.5" customHeight="1" x14ac:dyDescent="0.2">
      <c r="A11" s="163"/>
      <c r="B11" s="165" t="s">
        <v>259</v>
      </c>
      <c r="C11" s="213">
        <v>5</v>
      </c>
      <c r="D11" s="128">
        <v>7</v>
      </c>
      <c r="E11" s="128">
        <v>13</v>
      </c>
      <c r="F11" s="128">
        <v>8</v>
      </c>
      <c r="G11" s="128">
        <v>20</v>
      </c>
      <c r="H11" s="128">
        <v>9</v>
      </c>
      <c r="I11" s="128">
        <v>12</v>
      </c>
      <c r="J11" s="128">
        <v>12</v>
      </c>
      <c r="K11" s="128">
        <v>9</v>
      </c>
      <c r="L11" s="128">
        <v>16</v>
      </c>
      <c r="M11" s="128">
        <v>11</v>
      </c>
      <c r="N11" s="128">
        <v>12</v>
      </c>
      <c r="O11" s="219">
        <f t="shared" si="1"/>
        <v>134</v>
      </c>
      <c r="P11" s="214">
        <f t="shared" si="0"/>
        <v>0.38505747126436785</v>
      </c>
      <c r="Q11" s="13"/>
      <c r="S11" s="13" t="s">
        <v>311</v>
      </c>
      <c r="T11" s="13">
        <v>3687</v>
      </c>
    </row>
    <row r="12" spans="1:20" s="9" customFormat="1" ht="28.5" customHeight="1" x14ac:dyDescent="0.2">
      <c r="A12" s="165"/>
      <c r="B12" s="164" t="s">
        <v>302</v>
      </c>
      <c r="C12" s="213">
        <v>253</v>
      </c>
      <c r="D12" s="128">
        <v>192</v>
      </c>
      <c r="E12" s="128">
        <v>227</v>
      </c>
      <c r="F12" s="128">
        <v>278</v>
      </c>
      <c r="G12" s="128">
        <v>244</v>
      </c>
      <c r="H12" s="128">
        <v>267</v>
      </c>
      <c r="I12" s="128">
        <v>303</v>
      </c>
      <c r="J12" s="128">
        <v>236</v>
      </c>
      <c r="K12" s="128">
        <v>162</v>
      </c>
      <c r="L12" s="128">
        <v>185</v>
      </c>
      <c r="M12" s="128">
        <v>174</v>
      </c>
      <c r="N12" s="128">
        <v>188</v>
      </c>
      <c r="O12" s="219">
        <f t="shared" si="1"/>
        <v>2709</v>
      </c>
      <c r="P12" s="214">
        <f t="shared" si="0"/>
        <v>7.7844827586206895</v>
      </c>
      <c r="Q12" s="13"/>
      <c r="S12" s="13" t="s">
        <v>303</v>
      </c>
      <c r="T12" s="13">
        <v>3454</v>
      </c>
    </row>
    <row r="13" spans="1:20" s="9" customFormat="1" ht="28.5" customHeight="1" x14ac:dyDescent="0.2">
      <c r="A13" s="165"/>
      <c r="B13" s="164" t="s">
        <v>304</v>
      </c>
      <c r="C13" s="213">
        <v>63</v>
      </c>
      <c r="D13" s="128">
        <v>75</v>
      </c>
      <c r="E13" s="128">
        <v>95</v>
      </c>
      <c r="F13" s="128">
        <v>140</v>
      </c>
      <c r="G13" s="128">
        <v>148</v>
      </c>
      <c r="H13" s="128">
        <v>164</v>
      </c>
      <c r="I13" s="128">
        <v>150</v>
      </c>
      <c r="J13" s="128">
        <v>107</v>
      </c>
      <c r="K13" s="128">
        <v>121</v>
      </c>
      <c r="L13" s="128">
        <v>121</v>
      </c>
      <c r="M13" s="128">
        <v>123</v>
      </c>
      <c r="N13" s="128">
        <v>127</v>
      </c>
      <c r="O13" s="219">
        <f t="shared" si="1"/>
        <v>1434</v>
      </c>
      <c r="P13" s="214">
        <f t="shared" si="0"/>
        <v>4.1206896551724137</v>
      </c>
      <c r="Q13" s="13"/>
      <c r="S13" s="13" t="s">
        <v>302</v>
      </c>
      <c r="T13" s="13">
        <v>2709</v>
      </c>
    </row>
    <row r="14" spans="1:20" ht="28.5" customHeight="1" x14ac:dyDescent="0.2">
      <c r="A14" s="163"/>
      <c r="B14" s="164" t="s">
        <v>303</v>
      </c>
      <c r="C14" s="213">
        <v>173</v>
      </c>
      <c r="D14" s="128">
        <v>201</v>
      </c>
      <c r="E14" s="128">
        <v>275</v>
      </c>
      <c r="F14" s="128">
        <v>256</v>
      </c>
      <c r="G14" s="128">
        <v>316</v>
      </c>
      <c r="H14" s="128">
        <v>358</v>
      </c>
      <c r="I14" s="128">
        <v>294</v>
      </c>
      <c r="J14" s="128">
        <v>325</v>
      </c>
      <c r="K14" s="128">
        <v>301</v>
      </c>
      <c r="L14" s="128">
        <v>311</v>
      </c>
      <c r="M14" s="128">
        <v>313</v>
      </c>
      <c r="N14" s="128">
        <v>331</v>
      </c>
      <c r="O14" s="219">
        <f t="shared" si="1"/>
        <v>3454</v>
      </c>
      <c r="P14" s="214">
        <f t="shared" si="0"/>
        <v>9.9252873563218387</v>
      </c>
      <c r="S14" s="13" t="s">
        <v>102</v>
      </c>
      <c r="T14" s="13">
        <v>1490</v>
      </c>
    </row>
    <row r="15" spans="1:20" s="9" customFormat="1" ht="28.5" customHeight="1" x14ac:dyDescent="0.2">
      <c r="A15" s="163"/>
      <c r="B15" s="164" t="s">
        <v>305</v>
      </c>
      <c r="C15" s="213"/>
      <c r="D15" s="128"/>
      <c r="E15" s="128">
        <v>3</v>
      </c>
      <c r="F15" s="128"/>
      <c r="G15" s="128">
        <v>1</v>
      </c>
      <c r="H15" s="128">
        <v>4</v>
      </c>
      <c r="I15" s="128">
        <v>3</v>
      </c>
      <c r="J15" s="128">
        <v>4</v>
      </c>
      <c r="K15" s="128">
        <v>2</v>
      </c>
      <c r="L15" s="128">
        <v>1</v>
      </c>
      <c r="M15" s="128">
        <v>1</v>
      </c>
      <c r="N15" s="128">
        <v>2</v>
      </c>
      <c r="O15" s="219">
        <f t="shared" si="1"/>
        <v>21</v>
      </c>
      <c r="P15" s="214">
        <f t="shared" si="0"/>
        <v>6.0344827586206899E-2</v>
      </c>
      <c r="Q15" s="13"/>
      <c r="S15" s="13" t="s">
        <v>153</v>
      </c>
      <c r="T15" s="13">
        <v>1464</v>
      </c>
    </row>
    <row r="16" spans="1:20" s="9" customFormat="1" ht="28.5" customHeight="1" x14ac:dyDescent="0.2">
      <c r="A16" s="163"/>
      <c r="B16" s="164" t="s">
        <v>153</v>
      </c>
      <c r="C16" s="213">
        <v>36</v>
      </c>
      <c r="D16" s="128">
        <v>54</v>
      </c>
      <c r="E16" s="128">
        <v>170</v>
      </c>
      <c r="F16" s="128">
        <v>110</v>
      </c>
      <c r="G16" s="128">
        <v>96</v>
      </c>
      <c r="H16" s="128">
        <v>72</v>
      </c>
      <c r="I16" s="128">
        <v>144</v>
      </c>
      <c r="J16" s="128">
        <v>154</v>
      </c>
      <c r="K16" s="128">
        <v>167</v>
      </c>
      <c r="L16" s="128">
        <v>187</v>
      </c>
      <c r="M16" s="128">
        <v>112</v>
      </c>
      <c r="N16" s="128">
        <v>162</v>
      </c>
      <c r="O16" s="219">
        <f t="shared" si="1"/>
        <v>1464</v>
      </c>
      <c r="P16" s="214">
        <f t="shared" si="0"/>
        <v>4.2068965517241379</v>
      </c>
      <c r="Q16" s="13"/>
      <c r="S16" s="13" t="s">
        <v>304</v>
      </c>
      <c r="T16" s="13">
        <v>1434</v>
      </c>
    </row>
    <row r="17" spans="1:20" s="9" customFormat="1" ht="28.5" customHeight="1" x14ac:dyDescent="0.2">
      <c r="A17" s="163"/>
      <c r="B17" s="165" t="s">
        <v>260</v>
      </c>
      <c r="C17" s="213">
        <v>1</v>
      </c>
      <c r="D17" s="128">
        <v>5</v>
      </c>
      <c r="E17" s="128">
        <v>9</v>
      </c>
      <c r="F17" s="128">
        <v>6</v>
      </c>
      <c r="G17" s="128">
        <v>8</v>
      </c>
      <c r="H17" s="128">
        <v>5</v>
      </c>
      <c r="I17" s="128">
        <v>7</v>
      </c>
      <c r="J17" s="128">
        <v>17</v>
      </c>
      <c r="K17" s="128">
        <v>6</v>
      </c>
      <c r="L17" s="128">
        <v>10</v>
      </c>
      <c r="M17" s="128">
        <v>8</v>
      </c>
      <c r="N17" s="128"/>
      <c r="O17" s="219">
        <f t="shared" si="1"/>
        <v>82</v>
      </c>
      <c r="P17" s="214">
        <f t="shared" si="0"/>
        <v>0.23563218390804599</v>
      </c>
      <c r="Q17" s="13"/>
      <c r="S17" s="13" t="s">
        <v>309</v>
      </c>
      <c r="T17" s="13">
        <v>624</v>
      </c>
    </row>
    <row r="18" spans="1:20" s="9" customFormat="1" ht="28.5" customHeight="1" x14ac:dyDescent="0.2">
      <c r="A18" s="163"/>
      <c r="B18" s="164" t="s">
        <v>163</v>
      </c>
      <c r="C18" s="213">
        <v>10</v>
      </c>
      <c r="D18" s="128">
        <v>13</v>
      </c>
      <c r="E18" s="128">
        <v>9</v>
      </c>
      <c r="F18" s="128">
        <v>15</v>
      </c>
      <c r="G18" s="128">
        <v>30</v>
      </c>
      <c r="H18" s="128">
        <v>8</v>
      </c>
      <c r="I18" s="128">
        <v>9</v>
      </c>
      <c r="J18" s="128">
        <v>19</v>
      </c>
      <c r="K18" s="128">
        <v>24</v>
      </c>
      <c r="L18" s="128">
        <v>26</v>
      </c>
      <c r="M18" s="128">
        <v>20</v>
      </c>
      <c r="N18" s="128">
        <v>16</v>
      </c>
      <c r="O18" s="219">
        <f t="shared" si="1"/>
        <v>199</v>
      </c>
      <c r="P18" s="214">
        <f t="shared" si="0"/>
        <v>0.57183908045977017</v>
      </c>
      <c r="Q18" s="13"/>
      <c r="S18" s="13" t="s">
        <v>165</v>
      </c>
      <c r="T18" s="13">
        <v>509</v>
      </c>
    </row>
    <row r="19" spans="1:20" s="9" customFormat="1" ht="28.5" customHeight="1" x14ac:dyDescent="0.2">
      <c r="A19" s="163"/>
      <c r="B19" s="164" t="s">
        <v>101</v>
      </c>
      <c r="C19" s="213">
        <v>9</v>
      </c>
      <c r="D19" s="128">
        <v>7</v>
      </c>
      <c r="E19" s="128">
        <v>11</v>
      </c>
      <c r="F19" s="128">
        <v>11</v>
      </c>
      <c r="G19" s="128">
        <v>12</v>
      </c>
      <c r="H19" s="128">
        <v>13</v>
      </c>
      <c r="I19" s="128">
        <v>9</v>
      </c>
      <c r="J19" s="128">
        <v>11</v>
      </c>
      <c r="K19" s="128">
        <v>10</v>
      </c>
      <c r="L19" s="128">
        <v>9</v>
      </c>
      <c r="M19" s="128">
        <v>4</v>
      </c>
      <c r="N19" s="128">
        <v>5</v>
      </c>
      <c r="O19" s="219">
        <f t="shared" si="1"/>
        <v>111</v>
      </c>
      <c r="P19" s="214">
        <f t="shared" si="0"/>
        <v>0.31896551724137934</v>
      </c>
      <c r="Q19" s="13"/>
      <c r="S19" s="13" t="s">
        <v>118</v>
      </c>
      <c r="T19" s="13">
        <v>277</v>
      </c>
    </row>
    <row r="20" spans="1:20" s="9" customFormat="1" ht="28.5" customHeight="1" x14ac:dyDescent="0.2">
      <c r="A20" s="163"/>
      <c r="B20" s="165" t="s">
        <v>308</v>
      </c>
      <c r="C20" s="213"/>
      <c r="D20" s="128"/>
      <c r="E20" s="128"/>
      <c r="F20" s="128">
        <v>3</v>
      </c>
      <c r="G20" s="128">
        <v>4</v>
      </c>
      <c r="H20" s="128">
        <v>2</v>
      </c>
      <c r="I20" s="128">
        <v>1</v>
      </c>
      <c r="J20" s="128">
        <v>1</v>
      </c>
      <c r="K20" s="128"/>
      <c r="L20" s="128">
        <v>1</v>
      </c>
      <c r="M20" s="128"/>
      <c r="N20" s="128"/>
      <c r="O20" s="219">
        <f t="shared" si="1"/>
        <v>12</v>
      </c>
      <c r="P20" s="214">
        <f t="shared" si="0"/>
        <v>3.4482758620689655E-2</v>
      </c>
      <c r="Q20" s="13"/>
      <c r="S20" s="13"/>
      <c r="T20" s="9">
        <f>SUM(T9:T19)</f>
        <v>34800</v>
      </c>
    </row>
    <row r="21" spans="1:20" s="9" customFormat="1" ht="28.5" customHeight="1" x14ac:dyDescent="0.2">
      <c r="A21" s="165"/>
      <c r="B21" s="164" t="s">
        <v>228</v>
      </c>
      <c r="C21" s="213">
        <v>4</v>
      </c>
      <c r="D21" s="128">
        <v>4</v>
      </c>
      <c r="E21" s="128">
        <v>3</v>
      </c>
      <c r="F21" s="128">
        <v>8</v>
      </c>
      <c r="G21" s="128">
        <v>10</v>
      </c>
      <c r="H21" s="128">
        <v>6</v>
      </c>
      <c r="I21" s="128">
        <v>4</v>
      </c>
      <c r="J21" s="128">
        <v>4</v>
      </c>
      <c r="K21" s="128">
        <v>8</v>
      </c>
      <c r="L21" s="128">
        <v>9</v>
      </c>
      <c r="M21" s="128">
        <v>6</v>
      </c>
      <c r="N21" s="128">
        <v>6</v>
      </c>
      <c r="O21" s="219">
        <f t="shared" si="1"/>
        <v>72</v>
      </c>
      <c r="P21" s="214">
        <f t="shared" si="0"/>
        <v>0.20689655172413793</v>
      </c>
      <c r="Q21" s="13"/>
      <c r="S21" s="13"/>
      <c r="T21" s="13"/>
    </row>
    <row r="22" spans="1:20" s="9" customFormat="1" ht="28.5" customHeight="1" x14ac:dyDescent="0.2">
      <c r="A22" s="165"/>
      <c r="B22" s="164" t="s">
        <v>118</v>
      </c>
      <c r="C22" s="213">
        <v>16</v>
      </c>
      <c r="D22" s="128">
        <v>14</v>
      </c>
      <c r="E22" s="128">
        <v>37</v>
      </c>
      <c r="F22" s="128">
        <v>25</v>
      </c>
      <c r="G22" s="128">
        <v>16</v>
      </c>
      <c r="H22" s="128">
        <v>25</v>
      </c>
      <c r="I22" s="128">
        <v>42</v>
      </c>
      <c r="J22" s="128">
        <v>36</v>
      </c>
      <c r="K22" s="128">
        <v>6</v>
      </c>
      <c r="L22" s="128">
        <v>24</v>
      </c>
      <c r="M22" s="128">
        <v>11</v>
      </c>
      <c r="N22" s="128">
        <v>25</v>
      </c>
      <c r="O22" s="219">
        <f t="shared" si="1"/>
        <v>277</v>
      </c>
      <c r="P22" s="214">
        <f t="shared" si="0"/>
        <v>0.79597701149425293</v>
      </c>
      <c r="Q22" s="13"/>
      <c r="S22" s="13" t="s">
        <v>301</v>
      </c>
      <c r="T22" s="13">
        <v>4353</v>
      </c>
    </row>
    <row r="23" spans="1:20" ht="28.5" customHeight="1" x14ac:dyDescent="0.2">
      <c r="A23" s="163"/>
      <c r="B23" s="164" t="s">
        <v>233</v>
      </c>
      <c r="C23" s="213"/>
      <c r="D23" s="128">
        <v>1</v>
      </c>
      <c r="E23" s="128"/>
      <c r="F23" s="128"/>
      <c r="G23" s="128">
        <v>1</v>
      </c>
      <c r="H23" s="128">
        <v>1</v>
      </c>
      <c r="I23" s="128">
        <v>1</v>
      </c>
      <c r="J23" s="128">
        <v>1</v>
      </c>
      <c r="K23" s="128">
        <v>1</v>
      </c>
      <c r="L23" s="128">
        <v>1</v>
      </c>
      <c r="M23" s="128">
        <v>1</v>
      </c>
      <c r="N23" s="128"/>
      <c r="O23" s="219">
        <f t="shared" si="1"/>
        <v>8</v>
      </c>
      <c r="P23" s="214">
        <f t="shared" si="0"/>
        <v>2.2988505747126436E-2</v>
      </c>
      <c r="S23" s="13" t="s">
        <v>311</v>
      </c>
      <c r="T23" s="13">
        <v>3687</v>
      </c>
    </row>
    <row r="24" spans="1:20" s="9" customFormat="1" ht="28.5" customHeight="1" x14ac:dyDescent="0.2">
      <c r="A24" s="165"/>
      <c r="B24" s="164" t="s">
        <v>309</v>
      </c>
      <c r="C24" s="213">
        <v>30</v>
      </c>
      <c r="D24" s="128">
        <v>51</v>
      </c>
      <c r="E24" s="128">
        <v>53</v>
      </c>
      <c r="F24" s="128">
        <v>69</v>
      </c>
      <c r="G24" s="128">
        <v>53</v>
      </c>
      <c r="H24" s="128">
        <v>53</v>
      </c>
      <c r="I24" s="128">
        <v>52</v>
      </c>
      <c r="J24" s="128">
        <v>43</v>
      </c>
      <c r="K24" s="128">
        <v>45</v>
      </c>
      <c r="L24" s="128">
        <v>67</v>
      </c>
      <c r="M24" s="128">
        <v>53</v>
      </c>
      <c r="N24" s="128">
        <v>55</v>
      </c>
      <c r="O24" s="219">
        <f t="shared" ref="O24:O25" si="2">SUM(C24:N24)</f>
        <v>624</v>
      </c>
      <c r="P24" s="214">
        <f t="shared" si="0"/>
        <v>1.7931034482758619</v>
      </c>
      <c r="Q24" s="13"/>
      <c r="S24" s="13" t="s">
        <v>303</v>
      </c>
      <c r="T24" s="13">
        <v>3454</v>
      </c>
    </row>
    <row r="25" spans="1:20" s="9" customFormat="1" ht="28.5" customHeight="1" x14ac:dyDescent="0.2">
      <c r="A25" s="165"/>
      <c r="B25" s="164" t="s">
        <v>154</v>
      </c>
      <c r="C25" s="213">
        <v>8</v>
      </c>
      <c r="D25" s="128">
        <v>9</v>
      </c>
      <c r="E25" s="128">
        <v>8</v>
      </c>
      <c r="F25" s="128">
        <v>7</v>
      </c>
      <c r="G25" s="128">
        <v>11</v>
      </c>
      <c r="H25" s="128">
        <v>6</v>
      </c>
      <c r="I25" s="128">
        <v>10</v>
      </c>
      <c r="J25" s="128">
        <v>8</v>
      </c>
      <c r="K25" s="128">
        <v>8</v>
      </c>
      <c r="L25" s="128">
        <v>3</v>
      </c>
      <c r="M25" s="128">
        <v>7</v>
      </c>
      <c r="N25" s="128">
        <v>7</v>
      </c>
      <c r="O25" s="219">
        <f t="shared" si="2"/>
        <v>92</v>
      </c>
      <c r="P25" s="214">
        <f t="shared" si="0"/>
        <v>0.26436781609195403</v>
      </c>
      <c r="Q25" s="13"/>
      <c r="S25" s="13" t="s">
        <v>302</v>
      </c>
      <c r="T25" s="13">
        <v>2709</v>
      </c>
    </row>
    <row r="26" spans="1:20" s="9" customFormat="1" ht="28.5" customHeight="1" x14ac:dyDescent="0.2">
      <c r="A26" s="165"/>
      <c r="B26" s="164" t="s">
        <v>311</v>
      </c>
      <c r="C26" s="213">
        <v>246</v>
      </c>
      <c r="D26" s="128">
        <v>402</v>
      </c>
      <c r="E26" s="128">
        <v>412</v>
      </c>
      <c r="F26" s="128">
        <v>285</v>
      </c>
      <c r="G26" s="128">
        <v>262</v>
      </c>
      <c r="H26" s="128">
        <v>320</v>
      </c>
      <c r="I26" s="128">
        <v>322</v>
      </c>
      <c r="J26" s="128">
        <v>277</v>
      </c>
      <c r="K26" s="128">
        <v>316</v>
      </c>
      <c r="L26" s="128">
        <v>296</v>
      </c>
      <c r="M26" s="128">
        <v>248</v>
      </c>
      <c r="N26" s="128">
        <v>301</v>
      </c>
      <c r="O26" s="219">
        <f t="shared" si="1"/>
        <v>3687</v>
      </c>
      <c r="P26" s="214">
        <f t="shared" si="0"/>
        <v>10.594827586206897</v>
      </c>
      <c r="Q26" s="13"/>
      <c r="S26" s="13" t="s">
        <v>102</v>
      </c>
      <c r="T26" s="13">
        <v>1490</v>
      </c>
    </row>
    <row r="27" spans="1:20" s="9" customFormat="1" ht="28.5" customHeight="1" x14ac:dyDescent="0.2">
      <c r="A27" s="165"/>
      <c r="B27" s="164" t="s">
        <v>312</v>
      </c>
      <c r="C27" s="213">
        <v>6</v>
      </c>
      <c r="D27" s="128">
        <v>7</v>
      </c>
      <c r="E27" s="128">
        <v>16</v>
      </c>
      <c r="F27" s="128">
        <v>8</v>
      </c>
      <c r="G27" s="128">
        <v>4</v>
      </c>
      <c r="H27" s="128">
        <v>5</v>
      </c>
      <c r="I27" s="128">
        <v>4</v>
      </c>
      <c r="J27" s="128">
        <v>6</v>
      </c>
      <c r="K27" s="128">
        <v>5</v>
      </c>
      <c r="L27" s="128">
        <v>4</v>
      </c>
      <c r="M27" s="128">
        <v>3</v>
      </c>
      <c r="N27" s="128">
        <v>5</v>
      </c>
      <c r="O27" s="219">
        <f t="shared" si="1"/>
        <v>73</v>
      </c>
      <c r="P27" s="214">
        <f t="shared" si="0"/>
        <v>0.20977011494252873</v>
      </c>
      <c r="Q27" s="13"/>
      <c r="S27" s="13" t="s">
        <v>153</v>
      </c>
      <c r="T27" s="13">
        <v>1464</v>
      </c>
    </row>
    <row r="28" spans="1:20" ht="28.5" customHeight="1" x14ac:dyDescent="0.2">
      <c r="A28" s="163"/>
      <c r="B28" s="164" t="s">
        <v>314</v>
      </c>
      <c r="C28" s="213">
        <v>8</v>
      </c>
      <c r="D28" s="128">
        <v>14</v>
      </c>
      <c r="E28" s="128">
        <v>8</v>
      </c>
      <c r="F28" s="128">
        <v>9</v>
      </c>
      <c r="G28" s="128">
        <v>18</v>
      </c>
      <c r="H28" s="128">
        <v>19</v>
      </c>
      <c r="I28" s="128">
        <v>9</v>
      </c>
      <c r="J28" s="128">
        <v>7</v>
      </c>
      <c r="K28" s="128">
        <v>15</v>
      </c>
      <c r="L28" s="128">
        <v>16</v>
      </c>
      <c r="M28" s="128">
        <v>8</v>
      </c>
      <c r="N28" s="128">
        <v>15</v>
      </c>
      <c r="O28" s="219">
        <f t="shared" si="1"/>
        <v>146</v>
      </c>
      <c r="P28" s="214">
        <f t="shared" si="0"/>
        <v>0.41954022988505746</v>
      </c>
      <c r="S28" s="13" t="s">
        <v>304</v>
      </c>
      <c r="T28" s="13">
        <v>1434</v>
      </c>
    </row>
    <row r="29" spans="1:20" s="9" customFormat="1" ht="28.5" customHeight="1" x14ac:dyDescent="0.2">
      <c r="A29" s="163"/>
      <c r="B29" s="164" t="s">
        <v>315</v>
      </c>
      <c r="C29" s="213"/>
      <c r="D29" s="128">
        <v>1</v>
      </c>
      <c r="E29" s="128"/>
      <c r="F29" s="128"/>
      <c r="G29" s="128">
        <v>1</v>
      </c>
      <c r="H29" s="128"/>
      <c r="I29" s="128"/>
      <c r="J29" s="128"/>
      <c r="K29" s="128"/>
      <c r="L29" s="128">
        <v>2</v>
      </c>
      <c r="M29" s="128">
        <v>2</v>
      </c>
      <c r="N29" s="128"/>
      <c r="O29" s="219">
        <f t="shared" si="1"/>
        <v>6</v>
      </c>
      <c r="P29" s="214">
        <f t="shared" si="0"/>
        <v>1.7241379310344827E-2</v>
      </c>
      <c r="Q29" s="13"/>
      <c r="S29" s="13" t="s">
        <v>309</v>
      </c>
      <c r="T29" s="13">
        <v>624</v>
      </c>
    </row>
    <row r="30" spans="1:20" s="9" customFormat="1" ht="28.5" customHeight="1" x14ac:dyDescent="0.2">
      <c r="A30" s="163"/>
      <c r="B30" s="164" t="s">
        <v>316</v>
      </c>
      <c r="C30" s="213"/>
      <c r="D30" s="128"/>
      <c r="E30" s="128">
        <v>1</v>
      </c>
      <c r="F30" s="128">
        <v>1</v>
      </c>
      <c r="G30" s="128">
        <v>2</v>
      </c>
      <c r="H30" s="128">
        <v>7</v>
      </c>
      <c r="I30" s="128">
        <v>1</v>
      </c>
      <c r="J30" s="128"/>
      <c r="K30" s="128">
        <v>2</v>
      </c>
      <c r="L30" s="128">
        <v>3</v>
      </c>
      <c r="M30" s="128"/>
      <c r="N30" s="128">
        <v>2</v>
      </c>
      <c r="O30" s="219">
        <f t="shared" si="1"/>
        <v>19</v>
      </c>
      <c r="P30" s="214">
        <f t="shared" si="0"/>
        <v>5.4597701149425283E-2</v>
      </c>
      <c r="Q30" s="13"/>
      <c r="S30" s="13" t="s">
        <v>165</v>
      </c>
      <c r="T30" s="13">
        <v>509</v>
      </c>
    </row>
    <row r="31" spans="1:20" s="9" customFormat="1" ht="28.5" customHeight="1" x14ac:dyDescent="0.2">
      <c r="A31" s="163"/>
      <c r="B31" s="165" t="s">
        <v>317</v>
      </c>
      <c r="C31" s="213">
        <v>5</v>
      </c>
      <c r="D31" s="128">
        <v>3</v>
      </c>
      <c r="E31" s="128">
        <v>2</v>
      </c>
      <c r="F31" s="128">
        <v>3</v>
      </c>
      <c r="G31" s="128">
        <v>6</v>
      </c>
      <c r="H31" s="128">
        <v>3</v>
      </c>
      <c r="I31" s="128"/>
      <c r="J31" s="128"/>
      <c r="K31" s="128">
        <v>3</v>
      </c>
      <c r="L31" s="128">
        <v>1</v>
      </c>
      <c r="M31" s="128">
        <v>2</v>
      </c>
      <c r="N31" s="128">
        <v>4</v>
      </c>
      <c r="O31" s="219">
        <f t="shared" ref="O31" si="3">SUM(C31:N31)</f>
        <v>32</v>
      </c>
      <c r="P31" s="214">
        <f t="shared" si="0"/>
        <v>9.1954022988505746E-2</v>
      </c>
      <c r="Q31" s="13"/>
      <c r="S31" s="13" t="s">
        <v>118</v>
      </c>
      <c r="T31" s="13">
        <v>277</v>
      </c>
    </row>
    <row r="32" spans="1:20" s="9" customFormat="1" ht="28.5" customHeight="1" x14ac:dyDescent="0.2">
      <c r="A32" s="163"/>
      <c r="B32" s="165" t="s">
        <v>318</v>
      </c>
      <c r="C32" s="213"/>
      <c r="D32" s="128"/>
      <c r="E32" s="128"/>
      <c r="F32" s="128"/>
      <c r="G32" s="128"/>
      <c r="H32" s="128"/>
      <c r="I32" s="128"/>
      <c r="J32" s="128"/>
      <c r="K32" s="128"/>
      <c r="L32" s="128">
        <v>1</v>
      </c>
      <c r="M32" s="128">
        <v>1</v>
      </c>
      <c r="N32" s="128"/>
      <c r="O32" s="219">
        <f t="shared" si="1"/>
        <v>2</v>
      </c>
      <c r="P32" s="214">
        <f t="shared" si="0"/>
        <v>5.7471264367816091E-3</v>
      </c>
      <c r="Q32" s="13"/>
      <c r="S32" s="13" t="s">
        <v>163</v>
      </c>
      <c r="T32" s="13">
        <v>199</v>
      </c>
    </row>
    <row r="33" spans="1:20" s="9" customFormat="1" ht="28.5" customHeight="1" x14ac:dyDescent="0.2">
      <c r="A33" s="165"/>
      <c r="B33" s="164" t="s">
        <v>320</v>
      </c>
      <c r="C33" s="213">
        <v>1</v>
      </c>
      <c r="D33" s="128"/>
      <c r="E33" s="128">
        <v>1</v>
      </c>
      <c r="F33" s="128">
        <v>2</v>
      </c>
      <c r="G33" s="128"/>
      <c r="H33" s="128">
        <v>2</v>
      </c>
      <c r="I33" s="128"/>
      <c r="J33" s="128"/>
      <c r="K33" s="128">
        <v>1</v>
      </c>
      <c r="L33" s="128"/>
      <c r="M33" s="128">
        <v>3</v>
      </c>
      <c r="N33" s="128"/>
      <c r="O33" s="219">
        <f t="shared" si="1"/>
        <v>10</v>
      </c>
      <c r="P33" s="214">
        <f t="shared" ref="P33" si="4">+O33/$O$39*100</f>
        <v>2.8735632183908046E-2</v>
      </c>
      <c r="Q33" s="13"/>
      <c r="S33" s="13" t="s">
        <v>314</v>
      </c>
      <c r="T33" s="13">
        <v>146</v>
      </c>
    </row>
    <row r="34" spans="1:20" s="9" customFormat="1" ht="28.5" customHeight="1" x14ac:dyDescent="0.2">
      <c r="A34" s="165"/>
      <c r="B34" s="164" t="s">
        <v>301</v>
      </c>
      <c r="C34" s="213">
        <v>278</v>
      </c>
      <c r="D34" s="128">
        <v>345</v>
      </c>
      <c r="E34" s="128">
        <v>316</v>
      </c>
      <c r="F34" s="128">
        <v>403</v>
      </c>
      <c r="G34" s="128">
        <v>421</v>
      </c>
      <c r="H34" s="128">
        <v>461</v>
      </c>
      <c r="I34" s="128">
        <v>339</v>
      </c>
      <c r="J34" s="128">
        <v>321</v>
      </c>
      <c r="K34" s="128">
        <v>362</v>
      </c>
      <c r="L34" s="128">
        <v>348</v>
      </c>
      <c r="M34" s="128">
        <v>368</v>
      </c>
      <c r="N34" s="128">
        <v>391</v>
      </c>
      <c r="O34" s="219">
        <f t="shared" si="1"/>
        <v>4353</v>
      </c>
      <c r="P34" s="214">
        <f t="shared" ref="P34:P39" si="5">+O34/$O$39*100</f>
        <v>12.508620689655173</v>
      </c>
      <c r="Q34" s="13"/>
      <c r="S34" s="13" t="s">
        <v>229</v>
      </c>
      <c r="T34" s="13">
        <v>143</v>
      </c>
    </row>
    <row r="35" spans="1:20" ht="28.5" customHeight="1" x14ac:dyDescent="0.2">
      <c r="A35" s="163"/>
      <c r="B35" s="164" t="s">
        <v>164</v>
      </c>
      <c r="C35" s="213">
        <v>2</v>
      </c>
      <c r="D35" s="128">
        <v>2</v>
      </c>
      <c r="E35" s="128"/>
      <c r="F35" s="128"/>
      <c r="G35" s="128"/>
      <c r="H35" s="128">
        <v>3</v>
      </c>
      <c r="I35" s="128"/>
      <c r="J35" s="128">
        <v>4</v>
      </c>
      <c r="K35" s="128"/>
      <c r="L35" s="128"/>
      <c r="M35" s="128">
        <v>4</v>
      </c>
      <c r="N35" s="128">
        <v>1</v>
      </c>
      <c r="O35" s="219">
        <f t="shared" si="1"/>
        <v>16</v>
      </c>
      <c r="P35" s="214">
        <f t="shared" si="5"/>
        <v>4.5977011494252873E-2</v>
      </c>
      <c r="S35" s="13" t="s">
        <v>259</v>
      </c>
      <c r="T35" s="13">
        <v>134</v>
      </c>
    </row>
    <row r="36" spans="1:20" ht="28.5" customHeight="1" x14ac:dyDescent="0.2">
      <c r="A36" s="163"/>
      <c r="B36" s="164" t="s">
        <v>229</v>
      </c>
      <c r="C36" s="213">
        <v>8</v>
      </c>
      <c r="D36" s="128">
        <v>20</v>
      </c>
      <c r="E36" s="128">
        <v>12</v>
      </c>
      <c r="F36" s="128">
        <v>14</v>
      </c>
      <c r="G36" s="128">
        <v>12</v>
      </c>
      <c r="H36" s="128">
        <v>4</v>
      </c>
      <c r="I36" s="128">
        <v>8</v>
      </c>
      <c r="J36" s="128">
        <v>9</v>
      </c>
      <c r="K36" s="128">
        <v>9</v>
      </c>
      <c r="L36" s="128">
        <v>20</v>
      </c>
      <c r="M36" s="128">
        <v>13</v>
      </c>
      <c r="N36" s="128">
        <v>14</v>
      </c>
      <c r="O36" s="219">
        <f t="shared" si="1"/>
        <v>143</v>
      </c>
      <c r="P36" s="214">
        <f t="shared" si="5"/>
        <v>0.41091954022988508</v>
      </c>
      <c r="S36" s="13" t="s">
        <v>101</v>
      </c>
      <c r="T36" s="13">
        <v>111</v>
      </c>
    </row>
    <row r="37" spans="1:20" ht="28.5" customHeight="1" x14ac:dyDescent="0.2">
      <c r="A37" s="163"/>
      <c r="B37" s="164" t="s">
        <v>165</v>
      </c>
      <c r="C37" s="213">
        <v>30</v>
      </c>
      <c r="D37" s="128">
        <v>26</v>
      </c>
      <c r="E37" s="128">
        <v>29</v>
      </c>
      <c r="F37" s="128">
        <v>52</v>
      </c>
      <c r="G37" s="128">
        <v>62</v>
      </c>
      <c r="H37" s="128">
        <v>43</v>
      </c>
      <c r="I37" s="128">
        <v>47</v>
      </c>
      <c r="J37" s="128">
        <v>45</v>
      </c>
      <c r="K37" s="128">
        <v>41</v>
      </c>
      <c r="L37" s="128">
        <v>48</v>
      </c>
      <c r="M37" s="128">
        <v>38</v>
      </c>
      <c r="N37" s="128">
        <v>48</v>
      </c>
      <c r="O37" s="219">
        <f t="shared" si="1"/>
        <v>509</v>
      </c>
      <c r="P37" s="214">
        <f t="shared" si="5"/>
        <v>1.4626436781609196</v>
      </c>
      <c r="S37" s="13" t="s">
        <v>154</v>
      </c>
      <c r="T37" s="13">
        <v>92</v>
      </c>
    </row>
    <row r="38" spans="1:20" s="9" customFormat="1" ht="28.5" customHeight="1" thickBot="1" x14ac:dyDescent="0.25">
      <c r="A38" s="163"/>
      <c r="B38" s="165" t="s">
        <v>100</v>
      </c>
      <c r="C38" s="215">
        <v>1268</v>
      </c>
      <c r="D38" s="216">
        <v>1459</v>
      </c>
      <c r="E38" s="216">
        <v>1465</v>
      </c>
      <c r="F38" s="216">
        <v>1289</v>
      </c>
      <c r="G38" s="216">
        <v>1176</v>
      </c>
      <c r="H38" s="216">
        <v>1004</v>
      </c>
      <c r="I38" s="216">
        <v>1092</v>
      </c>
      <c r="J38" s="216">
        <v>851</v>
      </c>
      <c r="K38" s="216">
        <v>951</v>
      </c>
      <c r="L38" s="216">
        <v>1172</v>
      </c>
      <c r="M38" s="216">
        <v>988</v>
      </c>
      <c r="N38" s="216">
        <v>802</v>
      </c>
      <c r="O38" s="220">
        <f t="shared" si="1"/>
        <v>13517</v>
      </c>
      <c r="P38" s="217">
        <f t="shared" si="5"/>
        <v>38.841954022988503</v>
      </c>
      <c r="Q38" s="13"/>
      <c r="S38" s="13" t="s">
        <v>300</v>
      </c>
      <c r="T38" s="13">
        <v>91</v>
      </c>
    </row>
    <row r="39" spans="1:20" ht="34.5" customHeight="1" x14ac:dyDescent="0.2">
      <c r="A39" s="186"/>
      <c r="B39" s="166" t="s">
        <v>2</v>
      </c>
      <c r="C39" s="208">
        <f t="shared" ref="C39:O39" si="6">SUM(C8:C38)</f>
        <v>2521</v>
      </c>
      <c r="D39" s="206">
        <f t="shared" si="6"/>
        <v>2986</v>
      </c>
      <c r="E39" s="206">
        <f t="shared" si="6"/>
        <v>3293</v>
      </c>
      <c r="F39" s="206">
        <f t="shared" si="6"/>
        <v>3127</v>
      </c>
      <c r="G39" s="206">
        <f t="shared" si="6"/>
        <v>3052</v>
      </c>
      <c r="H39" s="206">
        <f t="shared" si="6"/>
        <v>3026</v>
      </c>
      <c r="I39" s="206">
        <f t="shared" si="6"/>
        <v>3025</v>
      </c>
      <c r="J39" s="206">
        <f t="shared" si="6"/>
        <v>2660</v>
      </c>
      <c r="K39" s="206">
        <f t="shared" si="6"/>
        <v>2722</v>
      </c>
      <c r="L39" s="206">
        <f t="shared" si="6"/>
        <v>3041</v>
      </c>
      <c r="M39" s="206">
        <f t="shared" si="6"/>
        <v>2662</v>
      </c>
      <c r="N39" s="209">
        <f t="shared" si="6"/>
        <v>2685</v>
      </c>
      <c r="O39" s="206">
        <f t="shared" si="6"/>
        <v>34800</v>
      </c>
      <c r="P39" s="207">
        <f t="shared" si="5"/>
        <v>100</v>
      </c>
      <c r="Q39" s="16"/>
      <c r="S39" s="13" t="s">
        <v>260</v>
      </c>
      <c r="T39" s="13">
        <v>82</v>
      </c>
    </row>
    <row r="40" spans="1:20" ht="29.25" customHeight="1" x14ac:dyDescent="0.2">
      <c r="S40" s="13" t="s">
        <v>312</v>
      </c>
      <c r="T40" s="13">
        <v>73</v>
      </c>
    </row>
    <row r="41" spans="1:20" ht="29.25" customHeight="1" x14ac:dyDescent="0.2">
      <c r="S41" s="13" t="s">
        <v>228</v>
      </c>
      <c r="T41" s="13">
        <v>72</v>
      </c>
    </row>
    <row r="42" spans="1:20" ht="29.25" customHeight="1" x14ac:dyDescent="0.2">
      <c r="S42" s="13" t="s">
        <v>317</v>
      </c>
      <c r="T42" s="13">
        <v>32</v>
      </c>
    </row>
    <row r="43" spans="1:20" ht="29.25" customHeight="1" x14ac:dyDescent="0.2">
      <c r="S43" s="13" t="s">
        <v>305</v>
      </c>
      <c r="T43" s="13">
        <v>21</v>
      </c>
    </row>
    <row r="44" spans="1:20" ht="29.25" customHeight="1" x14ac:dyDescent="0.2">
      <c r="S44" s="13" t="s">
        <v>316</v>
      </c>
      <c r="T44" s="13">
        <v>19</v>
      </c>
    </row>
    <row r="45" spans="1:20" ht="29.25" customHeight="1" x14ac:dyDescent="0.2">
      <c r="S45" s="13" t="s">
        <v>164</v>
      </c>
      <c r="T45" s="13">
        <v>16</v>
      </c>
    </row>
    <row r="46" spans="1:20" ht="29.25" customHeight="1" x14ac:dyDescent="0.2">
      <c r="S46" s="13" t="s">
        <v>222</v>
      </c>
      <c r="T46" s="13">
        <v>13</v>
      </c>
    </row>
    <row r="47" spans="1:20" ht="29.25" customHeight="1" x14ac:dyDescent="0.2">
      <c r="S47" s="13" t="s">
        <v>308</v>
      </c>
      <c r="T47" s="13">
        <v>12</v>
      </c>
    </row>
    <row r="48" spans="1:20" ht="29.25" customHeight="1" x14ac:dyDescent="0.2">
      <c r="S48" s="13" t="s">
        <v>320</v>
      </c>
      <c r="T48" s="13">
        <v>10</v>
      </c>
    </row>
    <row r="49" spans="19:20" ht="29.25" customHeight="1" x14ac:dyDescent="0.2">
      <c r="S49" s="13" t="s">
        <v>233</v>
      </c>
      <c r="T49" s="13">
        <v>8</v>
      </c>
    </row>
    <row r="50" spans="19:20" ht="29.25" customHeight="1" x14ac:dyDescent="0.2">
      <c r="S50" s="13" t="s">
        <v>315</v>
      </c>
      <c r="T50" s="13">
        <v>6</v>
      </c>
    </row>
    <row r="51" spans="19:20" ht="29.25" customHeight="1" x14ac:dyDescent="0.2">
      <c r="S51" s="13" t="s">
        <v>318</v>
      </c>
      <c r="T51" s="13">
        <v>2</v>
      </c>
    </row>
    <row r="52" spans="19:20" ht="29.25" customHeight="1" x14ac:dyDescent="0.2">
      <c r="S52" s="13" t="s">
        <v>100</v>
      </c>
      <c r="T52" s="13">
        <v>13517</v>
      </c>
    </row>
    <row r="68" spans="1:2" ht="29.25" customHeight="1" x14ac:dyDescent="0.2">
      <c r="A68" s="1" t="s">
        <v>358</v>
      </c>
      <c r="B68" s="127"/>
    </row>
    <row r="69" spans="1:2" ht="34.5" customHeight="1" x14ac:dyDescent="0.2">
      <c r="A69" s="1" t="s">
        <v>359</v>
      </c>
      <c r="B69" s="1"/>
    </row>
    <row r="70" spans="1:2" ht="29.25" customHeight="1" x14ac:dyDescent="0.2">
      <c r="A70" s="1" t="s">
        <v>219</v>
      </c>
    </row>
  </sheetData>
  <sortState ref="S22:T51">
    <sortCondition descending="1" ref="T22:T51"/>
  </sortState>
  <mergeCells count="6">
    <mergeCell ref="A1:P1"/>
    <mergeCell ref="A3:P3"/>
    <mergeCell ref="A4:P4"/>
    <mergeCell ref="O6:P6"/>
    <mergeCell ref="C6:N6"/>
    <mergeCell ref="A6:B7"/>
  </mergeCells>
  <printOptions horizontalCentered="1" verticalCentered="1"/>
  <pageMargins left="0" right="0" top="0" bottom="0" header="0" footer="0"/>
  <pageSetup paperSize="9" scale="33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U78"/>
  <sheetViews>
    <sheetView showGridLines="0" view="pageBreakPreview" zoomScale="70" zoomScaleNormal="70" zoomScaleSheetLayoutView="70" workbookViewId="0">
      <selection activeCell="K38" sqref="K38"/>
    </sheetView>
  </sheetViews>
  <sheetFormatPr baseColWidth="10" defaultColWidth="11.42578125" defaultRowHeight="29.25" customHeight="1" x14ac:dyDescent="0.2"/>
  <cols>
    <col min="1" max="1" width="1.85546875" style="37" customWidth="1"/>
    <col min="2" max="2" width="94" style="37" customWidth="1"/>
    <col min="3" max="10" width="12" style="37" customWidth="1"/>
    <col min="11" max="11" width="14.42578125" style="37" customWidth="1"/>
    <col min="12" max="12" width="12" style="37" customWidth="1"/>
    <col min="13" max="13" width="14.85546875" style="37" customWidth="1"/>
    <col min="14" max="14" width="14.28515625" style="37" customWidth="1"/>
    <col min="15" max="16" width="12" style="37" customWidth="1"/>
    <col min="17" max="17" width="11.42578125" style="37"/>
    <col min="18" max="18" width="24.7109375" style="37" customWidth="1"/>
    <col min="19" max="16384" width="11.42578125" style="37"/>
  </cols>
  <sheetData>
    <row r="1" spans="1:19" ht="20.25" x14ac:dyDescent="0.2">
      <c r="A1" s="342" t="s">
        <v>283</v>
      </c>
      <c r="B1" s="342"/>
      <c r="C1" s="342"/>
      <c r="D1" s="342"/>
      <c r="E1" s="342"/>
      <c r="F1" s="342"/>
      <c r="G1" s="342"/>
      <c r="H1" s="342"/>
      <c r="I1" s="342"/>
      <c r="J1" s="342"/>
      <c r="K1" s="342"/>
      <c r="L1" s="342"/>
      <c r="M1" s="342"/>
      <c r="N1" s="342"/>
      <c r="O1" s="342"/>
      <c r="P1" s="342"/>
    </row>
    <row r="2" spans="1:19" ht="20.25" x14ac:dyDescent="0.2">
      <c r="A2" s="115" t="s">
        <v>109</v>
      </c>
      <c r="B2" s="116"/>
      <c r="C2" s="115"/>
      <c r="D2" s="115"/>
      <c r="E2" s="115"/>
      <c r="F2" s="115"/>
      <c r="G2" s="115"/>
      <c r="H2" s="115"/>
      <c r="I2" s="115"/>
      <c r="J2" s="115"/>
      <c r="K2" s="115"/>
      <c r="L2" s="115"/>
      <c r="M2" s="115"/>
      <c r="N2" s="115"/>
      <c r="O2" s="115"/>
      <c r="P2" s="115"/>
    </row>
    <row r="3" spans="1:19" s="39" customFormat="1" ht="24.75" customHeight="1" x14ac:dyDescent="0.2">
      <c r="A3" s="343" t="s">
        <v>173</v>
      </c>
      <c r="B3" s="343"/>
      <c r="C3" s="343"/>
      <c r="D3" s="343"/>
      <c r="E3" s="343"/>
      <c r="F3" s="343"/>
      <c r="G3" s="343"/>
      <c r="H3" s="343"/>
      <c r="I3" s="343"/>
      <c r="J3" s="343"/>
      <c r="K3" s="343"/>
      <c r="L3" s="343"/>
      <c r="M3" s="343"/>
      <c r="N3" s="343"/>
      <c r="O3" s="343"/>
      <c r="P3" s="343"/>
    </row>
    <row r="4" spans="1:19" s="39" customFormat="1" ht="15.75" customHeight="1" x14ac:dyDescent="0.2">
      <c r="A4" s="344" t="s">
        <v>287</v>
      </c>
      <c r="B4" s="344"/>
      <c r="C4" s="344"/>
      <c r="D4" s="344"/>
      <c r="E4" s="344"/>
      <c r="F4" s="344"/>
      <c r="G4" s="344"/>
      <c r="H4" s="344"/>
      <c r="I4" s="344"/>
      <c r="J4" s="344"/>
      <c r="K4" s="344"/>
      <c r="L4" s="344"/>
      <c r="M4" s="344"/>
      <c r="N4" s="344"/>
      <c r="O4" s="344"/>
      <c r="P4" s="344"/>
    </row>
    <row r="5" spans="1:19" s="39" customFormat="1" ht="10.5" customHeight="1" x14ac:dyDescent="0.2">
      <c r="A5" s="40"/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</row>
    <row r="6" spans="1:19" s="39" customFormat="1" ht="24" customHeight="1" thickBot="1" x14ac:dyDescent="0.25">
      <c r="A6" s="340" t="s">
        <v>99</v>
      </c>
      <c r="B6" s="340"/>
      <c r="C6" s="341" t="s">
        <v>161</v>
      </c>
      <c r="D6" s="341"/>
      <c r="E6" s="341"/>
      <c r="F6" s="341"/>
      <c r="G6" s="341"/>
      <c r="H6" s="341"/>
      <c r="I6" s="341"/>
      <c r="J6" s="341"/>
      <c r="K6" s="341"/>
      <c r="L6" s="341"/>
      <c r="M6" s="341"/>
      <c r="N6" s="341"/>
      <c r="O6" s="341" t="s">
        <v>2</v>
      </c>
      <c r="P6" s="341"/>
    </row>
    <row r="7" spans="1:19" s="39" customFormat="1" ht="24" customHeight="1" thickBot="1" x14ac:dyDescent="0.25">
      <c r="A7" s="340"/>
      <c r="B7" s="340"/>
      <c r="C7" s="170" t="s">
        <v>0</v>
      </c>
      <c r="D7" s="170" t="s">
        <v>1</v>
      </c>
      <c r="E7" s="170" t="s">
        <v>7</v>
      </c>
      <c r="F7" s="170" t="s">
        <v>8</v>
      </c>
      <c r="G7" s="170" t="s">
        <v>49</v>
      </c>
      <c r="H7" s="170" t="s">
        <v>47</v>
      </c>
      <c r="I7" s="170" t="s">
        <v>108</v>
      </c>
      <c r="J7" s="170" t="s">
        <v>48</v>
      </c>
      <c r="K7" s="170" t="s">
        <v>9</v>
      </c>
      <c r="L7" s="170" t="s">
        <v>10</v>
      </c>
      <c r="M7" s="170" t="s">
        <v>11</v>
      </c>
      <c r="N7" s="170" t="s">
        <v>12</v>
      </c>
      <c r="O7" s="170" t="s">
        <v>159</v>
      </c>
      <c r="P7" s="170" t="s">
        <v>160</v>
      </c>
    </row>
    <row r="8" spans="1:19" s="39" customFormat="1" ht="19.5" customHeight="1" thickBot="1" x14ac:dyDescent="0.25">
      <c r="A8" s="223"/>
      <c r="B8" s="224" t="s">
        <v>95</v>
      </c>
      <c r="C8" s="226">
        <v>15</v>
      </c>
      <c r="D8" s="227">
        <v>30</v>
      </c>
      <c r="E8" s="227">
        <v>43</v>
      </c>
      <c r="F8" s="227">
        <v>39</v>
      </c>
      <c r="G8" s="227">
        <v>26</v>
      </c>
      <c r="H8" s="227">
        <v>46</v>
      </c>
      <c r="I8" s="227">
        <v>45</v>
      </c>
      <c r="J8" s="227">
        <v>45</v>
      </c>
      <c r="K8" s="227">
        <v>20</v>
      </c>
      <c r="L8" s="227">
        <v>46</v>
      </c>
      <c r="M8" s="227">
        <v>25</v>
      </c>
      <c r="N8" s="227">
        <v>25</v>
      </c>
      <c r="O8" s="236">
        <f>SUM(C8:N8)</f>
        <v>405</v>
      </c>
      <c r="P8" s="229">
        <f>+O8/$O$50*100</f>
        <v>1.163793103448276</v>
      </c>
      <c r="Q8" s="37"/>
    </row>
    <row r="9" spans="1:19" s="39" customFormat="1" ht="19.5" customHeight="1" x14ac:dyDescent="0.2">
      <c r="A9" s="223"/>
      <c r="B9" s="224" t="s">
        <v>120</v>
      </c>
      <c r="C9" s="230">
        <v>20</v>
      </c>
      <c r="D9" s="50">
        <v>24</v>
      </c>
      <c r="E9" s="50">
        <v>24</v>
      </c>
      <c r="F9" s="50">
        <v>30</v>
      </c>
      <c r="G9" s="50">
        <v>26</v>
      </c>
      <c r="H9" s="50">
        <v>36</v>
      </c>
      <c r="I9" s="50">
        <v>27</v>
      </c>
      <c r="J9" s="50">
        <v>26</v>
      </c>
      <c r="K9" s="50">
        <v>20</v>
      </c>
      <c r="L9" s="50">
        <v>17</v>
      </c>
      <c r="M9" s="50">
        <v>19</v>
      </c>
      <c r="N9" s="50">
        <v>25</v>
      </c>
      <c r="O9" s="237">
        <f>SUM(C9:N9)</f>
        <v>294</v>
      </c>
      <c r="P9" s="231">
        <f t="shared" ref="P9:P50" si="0">+O9/$O$50*100</f>
        <v>0.84482758620689646</v>
      </c>
      <c r="Q9" s="37"/>
      <c r="R9" s="52"/>
      <c r="S9" s="52"/>
    </row>
    <row r="10" spans="1:19" s="39" customFormat="1" ht="19.5" customHeight="1" x14ac:dyDescent="0.2">
      <c r="A10" s="223"/>
      <c r="B10" s="224" t="s">
        <v>94</v>
      </c>
      <c r="C10" s="230">
        <v>10</v>
      </c>
      <c r="D10" s="50">
        <v>13</v>
      </c>
      <c r="E10" s="50">
        <v>15</v>
      </c>
      <c r="F10" s="50">
        <v>9</v>
      </c>
      <c r="G10" s="50">
        <v>5</v>
      </c>
      <c r="H10" s="50">
        <v>6</v>
      </c>
      <c r="I10" s="50">
        <v>6</v>
      </c>
      <c r="J10" s="50">
        <v>8</v>
      </c>
      <c r="K10" s="50">
        <v>10</v>
      </c>
      <c r="L10" s="50">
        <v>8</v>
      </c>
      <c r="M10" s="50">
        <v>16</v>
      </c>
      <c r="N10" s="50">
        <v>4</v>
      </c>
      <c r="O10" s="237">
        <f t="shared" ref="O10:O49" si="1">SUM(C10:N10)</f>
        <v>110</v>
      </c>
      <c r="P10" s="231">
        <f t="shared" si="0"/>
        <v>0.31609195402298851</v>
      </c>
      <c r="Q10" s="37"/>
      <c r="R10" s="46" t="s">
        <v>117</v>
      </c>
      <c r="S10" s="51">
        <v>782</v>
      </c>
    </row>
    <row r="11" spans="1:19" s="39" customFormat="1" ht="19.5" customHeight="1" x14ac:dyDescent="0.2">
      <c r="A11" s="223"/>
      <c r="B11" s="225" t="s">
        <v>321</v>
      </c>
      <c r="C11" s="230">
        <v>4</v>
      </c>
      <c r="D11" s="50">
        <v>4</v>
      </c>
      <c r="E11" s="50">
        <v>5</v>
      </c>
      <c r="F11" s="50">
        <v>10</v>
      </c>
      <c r="G11" s="50">
        <v>5</v>
      </c>
      <c r="H11" s="50">
        <v>8</v>
      </c>
      <c r="I11" s="50">
        <v>3</v>
      </c>
      <c r="J11" s="50">
        <v>10</v>
      </c>
      <c r="K11" s="50">
        <v>9</v>
      </c>
      <c r="L11" s="50">
        <v>11</v>
      </c>
      <c r="M11" s="50">
        <v>6</v>
      </c>
      <c r="N11" s="50">
        <v>9</v>
      </c>
      <c r="O11" s="237">
        <f t="shared" si="1"/>
        <v>84</v>
      </c>
      <c r="P11" s="231">
        <f t="shared" si="0"/>
        <v>0.2413793103448276</v>
      </c>
      <c r="Q11" s="37"/>
      <c r="R11" s="42" t="s">
        <v>227</v>
      </c>
      <c r="S11" s="51">
        <v>1476</v>
      </c>
    </row>
    <row r="12" spans="1:19" s="39" customFormat="1" ht="19.5" customHeight="1" x14ac:dyDescent="0.2">
      <c r="A12" s="225"/>
      <c r="B12" s="224" t="s">
        <v>121</v>
      </c>
      <c r="C12" s="230">
        <v>1</v>
      </c>
      <c r="D12" s="50">
        <v>3</v>
      </c>
      <c r="E12" s="50">
        <v>2</v>
      </c>
      <c r="F12" s="50">
        <v>6</v>
      </c>
      <c r="G12" s="50">
        <v>2</v>
      </c>
      <c r="H12" s="50">
        <v>3</v>
      </c>
      <c r="I12" s="50">
        <v>1</v>
      </c>
      <c r="J12" s="50">
        <v>5</v>
      </c>
      <c r="K12" s="50">
        <v>2</v>
      </c>
      <c r="L12" s="50"/>
      <c r="M12" s="50">
        <v>2</v>
      </c>
      <c r="N12" s="50">
        <v>2</v>
      </c>
      <c r="O12" s="237">
        <f t="shared" si="1"/>
        <v>29</v>
      </c>
      <c r="P12" s="231">
        <f t="shared" si="0"/>
        <v>8.3333333333333343E-2</v>
      </c>
      <c r="Q12" s="37"/>
      <c r="R12" s="42" t="s">
        <v>3</v>
      </c>
      <c r="S12" s="50">
        <v>20816</v>
      </c>
    </row>
    <row r="13" spans="1:19" s="39" customFormat="1" ht="19.5" customHeight="1" x14ac:dyDescent="0.2">
      <c r="A13" s="225"/>
      <c r="B13" s="224" t="s">
        <v>122</v>
      </c>
      <c r="C13" s="230">
        <v>3</v>
      </c>
      <c r="D13" s="50">
        <v>10</v>
      </c>
      <c r="E13" s="50">
        <v>13</v>
      </c>
      <c r="F13" s="50">
        <v>33</v>
      </c>
      <c r="G13" s="50">
        <v>23</v>
      </c>
      <c r="H13" s="50">
        <v>17</v>
      </c>
      <c r="I13" s="50">
        <v>22</v>
      </c>
      <c r="J13" s="50">
        <v>11</v>
      </c>
      <c r="K13" s="50">
        <v>13</v>
      </c>
      <c r="L13" s="50">
        <v>23</v>
      </c>
      <c r="M13" s="50">
        <v>22</v>
      </c>
      <c r="N13" s="50">
        <v>16</v>
      </c>
      <c r="O13" s="237">
        <f t="shared" si="1"/>
        <v>206</v>
      </c>
      <c r="P13" s="231">
        <f t="shared" si="0"/>
        <v>0.59195402298850575</v>
      </c>
      <c r="Q13" s="37"/>
      <c r="R13" s="42" t="s">
        <v>261</v>
      </c>
      <c r="S13" s="50">
        <v>3292</v>
      </c>
    </row>
    <row r="14" spans="1:19" ht="19.5" customHeight="1" x14ac:dyDescent="0.2">
      <c r="A14" s="223"/>
      <c r="B14" s="224" t="s">
        <v>104</v>
      </c>
      <c r="C14" s="230">
        <v>5</v>
      </c>
      <c r="D14" s="50">
        <v>3</v>
      </c>
      <c r="E14" s="50">
        <v>3</v>
      </c>
      <c r="F14" s="50">
        <v>15</v>
      </c>
      <c r="G14" s="50">
        <v>4</v>
      </c>
      <c r="H14" s="50">
        <v>4</v>
      </c>
      <c r="I14" s="50">
        <v>2</v>
      </c>
      <c r="J14" s="50">
        <v>3</v>
      </c>
      <c r="K14" s="50">
        <v>3</v>
      </c>
      <c r="L14" s="50">
        <v>2</v>
      </c>
      <c r="M14" s="50"/>
      <c r="N14" s="50">
        <v>2</v>
      </c>
      <c r="O14" s="237">
        <f t="shared" si="1"/>
        <v>46</v>
      </c>
      <c r="P14" s="231">
        <f t="shared" si="0"/>
        <v>0.13218390804597702</v>
      </c>
      <c r="R14" s="42" t="s">
        <v>330</v>
      </c>
      <c r="S14" s="50">
        <v>1550</v>
      </c>
    </row>
    <row r="15" spans="1:19" s="39" customFormat="1" ht="19.5" customHeight="1" x14ac:dyDescent="0.2">
      <c r="A15" s="223"/>
      <c r="B15" s="224" t="s">
        <v>123</v>
      </c>
      <c r="C15" s="230">
        <v>3</v>
      </c>
      <c r="D15" s="50">
        <v>7</v>
      </c>
      <c r="E15" s="50">
        <v>2</v>
      </c>
      <c r="F15" s="50">
        <v>2</v>
      </c>
      <c r="G15" s="50">
        <v>3</v>
      </c>
      <c r="H15" s="50">
        <v>3</v>
      </c>
      <c r="I15" s="50">
        <v>2</v>
      </c>
      <c r="J15" s="50">
        <v>2</v>
      </c>
      <c r="K15" s="50">
        <v>3</v>
      </c>
      <c r="L15" s="50">
        <v>1</v>
      </c>
      <c r="M15" s="50">
        <v>1</v>
      </c>
      <c r="N15" s="50">
        <v>2</v>
      </c>
      <c r="O15" s="237">
        <f t="shared" si="1"/>
        <v>31</v>
      </c>
      <c r="P15" s="231">
        <f t="shared" si="0"/>
        <v>8.9080459770114945E-2</v>
      </c>
      <c r="Q15" s="37"/>
      <c r="R15" s="45" t="s">
        <v>97</v>
      </c>
      <c r="S15" s="37">
        <v>1548</v>
      </c>
    </row>
    <row r="16" spans="1:19" s="39" customFormat="1" ht="19.5" customHeight="1" x14ac:dyDescent="0.2">
      <c r="A16" s="223"/>
      <c r="B16" s="224" t="s">
        <v>124</v>
      </c>
      <c r="C16" s="230">
        <v>2</v>
      </c>
      <c r="D16" s="50">
        <v>8</v>
      </c>
      <c r="E16" s="50">
        <v>6</v>
      </c>
      <c r="F16" s="50">
        <v>6</v>
      </c>
      <c r="G16" s="50">
        <v>5</v>
      </c>
      <c r="H16" s="50">
        <v>9</v>
      </c>
      <c r="I16" s="50">
        <v>5</v>
      </c>
      <c r="J16" s="50">
        <v>4</v>
      </c>
      <c r="K16" s="50">
        <v>6</v>
      </c>
      <c r="L16" s="50">
        <v>1</v>
      </c>
      <c r="M16" s="50">
        <v>5</v>
      </c>
      <c r="N16" s="50">
        <v>9</v>
      </c>
      <c r="O16" s="237">
        <f t="shared" si="1"/>
        <v>66</v>
      </c>
      <c r="P16" s="231">
        <f t="shared" si="0"/>
        <v>0.18965517241379309</v>
      </c>
      <c r="Q16" s="37"/>
      <c r="R16" s="42" t="s">
        <v>93</v>
      </c>
      <c r="S16" s="50">
        <v>1539</v>
      </c>
    </row>
    <row r="17" spans="1:21" s="39" customFormat="1" ht="19.5" customHeight="1" x14ac:dyDescent="0.2">
      <c r="A17" s="223"/>
      <c r="B17" s="225" t="s">
        <v>103</v>
      </c>
      <c r="C17" s="230">
        <v>8</v>
      </c>
      <c r="D17" s="50">
        <v>6</v>
      </c>
      <c r="E17" s="50">
        <v>13</v>
      </c>
      <c r="F17" s="50">
        <v>9</v>
      </c>
      <c r="G17" s="50">
        <v>8</v>
      </c>
      <c r="H17" s="50">
        <v>5</v>
      </c>
      <c r="I17" s="50">
        <v>7</v>
      </c>
      <c r="J17" s="50">
        <v>12</v>
      </c>
      <c r="K17" s="50">
        <v>5</v>
      </c>
      <c r="L17" s="50">
        <v>5</v>
      </c>
      <c r="M17" s="50">
        <v>5</v>
      </c>
      <c r="N17" s="50">
        <v>4</v>
      </c>
      <c r="O17" s="237">
        <f t="shared" si="1"/>
        <v>87</v>
      </c>
      <c r="P17" s="231">
        <f t="shared" si="0"/>
        <v>0.25</v>
      </c>
      <c r="Q17" s="37"/>
      <c r="R17" s="42" t="s">
        <v>98</v>
      </c>
      <c r="S17" s="50">
        <v>932</v>
      </c>
    </row>
    <row r="18" spans="1:21" s="39" customFormat="1" ht="19.5" customHeight="1" x14ac:dyDescent="0.2">
      <c r="A18" s="223"/>
      <c r="B18" s="224" t="s">
        <v>125</v>
      </c>
      <c r="C18" s="230">
        <v>10</v>
      </c>
      <c r="D18" s="50">
        <v>7</v>
      </c>
      <c r="E18" s="50">
        <v>3</v>
      </c>
      <c r="F18" s="50">
        <v>5</v>
      </c>
      <c r="G18" s="50">
        <v>5</v>
      </c>
      <c r="H18" s="50">
        <v>5</v>
      </c>
      <c r="I18" s="50">
        <v>6</v>
      </c>
      <c r="J18" s="50">
        <v>5</v>
      </c>
      <c r="K18" s="50">
        <v>5</v>
      </c>
      <c r="L18" s="50">
        <v>3</v>
      </c>
      <c r="M18" s="50">
        <v>1</v>
      </c>
      <c r="N18" s="50">
        <v>5</v>
      </c>
      <c r="O18" s="237">
        <f t="shared" si="1"/>
        <v>60</v>
      </c>
      <c r="P18" s="231">
        <f t="shared" si="0"/>
        <v>0.17241379310344829</v>
      </c>
      <c r="Q18" s="37"/>
      <c r="R18" s="42" t="s">
        <v>262</v>
      </c>
      <c r="S18" s="50">
        <v>647</v>
      </c>
      <c r="T18" s="108"/>
    </row>
    <row r="19" spans="1:21" s="39" customFormat="1" ht="19.5" customHeight="1" x14ac:dyDescent="0.2">
      <c r="A19" s="223"/>
      <c r="B19" s="224" t="s">
        <v>93</v>
      </c>
      <c r="C19" s="230">
        <v>65</v>
      </c>
      <c r="D19" s="50">
        <v>120</v>
      </c>
      <c r="E19" s="50">
        <v>116</v>
      </c>
      <c r="F19" s="50">
        <v>133</v>
      </c>
      <c r="G19" s="50">
        <v>160</v>
      </c>
      <c r="H19" s="50">
        <v>143</v>
      </c>
      <c r="I19" s="50">
        <v>141</v>
      </c>
      <c r="J19" s="50">
        <v>125</v>
      </c>
      <c r="K19" s="50">
        <v>133</v>
      </c>
      <c r="L19" s="50">
        <v>157</v>
      </c>
      <c r="M19" s="50">
        <v>110</v>
      </c>
      <c r="N19" s="50">
        <v>136</v>
      </c>
      <c r="O19" s="237">
        <f t="shared" si="1"/>
        <v>1539</v>
      </c>
      <c r="P19" s="231">
        <f t="shared" si="0"/>
        <v>4.4224137931034484</v>
      </c>
      <c r="Q19" s="37"/>
      <c r="R19" s="42" t="s">
        <v>95</v>
      </c>
      <c r="S19" s="50">
        <v>405</v>
      </c>
      <c r="T19" s="108"/>
      <c r="U19" s="37"/>
    </row>
    <row r="20" spans="1:21" s="39" customFormat="1" ht="19.5" customHeight="1" x14ac:dyDescent="0.2">
      <c r="A20" s="223"/>
      <c r="B20" s="225" t="s">
        <v>126</v>
      </c>
      <c r="C20" s="230">
        <v>2</v>
      </c>
      <c r="D20" s="50">
        <v>2</v>
      </c>
      <c r="E20" s="50">
        <v>3</v>
      </c>
      <c r="F20" s="50">
        <v>4</v>
      </c>
      <c r="G20" s="50">
        <v>2</v>
      </c>
      <c r="H20" s="50">
        <v>4</v>
      </c>
      <c r="I20" s="50">
        <v>2</v>
      </c>
      <c r="J20" s="50">
        <v>2</v>
      </c>
      <c r="K20" s="50">
        <v>4</v>
      </c>
      <c r="L20" s="50"/>
      <c r="M20" s="50"/>
      <c r="N20" s="50">
        <v>2</v>
      </c>
      <c r="O20" s="237">
        <f t="shared" si="1"/>
        <v>27</v>
      </c>
      <c r="P20" s="231">
        <f t="shared" si="0"/>
        <v>7.7586206896551727E-2</v>
      </c>
      <c r="Q20" s="37"/>
      <c r="R20" s="42" t="s">
        <v>90</v>
      </c>
      <c r="S20" s="50">
        <v>388</v>
      </c>
      <c r="U20" s="37"/>
    </row>
    <row r="21" spans="1:21" s="39" customFormat="1" ht="19.5" customHeight="1" x14ac:dyDescent="0.2">
      <c r="A21" s="225"/>
      <c r="B21" s="224" t="s">
        <v>322</v>
      </c>
      <c r="C21" s="230">
        <v>7</v>
      </c>
      <c r="D21" s="50">
        <v>8</v>
      </c>
      <c r="E21" s="50">
        <v>11</v>
      </c>
      <c r="F21" s="50">
        <v>12</v>
      </c>
      <c r="G21" s="50">
        <v>3</v>
      </c>
      <c r="H21" s="50">
        <v>11</v>
      </c>
      <c r="I21" s="50">
        <v>10</v>
      </c>
      <c r="J21" s="50">
        <v>10</v>
      </c>
      <c r="K21" s="50">
        <v>12</v>
      </c>
      <c r="L21" s="50">
        <v>2</v>
      </c>
      <c r="M21" s="50">
        <v>8</v>
      </c>
      <c r="N21" s="50">
        <v>12</v>
      </c>
      <c r="O21" s="237">
        <f t="shared" si="1"/>
        <v>106</v>
      </c>
      <c r="P21" s="231">
        <f t="shared" si="0"/>
        <v>0.30459770114942525</v>
      </c>
      <c r="Q21" s="37"/>
      <c r="R21" s="42" t="s">
        <v>96</v>
      </c>
      <c r="S21" s="50">
        <v>379</v>
      </c>
      <c r="U21" s="37"/>
    </row>
    <row r="22" spans="1:21" s="39" customFormat="1" ht="19.5" customHeight="1" x14ac:dyDescent="0.2">
      <c r="A22" s="225"/>
      <c r="B22" s="224" t="s">
        <v>323</v>
      </c>
      <c r="C22" s="230"/>
      <c r="D22" s="50">
        <v>1</v>
      </c>
      <c r="E22" s="50">
        <v>5</v>
      </c>
      <c r="F22" s="50">
        <v>1</v>
      </c>
      <c r="G22" s="50">
        <v>1</v>
      </c>
      <c r="H22" s="50">
        <v>2</v>
      </c>
      <c r="I22" s="50"/>
      <c r="J22" s="50">
        <v>1</v>
      </c>
      <c r="K22" s="50"/>
      <c r="L22" s="50">
        <v>1</v>
      </c>
      <c r="M22" s="50"/>
      <c r="N22" s="50"/>
      <c r="O22" s="237">
        <f t="shared" si="1"/>
        <v>12</v>
      </c>
      <c r="P22" s="231">
        <f t="shared" si="0"/>
        <v>3.4482758620689655E-2</v>
      </c>
      <c r="Q22" s="37"/>
      <c r="R22" s="42" t="s">
        <v>120</v>
      </c>
      <c r="S22" s="50">
        <v>294</v>
      </c>
      <c r="U22" s="37"/>
    </row>
    <row r="23" spans="1:21" ht="19.5" customHeight="1" x14ac:dyDescent="0.2">
      <c r="A23" s="223"/>
      <c r="B23" s="224" t="s">
        <v>261</v>
      </c>
      <c r="C23" s="230">
        <v>218</v>
      </c>
      <c r="D23" s="50">
        <v>420</v>
      </c>
      <c r="E23" s="50">
        <v>334</v>
      </c>
      <c r="F23" s="50">
        <v>273</v>
      </c>
      <c r="G23" s="50">
        <v>287</v>
      </c>
      <c r="H23" s="50">
        <v>296</v>
      </c>
      <c r="I23" s="50">
        <v>296</v>
      </c>
      <c r="J23" s="50">
        <v>256</v>
      </c>
      <c r="K23" s="50">
        <v>228</v>
      </c>
      <c r="L23" s="50">
        <v>243</v>
      </c>
      <c r="M23" s="50">
        <v>197</v>
      </c>
      <c r="N23" s="50">
        <v>244</v>
      </c>
      <c r="O23" s="237">
        <f t="shared" si="1"/>
        <v>3292</v>
      </c>
      <c r="P23" s="231">
        <f t="shared" si="0"/>
        <v>9.4597701149425291</v>
      </c>
      <c r="R23" s="42" t="s">
        <v>131</v>
      </c>
      <c r="S23" s="50">
        <v>280</v>
      </c>
    </row>
    <row r="24" spans="1:21" s="39" customFormat="1" ht="19.5" customHeight="1" x14ac:dyDescent="0.2">
      <c r="A24" s="225"/>
      <c r="B24" s="224" t="s">
        <v>324</v>
      </c>
      <c r="C24" s="230"/>
      <c r="D24" s="50">
        <v>1</v>
      </c>
      <c r="E24" s="50">
        <v>6</v>
      </c>
      <c r="F24" s="50">
        <v>4</v>
      </c>
      <c r="G24" s="50">
        <v>2</v>
      </c>
      <c r="H24" s="50">
        <v>3</v>
      </c>
      <c r="I24" s="50">
        <v>2</v>
      </c>
      <c r="J24" s="50">
        <v>2</v>
      </c>
      <c r="K24" s="50">
        <v>3</v>
      </c>
      <c r="L24" s="50">
        <v>1</v>
      </c>
      <c r="M24" s="50">
        <v>4</v>
      </c>
      <c r="N24" s="50">
        <v>3</v>
      </c>
      <c r="O24" s="237">
        <f t="shared" si="1"/>
        <v>31</v>
      </c>
      <c r="P24" s="231">
        <f t="shared" si="0"/>
        <v>8.9080459770114945E-2</v>
      </c>
      <c r="Q24" s="37"/>
      <c r="R24" s="42" t="s">
        <v>333</v>
      </c>
      <c r="S24" s="50">
        <v>266</v>
      </c>
      <c r="U24" s="37"/>
    </row>
    <row r="25" spans="1:21" s="39" customFormat="1" ht="19.5" customHeight="1" x14ac:dyDescent="0.2">
      <c r="A25" s="225"/>
      <c r="B25" s="224" t="s">
        <v>325</v>
      </c>
      <c r="C25" s="230"/>
      <c r="D25" s="50">
        <v>8</v>
      </c>
      <c r="E25" s="50">
        <v>2</v>
      </c>
      <c r="F25" s="50">
        <v>6</v>
      </c>
      <c r="G25" s="50">
        <v>2</v>
      </c>
      <c r="H25" s="50">
        <v>3</v>
      </c>
      <c r="I25" s="50">
        <v>4</v>
      </c>
      <c r="J25" s="50">
        <v>5</v>
      </c>
      <c r="K25" s="50">
        <v>6</v>
      </c>
      <c r="L25" s="50">
        <v>7</v>
      </c>
      <c r="M25" s="50">
        <v>2</v>
      </c>
      <c r="N25" s="50">
        <v>7</v>
      </c>
      <c r="O25" s="237">
        <f t="shared" si="1"/>
        <v>52</v>
      </c>
      <c r="P25" s="231">
        <f t="shared" si="0"/>
        <v>0.14942528735632185</v>
      </c>
      <c r="Q25" s="37"/>
      <c r="R25" s="42" t="s">
        <v>122</v>
      </c>
      <c r="S25" s="50">
        <v>206</v>
      </c>
      <c r="U25" s="37"/>
    </row>
    <row r="26" spans="1:21" ht="19.5" customHeight="1" x14ac:dyDescent="0.2">
      <c r="A26" s="223"/>
      <c r="B26" s="224" t="s">
        <v>326</v>
      </c>
      <c r="C26" s="230">
        <v>5</v>
      </c>
      <c r="D26" s="50">
        <v>2</v>
      </c>
      <c r="E26" s="50">
        <v>5</v>
      </c>
      <c r="F26" s="50">
        <v>8</v>
      </c>
      <c r="G26" s="50">
        <v>4</v>
      </c>
      <c r="H26" s="50">
        <v>1</v>
      </c>
      <c r="I26" s="50">
        <v>8</v>
      </c>
      <c r="J26" s="50">
        <v>4</v>
      </c>
      <c r="K26" s="50">
        <v>8</v>
      </c>
      <c r="L26" s="50">
        <v>1</v>
      </c>
      <c r="M26" s="50">
        <v>5</v>
      </c>
      <c r="N26" s="50">
        <v>1</v>
      </c>
      <c r="O26" s="237">
        <f t="shared" si="1"/>
        <v>52</v>
      </c>
      <c r="P26" s="231">
        <f t="shared" si="0"/>
        <v>0.14942528735632185</v>
      </c>
      <c r="R26" s="42"/>
      <c r="S26" s="50">
        <f>SUM(S10:S25)</f>
        <v>34800</v>
      </c>
    </row>
    <row r="27" spans="1:21" s="39" customFormat="1" ht="19.5" customHeight="1" x14ac:dyDescent="0.2">
      <c r="A27" s="223"/>
      <c r="B27" s="224" t="s">
        <v>327</v>
      </c>
      <c r="C27" s="230"/>
      <c r="D27" s="50">
        <v>2</v>
      </c>
      <c r="E27" s="50">
        <v>5</v>
      </c>
      <c r="F27" s="50">
        <v>3</v>
      </c>
      <c r="G27" s="50">
        <v>1</v>
      </c>
      <c r="H27" s="50">
        <v>1</v>
      </c>
      <c r="I27" s="50"/>
      <c r="J27" s="50"/>
      <c r="K27" s="50">
        <v>1</v>
      </c>
      <c r="L27" s="50">
        <v>1</v>
      </c>
      <c r="M27" s="50">
        <v>2</v>
      </c>
      <c r="N27" s="50">
        <v>1</v>
      </c>
      <c r="O27" s="237">
        <f t="shared" si="1"/>
        <v>17</v>
      </c>
      <c r="P27" s="231">
        <f t="shared" si="0"/>
        <v>4.8850574712643674E-2</v>
      </c>
      <c r="Q27" s="37"/>
      <c r="R27" s="42"/>
      <c r="S27" s="50"/>
      <c r="U27" s="37"/>
    </row>
    <row r="28" spans="1:21" ht="19.5" customHeight="1" x14ac:dyDescent="0.2">
      <c r="A28" s="223"/>
      <c r="B28" s="224" t="s">
        <v>328</v>
      </c>
      <c r="C28" s="230">
        <v>2</v>
      </c>
      <c r="D28" s="50">
        <v>10</v>
      </c>
      <c r="E28" s="50">
        <v>5</v>
      </c>
      <c r="F28" s="50">
        <v>4</v>
      </c>
      <c r="G28" s="50">
        <v>7</v>
      </c>
      <c r="H28" s="50">
        <v>6</v>
      </c>
      <c r="I28" s="50">
        <v>1</v>
      </c>
      <c r="J28" s="50"/>
      <c r="K28" s="50">
        <v>4</v>
      </c>
      <c r="L28" s="50">
        <v>1</v>
      </c>
      <c r="M28" s="50">
        <v>2</v>
      </c>
      <c r="N28" s="50">
        <v>3</v>
      </c>
      <c r="O28" s="237">
        <f t="shared" si="1"/>
        <v>45</v>
      </c>
      <c r="P28" s="231">
        <f t="shared" si="0"/>
        <v>0.12931034482758622</v>
      </c>
      <c r="R28" s="42"/>
      <c r="S28" s="50"/>
    </row>
    <row r="29" spans="1:21" s="39" customFormat="1" ht="19.5" customHeight="1" x14ac:dyDescent="0.2">
      <c r="A29" s="223"/>
      <c r="B29" s="224" t="s">
        <v>330</v>
      </c>
      <c r="C29" s="230">
        <v>98</v>
      </c>
      <c r="D29" s="50">
        <v>140</v>
      </c>
      <c r="E29" s="50">
        <v>220</v>
      </c>
      <c r="F29" s="50">
        <v>108</v>
      </c>
      <c r="G29" s="50">
        <v>134</v>
      </c>
      <c r="H29" s="50">
        <v>116</v>
      </c>
      <c r="I29" s="50">
        <v>149</v>
      </c>
      <c r="J29" s="50">
        <v>145</v>
      </c>
      <c r="K29" s="50">
        <v>118</v>
      </c>
      <c r="L29" s="50">
        <v>110</v>
      </c>
      <c r="M29" s="50">
        <v>97</v>
      </c>
      <c r="N29" s="50">
        <v>115</v>
      </c>
      <c r="O29" s="237">
        <f t="shared" si="1"/>
        <v>1550</v>
      </c>
      <c r="P29" s="231">
        <f t="shared" si="0"/>
        <v>4.4540229885057476</v>
      </c>
      <c r="Q29" s="37"/>
      <c r="R29" s="45"/>
      <c r="S29" s="37" t="s">
        <v>261</v>
      </c>
      <c r="T29" s="37">
        <v>3292</v>
      </c>
      <c r="U29" s="37"/>
    </row>
    <row r="30" spans="1:21" s="39" customFormat="1" ht="19.5" customHeight="1" x14ac:dyDescent="0.2">
      <c r="A30" s="223"/>
      <c r="B30" s="224" t="s">
        <v>98</v>
      </c>
      <c r="C30" s="230">
        <v>71</v>
      </c>
      <c r="D30" s="50">
        <v>75</v>
      </c>
      <c r="E30" s="50">
        <v>80</v>
      </c>
      <c r="F30" s="50">
        <v>65</v>
      </c>
      <c r="G30" s="50">
        <v>67</v>
      </c>
      <c r="H30" s="50">
        <v>106</v>
      </c>
      <c r="I30" s="50">
        <v>152</v>
      </c>
      <c r="J30" s="50">
        <v>59</v>
      </c>
      <c r="K30" s="50">
        <v>71</v>
      </c>
      <c r="L30" s="50">
        <v>57</v>
      </c>
      <c r="M30" s="50">
        <v>59</v>
      </c>
      <c r="N30" s="50">
        <v>70</v>
      </c>
      <c r="O30" s="237">
        <f t="shared" si="1"/>
        <v>932</v>
      </c>
      <c r="P30" s="231">
        <f t="shared" si="0"/>
        <v>2.6781609195402298</v>
      </c>
      <c r="Q30" s="37"/>
      <c r="R30" s="42"/>
      <c r="S30" s="50" t="s">
        <v>330</v>
      </c>
      <c r="T30" s="37">
        <v>1550</v>
      </c>
      <c r="U30" s="37"/>
    </row>
    <row r="31" spans="1:21" s="39" customFormat="1" ht="19.5" customHeight="1" x14ac:dyDescent="0.2">
      <c r="A31" s="223"/>
      <c r="B31" s="225" t="s">
        <v>127</v>
      </c>
      <c r="C31" s="230"/>
      <c r="D31" s="50">
        <v>1</v>
      </c>
      <c r="E31" s="50">
        <v>2</v>
      </c>
      <c r="F31" s="50">
        <v>5</v>
      </c>
      <c r="G31" s="50">
        <v>1</v>
      </c>
      <c r="H31" s="50"/>
      <c r="I31" s="50">
        <v>1</v>
      </c>
      <c r="J31" s="50">
        <v>1</v>
      </c>
      <c r="K31" s="50">
        <v>1</v>
      </c>
      <c r="L31" s="50">
        <v>2</v>
      </c>
      <c r="M31" s="50"/>
      <c r="N31" s="50">
        <v>2</v>
      </c>
      <c r="O31" s="237">
        <f t="shared" si="1"/>
        <v>16</v>
      </c>
      <c r="P31" s="231">
        <f t="shared" si="0"/>
        <v>4.5977011494252873E-2</v>
      </c>
      <c r="Q31" s="37"/>
      <c r="R31" s="37"/>
      <c r="S31" s="37" t="s">
        <v>97</v>
      </c>
      <c r="T31" s="37">
        <v>1548</v>
      </c>
      <c r="U31" s="37"/>
    </row>
    <row r="32" spans="1:21" s="39" customFormat="1" ht="19.5" customHeight="1" x14ac:dyDescent="0.2">
      <c r="A32" s="223"/>
      <c r="B32" s="224" t="s">
        <v>96</v>
      </c>
      <c r="C32" s="230">
        <v>17</v>
      </c>
      <c r="D32" s="50">
        <v>27</v>
      </c>
      <c r="E32" s="50">
        <v>52</v>
      </c>
      <c r="F32" s="50">
        <v>28</v>
      </c>
      <c r="G32" s="50">
        <v>33</v>
      </c>
      <c r="H32" s="50">
        <v>34</v>
      </c>
      <c r="I32" s="50">
        <v>32</v>
      </c>
      <c r="J32" s="50">
        <v>39</v>
      </c>
      <c r="K32" s="50">
        <v>28</v>
      </c>
      <c r="L32" s="50">
        <v>25</v>
      </c>
      <c r="M32" s="50">
        <v>27</v>
      </c>
      <c r="N32" s="50">
        <v>37</v>
      </c>
      <c r="O32" s="237">
        <f t="shared" si="1"/>
        <v>379</v>
      </c>
      <c r="P32" s="231">
        <f t="shared" si="0"/>
        <v>1.0890804597701149</v>
      </c>
      <c r="Q32" s="37"/>
      <c r="R32" s="37"/>
      <c r="S32" s="53" t="s">
        <v>93</v>
      </c>
      <c r="T32" s="37">
        <v>1539</v>
      </c>
      <c r="U32" s="37"/>
    </row>
    <row r="33" spans="1:21" s="39" customFormat="1" ht="19.5" customHeight="1" x14ac:dyDescent="0.2">
      <c r="A33" s="223"/>
      <c r="B33" s="224" t="s">
        <v>128</v>
      </c>
      <c r="C33" s="230">
        <v>6</v>
      </c>
      <c r="D33" s="50">
        <v>2</v>
      </c>
      <c r="E33" s="50">
        <v>12</v>
      </c>
      <c r="F33" s="50">
        <v>10</v>
      </c>
      <c r="G33" s="50">
        <v>2</v>
      </c>
      <c r="H33" s="50">
        <v>4</v>
      </c>
      <c r="I33" s="50">
        <v>6</v>
      </c>
      <c r="J33" s="50">
        <v>2</v>
      </c>
      <c r="K33" s="50">
        <v>6</v>
      </c>
      <c r="L33" s="50">
        <v>5</v>
      </c>
      <c r="M33" s="50">
        <v>5</v>
      </c>
      <c r="N33" s="50">
        <v>3</v>
      </c>
      <c r="O33" s="237">
        <f t="shared" si="1"/>
        <v>63</v>
      </c>
      <c r="P33" s="231">
        <f t="shared" si="0"/>
        <v>0.18103448275862069</v>
      </c>
      <c r="Q33" s="37"/>
      <c r="R33" s="42"/>
      <c r="S33" s="37" t="s">
        <v>98</v>
      </c>
      <c r="T33" s="37">
        <v>932</v>
      </c>
      <c r="U33" s="37"/>
    </row>
    <row r="34" spans="1:21" s="39" customFormat="1" ht="19.5" customHeight="1" x14ac:dyDescent="0.2">
      <c r="A34" s="223"/>
      <c r="B34" s="225" t="s">
        <v>129</v>
      </c>
      <c r="C34" s="230"/>
      <c r="D34" s="50">
        <v>12</v>
      </c>
      <c r="E34" s="50">
        <v>5</v>
      </c>
      <c r="F34" s="50">
        <v>3</v>
      </c>
      <c r="G34" s="50">
        <v>5</v>
      </c>
      <c r="H34" s="50">
        <v>7</v>
      </c>
      <c r="I34" s="50">
        <v>3</v>
      </c>
      <c r="J34" s="50">
        <v>2</v>
      </c>
      <c r="K34" s="50">
        <v>3</v>
      </c>
      <c r="L34" s="50">
        <v>5</v>
      </c>
      <c r="M34" s="50">
        <v>1</v>
      </c>
      <c r="N34" s="50">
        <v>2</v>
      </c>
      <c r="O34" s="237">
        <f t="shared" si="1"/>
        <v>48</v>
      </c>
      <c r="P34" s="231">
        <f t="shared" si="0"/>
        <v>0.13793103448275862</v>
      </c>
      <c r="Q34" s="37"/>
      <c r="R34" s="37"/>
      <c r="S34" s="50" t="s">
        <v>262</v>
      </c>
      <c r="T34" s="37">
        <v>647</v>
      </c>
    </row>
    <row r="35" spans="1:21" s="39" customFormat="1" ht="19.5" customHeight="1" x14ac:dyDescent="0.2">
      <c r="A35" s="225"/>
      <c r="B35" s="224" t="s">
        <v>91</v>
      </c>
      <c r="C35" s="230">
        <v>10</v>
      </c>
      <c r="D35" s="50">
        <v>11</v>
      </c>
      <c r="E35" s="50">
        <v>16</v>
      </c>
      <c r="F35" s="50">
        <v>19</v>
      </c>
      <c r="G35" s="50">
        <v>10</v>
      </c>
      <c r="H35" s="50">
        <v>13</v>
      </c>
      <c r="I35" s="50">
        <v>3</v>
      </c>
      <c r="J35" s="50">
        <v>5</v>
      </c>
      <c r="K35" s="50">
        <v>11</v>
      </c>
      <c r="L35" s="50">
        <v>5</v>
      </c>
      <c r="M35" s="50">
        <v>8</v>
      </c>
      <c r="N35" s="50">
        <v>8</v>
      </c>
      <c r="O35" s="237">
        <f t="shared" si="1"/>
        <v>119</v>
      </c>
      <c r="P35" s="231">
        <f t="shared" si="0"/>
        <v>0.34195402298850575</v>
      </c>
      <c r="Q35" s="37"/>
      <c r="R35" s="42"/>
      <c r="S35" s="37" t="s">
        <v>95</v>
      </c>
      <c r="T35" s="37">
        <v>405</v>
      </c>
    </row>
    <row r="36" spans="1:21" s="39" customFormat="1" ht="19.5" customHeight="1" x14ac:dyDescent="0.2">
      <c r="A36" s="225"/>
      <c r="B36" s="224" t="s">
        <v>130</v>
      </c>
      <c r="C36" s="230">
        <v>2</v>
      </c>
      <c r="D36" s="50">
        <v>2</v>
      </c>
      <c r="E36" s="50">
        <v>1</v>
      </c>
      <c r="F36" s="50">
        <v>7</v>
      </c>
      <c r="G36" s="50">
        <v>3</v>
      </c>
      <c r="H36" s="50">
        <v>3</v>
      </c>
      <c r="I36" s="50">
        <v>2</v>
      </c>
      <c r="J36" s="50">
        <v>2</v>
      </c>
      <c r="K36" s="50">
        <v>2</v>
      </c>
      <c r="L36" s="50">
        <v>1</v>
      </c>
      <c r="M36" s="50">
        <v>1</v>
      </c>
      <c r="N36" s="50"/>
      <c r="O36" s="237">
        <f t="shared" si="1"/>
        <v>26</v>
      </c>
      <c r="P36" s="231">
        <f t="shared" si="0"/>
        <v>7.4712643678160925E-2</v>
      </c>
      <c r="Q36" s="37"/>
      <c r="R36" s="45"/>
      <c r="S36" s="50" t="s">
        <v>90</v>
      </c>
      <c r="T36" s="37">
        <v>388</v>
      </c>
    </row>
    <row r="37" spans="1:21" ht="19.5" customHeight="1" x14ac:dyDescent="0.2">
      <c r="A37" s="223"/>
      <c r="B37" s="224" t="s">
        <v>97</v>
      </c>
      <c r="C37" s="230">
        <v>74</v>
      </c>
      <c r="D37" s="50">
        <v>108</v>
      </c>
      <c r="E37" s="50">
        <v>157</v>
      </c>
      <c r="F37" s="50">
        <v>143</v>
      </c>
      <c r="G37" s="50">
        <v>145</v>
      </c>
      <c r="H37" s="50">
        <v>153</v>
      </c>
      <c r="I37" s="50">
        <v>148</v>
      </c>
      <c r="J37" s="50">
        <v>166</v>
      </c>
      <c r="K37" s="50">
        <v>115</v>
      </c>
      <c r="L37" s="50">
        <v>116</v>
      </c>
      <c r="M37" s="50">
        <v>101</v>
      </c>
      <c r="N37" s="50">
        <v>122</v>
      </c>
      <c r="O37" s="237">
        <f t="shared" si="1"/>
        <v>1548</v>
      </c>
      <c r="P37" s="231">
        <f t="shared" si="0"/>
        <v>4.4482758620689653</v>
      </c>
      <c r="R37" s="42"/>
      <c r="S37" s="50" t="s">
        <v>96</v>
      </c>
      <c r="T37" s="37">
        <v>379</v>
      </c>
    </row>
    <row r="38" spans="1:21" s="39" customFormat="1" ht="19.5" customHeight="1" x14ac:dyDescent="0.2">
      <c r="A38" s="225"/>
      <c r="B38" s="224" t="s">
        <v>90</v>
      </c>
      <c r="C38" s="230">
        <v>14</v>
      </c>
      <c r="D38" s="50">
        <v>12</v>
      </c>
      <c r="E38" s="50">
        <v>14</v>
      </c>
      <c r="F38" s="50">
        <v>43</v>
      </c>
      <c r="G38" s="50">
        <v>56</v>
      </c>
      <c r="H38" s="50">
        <v>62</v>
      </c>
      <c r="I38" s="50">
        <v>33</v>
      </c>
      <c r="J38" s="50">
        <v>27</v>
      </c>
      <c r="K38" s="50">
        <v>25</v>
      </c>
      <c r="L38" s="50">
        <v>32</v>
      </c>
      <c r="M38" s="50">
        <v>33</v>
      </c>
      <c r="N38" s="50">
        <v>37</v>
      </c>
      <c r="O38" s="237">
        <f t="shared" si="1"/>
        <v>388</v>
      </c>
      <c r="P38" s="231">
        <f t="shared" si="0"/>
        <v>1.1149425287356323</v>
      </c>
      <c r="Q38" s="37"/>
      <c r="R38" s="42"/>
      <c r="S38" s="37" t="s">
        <v>120</v>
      </c>
      <c r="T38" s="37">
        <v>294</v>
      </c>
    </row>
    <row r="39" spans="1:21" s="39" customFormat="1" ht="19.5" customHeight="1" x14ac:dyDescent="0.2">
      <c r="A39" s="225"/>
      <c r="B39" s="224" t="s">
        <v>89</v>
      </c>
      <c r="C39" s="230">
        <v>2</v>
      </c>
      <c r="D39" s="50">
        <v>3</v>
      </c>
      <c r="E39" s="50">
        <v>7</v>
      </c>
      <c r="F39" s="50">
        <v>16</v>
      </c>
      <c r="G39" s="50">
        <v>4</v>
      </c>
      <c r="H39" s="50">
        <v>10</v>
      </c>
      <c r="I39" s="50">
        <v>3</v>
      </c>
      <c r="J39" s="50">
        <v>8</v>
      </c>
      <c r="K39" s="50">
        <v>7</v>
      </c>
      <c r="L39" s="50">
        <v>5</v>
      </c>
      <c r="M39" s="50">
        <v>9</v>
      </c>
      <c r="N39" s="50">
        <v>13</v>
      </c>
      <c r="O39" s="237">
        <f t="shared" si="1"/>
        <v>87</v>
      </c>
      <c r="P39" s="231">
        <f t="shared" si="0"/>
        <v>0.25</v>
      </c>
      <c r="Q39" s="37"/>
      <c r="R39" s="42"/>
      <c r="S39" s="53" t="s">
        <v>131</v>
      </c>
      <c r="T39" s="37">
        <v>280</v>
      </c>
    </row>
    <row r="40" spans="1:21" ht="19.5" customHeight="1" x14ac:dyDescent="0.2">
      <c r="A40" s="223"/>
      <c r="B40" s="224" t="s">
        <v>131</v>
      </c>
      <c r="C40" s="230">
        <v>5</v>
      </c>
      <c r="D40" s="50">
        <v>15</v>
      </c>
      <c r="E40" s="50">
        <v>24</v>
      </c>
      <c r="F40" s="50">
        <v>29</v>
      </c>
      <c r="G40" s="50">
        <v>31</v>
      </c>
      <c r="H40" s="50">
        <v>20</v>
      </c>
      <c r="I40" s="50">
        <v>25</v>
      </c>
      <c r="J40" s="50">
        <v>34</v>
      </c>
      <c r="K40" s="50">
        <v>16</v>
      </c>
      <c r="L40" s="50">
        <v>34</v>
      </c>
      <c r="M40" s="50">
        <v>21</v>
      </c>
      <c r="N40" s="50">
        <v>26</v>
      </c>
      <c r="O40" s="237">
        <f t="shared" si="1"/>
        <v>280</v>
      </c>
      <c r="P40" s="231">
        <f t="shared" si="0"/>
        <v>0.8045977011494253</v>
      </c>
      <c r="S40" s="37" t="s">
        <v>333</v>
      </c>
      <c r="T40" s="37">
        <v>266</v>
      </c>
    </row>
    <row r="41" spans="1:21" s="39" customFormat="1" ht="19.5" customHeight="1" x14ac:dyDescent="0.2">
      <c r="A41" s="223"/>
      <c r="B41" s="224" t="s">
        <v>132</v>
      </c>
      <c r="C41" s="230">
        <v>3</v>
      </c>
      <c r="D41" s="50">
        <v>2</v>
      </c>
      <c r="E41" s="50">
        <v>4</v>
      </c>
      <c r="F41" s="50">
        <v>5</v>
      </c>
      <c r="G41" s="50">
        <v>7</v>
      </c>
      <c r="H41" s="50">
        <v>4</v>
      </c>
      <c r="I41" s="50">
        <v>5</v>
      </c>
      <c r="J41" s="50">
        <v>8</v>
      </c>
      <c r="K41" s="50">
        <v>3</v>
      </c>
      <c r="L41" s="50">
        <v>5</v>
      </c>
      <c r="M41" s="50">
        <v>1</v>
      </c>
      <c r="N41" s="50">
        <v>3</v>
      </c>
      <c r="O41" s="237">
        <f t="shared" si="1"/>
        <v>50</v>
      </c>
      <c r="P41" s="231">
        <f t="shared" si="0"/>
        <v>0.14367816091954022</v>
      </c>
      <c r="Q41" s="37"/>
      <c r="R41" s="37"/>
      <c r="S41" s="50" t="s">
        <v>122</v>
      </c>
      <c r="T41" s="37">
        <v>206</v>
      </c>
    </row>
    <row r="42" spans="1:21" s="39" customFormat="1" ht="19.5" customHeight="1" x14ac:dyDescent="0.2">
      <c r="A42" s="223"/>
      <c r="B42" s="224" t="s">
        <v>333</v>
      </c>
      <c r="C42" s="230">
        <v>13</v>
      </c>
      <c r="D42" s="50">
        <v>29</v>
      </c>
      <c r="E42" s="50">
        <v>29</v>
      </c>
      <c r="F42" s="50">
        <v>23</v>
      </c>
      <c r="G42" s="50">
        <v>23</v>
      </c>
      <c r="H42" s="50">
        <v>41</v>
      </c>
      <c r="I42" s="50">
        <v>17</v>
      </c>
      <c r="J42" s="50">
        <v>13</v>
      </c>
      <c r="K42" s="50">
        <v>24</v>
      </c>
      <c r="L42" s="50">
        <v>18</v>
      </c>
      <c r="M42" s="50">
        <v>20</v>
      </c>
      <c r="N42" s="50">
        <v>16</v>
      </c>
      <c r="O42" s="237">
        <f t="shared" si="1"/>
        <v>266</v>
      </c>
      <c r="P42" s="231">
        <f t="shared" si="0"/>
        <v>0.76436781609195403</v>
      </c>
      <c r="Q42" s="37"/>
      <c r="R42" s="42"/>
      <c r="S42" s="50" t="s">
        <v>91</v>
      </c>
      <c r="T42" s="37">
        <v>119</v>
      </c>
    </row>
    <row r="43" spans="1:21" s="39" customFormat="1" ht="19.5" customHeight="1" x14ac:dyDescent="0.2">
      <c r="A43" s="223"/>
      <c r="B43" s="225" t="s">
        <v>92</v>
      </c>
      <c r="C43" s="230">
        <v>12</v>
      </c>
      <c r="D43" s="50">
        <v>9</v>
      </c>
      <c r="E43" s="50">
        <v>13</v>
      </c>
      <c r="F43" s="50">
        <v>8</v>
      </c>
      <c r="G43" s="50">
        <v>7</v>
      </c>
      <c r="H43" s="50">
        <v>7</v>
      </c>
      <c r="I43" s="50">
        <v>7</v>
      </c>
      <c r="J43" s="50">
        <v>9</v>
      </c>
      <c r="K43" s="50">
        <v>5</v>
      </c>
      <c r="L43" s="50">
        <v>1</v>
      </c>
      <c r="M43" s="50">
        <v>4</v>
      </c>
      <c r="N43" s="50">
        <v>4</v>
      </c>
      <c r="O43" s="237">
        <f t="shared" si="1"/>
        <v>86</v>
      </c>
      <c r="P43" s="231">
        <f t="shared" si="0"/>
        <v>0.24712643678160917</v>
      </c>
      <c r="Q43" s="37"/>
      <c r="R43" s="37"/>
      <c r="S43" s="53" t="s">
        <v>94</v>
      </c>
      <c r="T43" s="37">
        <v>110</v>
      </c>
    </row>
    <row r="44" spans="1:21" s="39" customFormat="1" ht="19.5" customHeight="1" x14ac:dyDescent="0.2">
      <c r="A44" s="225"/>
      <c r="B44" s="224" t="s">
        <v>352</v>
      </c>
      <c r="C44" s="230">
        <v>2</v>
      </c>
      <c r="D44" s="50">
        <v>6</v>
      </c>
      <c r="E44" s="50">
        <v>16</v>
      </c>
      <c r="F44" s="50">
        <v>6</v>
      </c>
      <c r="G44" s="50">
        <v>9</v>
      </c>
      <c r="H44" s="50">
        <v>7</v>
      </c>
      <c r="I44" s="50">
        <v>6</v>
      </c>
      <c r="J44" s="50">
        <v>9</v>
      </c>
      <c r="K44" s="50">
        <v>7</v>
      </c>
      <c r="L44" s="50">
        <v>1</v>
      </c>
      <c r="M44" s="50">
        <v>7</v>
      </c>
      <c r="N44" s="50">
        <v>3</v>
      </c>
      <c r="O44" s="237">
        <f t="shared" si="1"/>
        <v>79</v>
      </c>
      <c r="P44" s="231">
        <f t="shared" si="0"/>
        <v>0.22701149425287359</v>
      </c>
      <c r="Q44" s="37"/>
      <c r="R44" s="42"/>
      <c r="S44" s="50" t="s">
        <v>322</v>
      </c>
      <c r="T44" s="37">
        <v>106</v>
      </c>
    </row>
    <row r="45" spans="1:21" s="39" customFormat="1" ht="19.5" customHeight="1" x14ac:dyDescent="0.2">
      <c r="A45" s="225"/>
      <c r="B45" s="224" t="s">
        <v>133</v>
      </c>
      <c r="C45" s="230"/>
      <c r="D45" s="50">
        <v>1</v>
      </c>
      <c r="E45" s="50">
        <v>2</v>
      </c>
      <c r="F45" s="50">
        <v>2</v>
      </c>
      <c r="G45" s="50">
        <v>2</v>
      </c>
      <c r="H45" s="50">
        <v>2</v>
      </c>
      <c r="I45" s="50"/>
      <c r="J45" s="50"/>
      <c r="K45" s="50">
        <v>1</v>
      </c>
      <c r="L45" s="50"/>
      <c r="M45" s="50">
        <v>1</v>
      </c>
      <c r="N45" s="50"/>
      <c r="O45" s="237">
        <f t="shared" si="1"/>
        <v>11</v>
      </c>
      <c r="P45" s="231">
        <f t="shared" si="0"/>
        <v>3.1609195402298847E-2</v>
      </c>
      <c r="Q45" s="37"/>
      <c r="R45" s="42"/>
      <c r="S45" s="37" t="s">
        <v>103</v>
      </c>
      <c r="T45" s="37">
        <v>87</v>
      </c>
    </row>
    <row r="46" spans="1:21" ht="19.5" customHeight="1" x14ac:dyDescent="0.2">
      <c r="A46" s="223"/>
      <c r="B46" s="224" t="s">
        <v>262</v>
      </c>
      <c r="C46" s="230">
        <v>37</v>
      </c>
      <c r="D46" s="50">
        <v>48</v>
      </c>
      <c r="E46" s="50">
        <v>74</v>
      </c>
      <c r="F46" s="50">
        <v>41</v>
      </c>
      <c r="G46" s="50">
        <v>48</v>
      </c>
      <c r="H46" s="50">
        <v>60</v>
      </c>
      <c r="I46" s="50">
        <v>63</v>
      </c>
      <c r="J46" s="50">
        <v>67</v>
      </c>
      <c r="K46" s="50">
        <v>42</v>
      </c>
      <c r="L46" s="50">
        <v>54</v>
      </c>
      <c r="M46" s="50">
        <v>53</v>
      </c>
      <c r="N46" s="50">
        <v>60</v>
      </c>
      <c r="O46" s="237">
        <f t="shared" si="1"/>
        <v>647</v>
      </c>
      <c r="P46" s="231">
        <f t="shared" si="0"/>
        <v>1.8591954022988504</v>
      </c>
      <c r="S46" s="50" t="s">
        <v>89</v>
      </c>
      <c r="T46" s="37">
        <v>87</v>
      </c>
    </row>
    <row r="47" spans="1:21" ht="19.5" customHeight="1" x14ac:dyDescent="0.2">
      <c r="A47" s="223"/>
      <c r="B47" s="224" t="s">
        <v>134</v>
      </c>
      <c r="C47" s="230">
        <v>3</v>
      </c>
      <c r="D47" s="50">
        <v>2</v>
      </c>
      <c r="E47" s="50">
        <v>3</v>
      </c>
      <c r="F47" s="50">
        <v>2</v>
      </c>
      <c r="G47" s="50">
        <v>1</v>
      </c>
      <c r="H47" s="50">
        <v>4</v>
      </c>
      <c r="I47" s="50">
        <v>1</v>
      </c>
      <c r="J47" s="50">
        <v>3</v>
      </c>
      <c r="K47" s="50">
        <v>4</v>
      </c>
      <c r="L47" s="50">
        <v>4</v>
      </c>
      <c r="M47" s="50">
        <v>6</v>
      </c>
      <c r="N47" s="50">
        <v>3</v>
      </c>
      <c r="O47" s="237">
        <f t="shared" si="1"/>
        <v>36</v>
      </c>
      <c r="P47" s="231">
        <f t="shared" si="0"/>
        <v>0.10344827586206896</v>
      </c>
      <c r="R47" s="45"/>
      <c r="S47" s="37" t="s">
        <v>92</v>
      </c>
      <c r="T47" s="37">
        <v>86</v>
      </c>
    </row>
    <row r="48" spans="1:21" ht="19.5" customHeight="1" x14ac:dyDescent="0.2">
      <c r="A48" s="223"/>
      <c r="B48" s="224" t="s">
        <v>3</v>
      </c>
      <c r="C48" s="230">
        <v>1549</v>
      </c>
      <c r="D48" s="50">
        <v>1616</v>
      </c>
      <c r="E48" s="50">
        <v>1914</v>
      </c>
      <c r="F48" s="50">
        <v>1900</v>
      </c>
      <c r="G48" s="50">
        <v>1845</v>
      </c>
      <c r="H48" s="50">
        <v>1713</v>
      </c>
      <c r="I48" s="50">
        <v>1711</v>
      </c>
      <c r="J48" s="50">
        <v>1505</v>
      </c>
      <c r="K48" s="50">
        <v>1703</v>
      </c>
      <c r="L48" s="50">
        <v>2020</v>
      </c>
      <c r="M48" s="50">
        <v>1696</v>
      </c>
      <c r="N48" s="50">
        <v>1644</v>
      </c>
      <c r="O48" s="237">
        <f t="shared" si="1"/>
        <v>20816</v>
      </c>
      <c r="P48" s="231">
        <f t="shared" si="0"/>
        <v>59.816091954022987</v>
      </c>
      <c r="R48" s="42"/>
      <c r="S48" s="37" t="s">
        <v>321</v>
      </c>
      <c r="T48" s="37">
        <v>84</v>
      </c>
    </row>
    <row r="49" spans="1:20" s="39" customFormat="1" ht="19.5" customHeight="1" thickBot="1" x14ac:dyDescent="0.25">
      <c r="A49" s="223"/>
      <c r="B49" s="225" t="s">
        <v>117</v>
      </c>
      <c r="C49" s="232">
        <v>223</v>
      </c>
      <c r="D49" s="233">
        <v>176</v>
      </c>
      <c r="E49" s="233">
        <v>27</v>
      </c>
      <c r="F49" s="233">
        <v>52</v>
      </c>
      <c r="G49" s="233">
        <v>38</v>
      </c>
      <c r="H49" s="233">
        <v>48</v>
      </c>
      <c r="I49" s="233">
        <v>68</v>
      </c>
      <c r="J49" s="233">
        <v>20</v>
      </c>
      <c r="K49" s="233">
        <v>35</v>
      </c>
      <c r="L49" s="233">
        <v>10</v>
      </c>
      <c r="M49" s="233">
        <v>80</v>
      </c>
      <c r="N49" s="233">
        <v>5</v>
      </c>
      <c r="O49" s="238">
        <f t="shared" si="1"/>
        <v>782</v>
      </c>
      <c r="P49" s="235">
        <f t="shared" si="0"/>
        <v>2.2471264367816093</v>
      </c>
      <c r="Q49" s="37"/>
      <c r="R49" s="42"/>
      <c r="S49" s="50" t="s">
        <v>352</v>
      </c>
      <c r="T49" s="37">
        <v>79</v>
      </c>
    </row>
    <row r="50" spans="1:20" ht="22.5" customHeight="1" x14ac:dyDescent="0.2">
      <c r="A50" s="186"/>
      <c r="B50" s="166" t="s">
        <v>2</v>
      </c>
      <c r="C50" s="183">
        <f t="shared" ref="C50:M50" si="2">SUM(C8:C49)</f>
        <v>2521</v>
      </c>
      <c r="D50" s="184">
        <f t="shared" si="2"/>
        <v>2986</v>
      </c>
      <c r="E50" s="184">
        <f t="shared" si="2"/>
        <v>3293</v>
      </c>
      <c r="F50" s="184">
        <f t="shared" ref="F50" si="3">SUM(F8:F49)</f>
        <v>3127</v>
      </c>
      <c r="G50" s="184">
        <f t="shared" si="2"/>
        <v>3052</v>
      </c>
      <c r="H50" s="184">
        <f t="shared" si="2"/>
        <v>3026</v>
      </c>
      <c r="I50" s="184">
        <f t="shared" si="2"/>
        <v>3025</v>
      </c>
      <c r="J50" s="184">
        <f t="shared" si="2"/>
        <v>2660</v>
      </c>
      <c r="K50" s="184">
        <f t="shared" si="2"/>
        <v>2722</v>
      </c>
      <c r="L50" s="184">
        <f t="shared" si="2"/>
        <v>3041</v>
      </c>
      <c r="M50" s="184">
        <f t="shared" si="2"/>
        <v>2662</v>
      </c>
      <c r="N50" s="185">
        <f t="shared" ref="N50:O50" si="4">SUM(N8:N49)</f>
        <v>2685</v>
      </c>
      <c r="O50" s="167">
        <f t="shared" si="4"/>
        <v>34800</v>
      </c>
      <c r="P50" s="168">
        <f t="shared" si="0"/>
        <v>100</v>
      </c>
      <c r="Q50" s="48"/>
      <c r="S50" s="37" t="s">
        <v>124</v>
      </c>
      <c r="T50" s="37">
        <v>66</v>
      </c>
    </row>
    <row r="51" spans="1:20" ht="45" x14ac:dyDescent="0.2">
      <c r="O51" s="48"/>
      <c r="R51" s="42"/>
      <c r="S51" s="50" t="s">
        <v>128</v>
      </c>
      <c r="T51" s="37">
        <v>63</v>
      </c>
    </row>
    <row r="52" spans="1:20" ht="29.25" customHeight="1" x14ac:dyDescent="0.2">
      <c r="R52" s="45"/>
      <c r="S52" s="37" t="s">
        <v>125</v>
      </c>
      <c r="T52" s="37">
        <v>60</v>
      </c>
    </row>
    <row r="53" spans="1:20" ht="29.25" customHeight="1" x14ac:dyDescent="0.2">
      <c r="R53" s="45"/>
      <c r="S53" s="53" t="s">
        <v>325</v>
      </c>
      <c r="T53" s="37">
        <v>52</v>
      </c>
    </row>
    <row r="54" spans="1:20" ht="29.25" customHeight="1" x14ac:dyDescent="0.2">
      <c r="S54" s="37" t="s">
        <v>326</v>
      </c>
      <c r="T54" s="37">
        <v>52</v>
      </c>
    </row>
    <row r="55" spans="1:20" ht="29.25" customHeight="1" x14ac:dyDescent="0.2">
      <c r="R55" s="42"/>
      <c r="S55" s="50" t="s">
        <v>132</v>
      </c>
      <c r="T55" s="37">
        <v>50</v>
      </c>
    </row>
    <row r="56" spans="1:20" ht="29.25" customHeight="1" x14ac:dyDescent="0.2">
      <c r="R56" s="42"/>
      <c r="S56" s="37" t="s">
        <v>129</v>
      </c>
      <c r="T56" s="37">
        <v>48</v>
      </c>
    </row>
    <row r="57" spans="1:20" ht="29.25" customHeight="1" x14ac:dyDescent="0.2">
      <c r="R57" s="45"/>
      <c r="S57" s="37" t="s">
        <v>104</v>
      </c>
      <c r="T57" s="37">
        <v>46</v>
      </c>
    </row>
    <row r="58" spans="1:20" ht="29.25" customHeight="1" x14ac:dyDescent="0.2">
      <c r="S58" s="37" t="s">
        <v>328</v>
      </c>
      <c r="T58" s="37">
        <v>45</v>
      </c>
    </row>
    <row r="59" spans="1:20" ht="29.25" customHeight="1" x14ac:dyDescent="0.2">
      <c r="S59" s="50" t="s">
        <v>134</v>
      </c>
      <c r="T59" s="37">
        <v>36</v>
      </c>
    </row>
    <row r="60" spans="1:20" ht="29.25" customHeight="1" x14ac:dyDescent="0.2">
      <c r="R60" s="42"/>
      <c r="S60" s="50" t="s">
        <v>123</v>
      </c>
      <c r="T60" s="37">
        <v>31</v>
      </c>
    </row>
    <row r="61" spans="1:20" ht="29.25" customHeight="1" x14ac:dyDescent="0.2">
      <c r="R61" s="45"/>
      <c r="S61" s="50" t="s">
        <v>324</v>
      </c>
      <c r="T61" s="37">
        <v>31</v>
      </c>
    </row>
    <row r="62" spans="1:20" ht="29.25" customHeight="1" x14ac:dyDescent="0.2">
      <c r="R62" s="45"/>
      <c r="S62" s="37" t="s">
        <v>121</v>
      </c>
      <c r="T62" s="37">
        <v>29</v>
      </c>
    </row>
    <row r="63" spans="1:20" ht="29.25" customHeight="1" x14ac:dyDescent="0.2">
      <c r="R63" s="42"/>
      <c r="S63" s="50" t="s">
        <v>126</v>
      </c>
      <c r="T63" s="37">
        <v>27</v>
      </c>
    </row>
    <row r="64" spans="1:20" ht="29.25" customHeight="1" x14ac:dyDescent="0.2">
      <c r="R64" s="42"/>
      <c r="S64" s="37" t="s">
        <v>130</v>
      </c>
      <c r="T64" s="37">
        <v>26</v>
      </c>
    </row>
    <row r="65" spans="1:20" ht="29.25" customHeight="1" x14ac:dyDescent="0.2">
      <c r="S65" s="50" t="s">
        <v>327</v>
      </c>
      <c r="T65" s="37">
        <v>17</v>
      </c>
    </row>
    <row r="66" spans="1:20" ht="29.25" customHeight="1" x14ac:dyDescent="0.2">
      <c r="S66" s="37" t="s">
        <v>127</v>
      </c>
      <c r="T66" s="37">
        <v>16</v>
      </c>
    </row>
    <row r="67" spans="1:20" ht="29.25" customHeight="1" x14ac:dyDescent="0.2">
      <c r="R67" s="42"/>
      <c r="S67" s="37" t="s">
        <v>323</v>
      </c>
      <c r="T67" s="37">
        <v>12</v>
      </c>
    </row>
    <row r="68" spans="1:20" ht="29.25" customHeight="1" x14ac:dyDescent="0.2">
      <c r="R68" s="45"/>
      <c r="S68" s="50" t="s">
        <v>133</v>
      </c>
      <c r="T68" s="37">
        <v>11</v>
      </c>
    </row>
    <row r="69" spans="1:20" ht="29.25" customHeight="1" x14ac:dyDescent="0.2">
      <c r="S69" s="37" t="s">
        <v>3</v>
      </c>
      <c r="T69" s="37">
        <v>20816</v>
      </c>
    </row>
    <row r="70" spans="1:20" ht="29.25" customHeight="1" x14ac:dyDescent="0.2">
      <c r="S70" s="37" t="s">
        <v>117</v>
      </c>
      <c r="T70" s="37">
        <v>782</v>
      </c>
    </row>
    <row r="75" spans="1:20" ht="29.25" customHeight="1" x14ac:dyDescent="0.2">
      <c r="A75" s="1" t="s">
        <v>358</v>
      </c>
      <c r="B75" s="117"/>
    </row>
    <row r="76" spans="1:20" ht="29.25" customHeight="1" x14ac:dyDescent="0.2">
      <c r="A76" s="1" t="s">
        <v>359</v>
      </c>
      <c r="B76" s="117"/>
    </row>
    <row r="77" spans="1:20" ht="29.25" customHeight="1" x14ac:dyDescent="0.2">
      <c r="A77" s="1" t="s">
        <v>219</v>
      </c>
    </row>
    <row r="78" spans="1:20" ht="29.25" customHeight="1" x14ac:dyDescent="0.2">
      <c r="B78" s="38" t="s">
        <v>294</v>
      </c>
    </row>
  </sheetData>
  <sortState ref="S29:T68">
    <sortCondition descending="1" ref="T29:T68"/>
  </sortState>
  <mergeCells count="6">
    <mergeCell ref="A1:P1"/>
    <mergeCell ref="A3:P3"/>
    <mergeCell ref="A4:P4"/>
    <mergeCell ref="A6:B7"/>
    <mergeCell ref="O6:P6"/>
    <mergeCell ref="C6:N6"/>
  </mergeCells>
  <printOptions horizontalCentered="1" verticalCentered="1"/>
  <pageMargins left="0.39370078740157483" right="0.39370078740157483" top="0.39370078740157483" bottom="0.39370078740157483" header="0" footer="0"/>
  <pageSetup paperSize="9" scale="35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T90"/>
  <sheetViews>
    <sheetView showGridLines="0" tabSelected="1" view="pageBreakPreview" topLeftCell="C1" zoomScale="69" zoomScaleNormal="70" zoomScaleSheetLayoutView="69" workbookViewId="0">
      <selection activeCell="U15" sqref="U15"/>
    </sheetView>
  </sheetViews>
  <sheetFormatPr baseColWidth="10" defaultColWidth="11.42578125" defaultRowHeight="29.25" customHeight="1" x14ac:dyDescent="0.2"/>
  <cols>
    <col min="1" max="1" width="1.85546875" style="37" customWidth="1"/>
    <col min="2" max="2" width="125.85546875" style="37" customWidth="1"/>
    <col min="3" max="3" width="12" style="37" customWidth="1"/>
    <col min="4" max="4" width="14" style="37" customWidth="1"/>
    <col min="5" max="10" width="12" style="37" customWidth="1"/>
    <col min="11" max="11" width="15.28515625" style="37" customWidth="1"/>
    <col min="12" max="12" width="15.5703125" style="37" customWidth="1"/>
    <col min="13" max="13" width="15" style="37" customWidth="1"/>
    <col min="14" max="14" width="15.140625" style="37" customWidth="1"/>
    <col min="15" max="15" width="14.7109375" style="37" customWidth="1"/>
    <col min="16" max="16" width="12" style="37" customWidth="1"/>
    <col min="17" max="17" width="11.42578125" style="37"/>
    <col min="18" max="18" width="24.7109375" style="37" customWidth="1"/>
    <col min="19" max="16384" width="11.42578125" style="37"/>
  </cols>
  <sheetData>
    <row r="1" spans="1:19" ht="20.25" x14ac:dyDescent="0.2">
      <c r="A1" s="342" t="s">
        <v>284</v>
      </c>
      <c r="B1" s="342"/>
      <c r="C1" s="342"/>
      <c r="D1" s="342"/>
      <c r="E1" s="342"/>
      <c r="F1" s="342"/>
      <c r="G1" s="342"/>
      <c r="H1" s="342"/>
      <c r="I1" s="342"/>
      <c r="J1" s="342"/>
      <c r="K1" s="342"/>
      <c r="L1" s="342"/>
      <c r="M1" s="342"/>
      <c r="N1" s="342"/>
      <c r="O1" s="342"/>
      <c r="P1" s="342"/>
    </row>
    <row r="2" spans="1:19" ht="20.25" x14ac:dyDescent="0.2">
      <c r="A2" s="115" t="s">
        <v>109</v>
      </c>
      <c r="B2" s="116"/>
      <c r="C2" s="115"/>
      <c r="D2" s="115"/>
      <c r="E2" s="115"/>
      <c r="F2" s="115"/>
      <c r="G2" s="115"/>
      <c r="H2" s="115"/>
      <c r="I2" s="115"/>
      <c r="J2" s="115"/>
      <c r="K2" s="115"/>
      <c r="L2" s="115"/>
      <c r="M2" s="115"/>
      <c r="N2" s="115"/>
      <c r="O2" s="115"/>
      <c r="P2" s="115"/>
    </row>
    <row r="3" spans="1:19" s="39" customFormat="1" ht="24.75" customHeight="1" x14ac:dyDescent="0.2">
      <c r="A3" s="343" t="s">
        <v>174</v>
      </c>
      <c r="B3" s="343"/>
      <c r="C3" s="343"/>
      <c r="D3" s="343"/>
      <c r="E3" s="343"/>
      <c r="F3" s="343"/>
      <c r="G3" s="343"/>
      <c r="H3" s="343"/>
      <c r="I3" s="343"/>
      <c r="J3" s="343"/>
      <c r="K3" s="343"/>
      <c r="L3" s="343"/>
      <c r="M3" s="343"/>
      <c r="N3" s="343"/>
      <c r="O3" s="343"/>
      <c r="P3" s="343"/>
    </row>
    <row r="4" spans="1:19" s="39" customFormat="1" ht="15.75" customHeight="1" x14ac:dyDescent="0.2">
      <c r="A4" s="344" t="s">
        <v>287</v>
      </c>
      <c r="B4" s="344"/>
      <c r="C4" s="344"/>
      <c r="D4" s="344"/>
      <c r="E4" s="344"/>
      <c r="F4" s="344"/>
      <c r="G4" s="344"/>
      <c r="H4" s="344"/>
      <c r="I4" s="344"/>
      <c r="J4" s="344"/>
      <c r="K4" s="344"/>
      <c r="L4" s="344"/>
      <c r="M4" s="344"/>
      <c r="N4" s="344"/>
      <c r="O4" s="344"/>
      <c r="P4" s="344"/>
    </row>
    <row r="5" spans="1:19" s="39" customFormat="1" ht="10.5" customHeight="1" x14ac:dyDescent="0.2">
      <c r="A5" s="40"/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</row>
    <row r="6" spans="1:19" s="39" customFormat="1" ht="24.75" customHeight="1" thickBot="1" x14ac:dyDescent="0.25">
      <c r="A6" s="340" t="s">
        <v>147</v>
      </c>
      <c r="B6" s="340"/>
      <c r="C6" s="341" t="s">
        <v>161</v>
      </c>
      <c r="D6" s="341"/>
      <c r="E6" s="341"/>
      <c r="F6" s="341"/>
      <c r="G6" s="341"/>
      <c r="H6" s="341"/>
      <c r="I6" s="341"/>
      <c r="J6" s="341"/>
      <c r="K6" s="341"/>
      <c r="L6" s="341"/>
      <c r="M6" s="341"/>
      <c r="N6" s="341"/>
      <c r="O6" s="341" t="s">
        <v>2</v>
      </c>
      <c r="P6" s="341"/>
    </row>
    <row r="7" spans="1:19" s="39" customFormat="1" ht="24.75" customHeight="1" thickBot="1" x14ac:dyDescent="0.25">
      <c r="A7" s="340"/>
      <c r="B7" s="340"/>
      <c r="C7" s="170" t="s">
        <v>0</v>
      </c>
      <c r="D7" s="170" t="s">
        <v>1</v>
      </c>
      <c r="E7" s="170" t="s">
        <v>7</v>
      </c>
      <c r="F7" s="170" t="s">
        <v>8</v>
      </c>
      <c r="G7" s="170" t="s">
        <v>49</v>
      </c>
      <c r="H7" s="170" t="s">
        <v>47</v>
      </c>
      <c r="I7" s="170" t="s">
        <v>108</v>
      </c>
      <c r="J7" s="170" t="s">
        <v>48</v>
      </c>
      <c r="K7" s="170" t="s">
        <v>9</v>
      </c>
      <c r="L7" s="170" t="s">
        <v>10</v>
      </c>
      <c r="M7" s="170" t="s">
        <v>11</v>
      </c>
      <c r="N7" s="170" t="s">
        <v>12</v>
      </c>
      <c r="O7" s="170" t="s">
        <v>159</v>
      </c>
      <c r="P7" s="170" t="s">
        <v>160</v>
      </c>
      <c r="R7" s="39" t="s">
        <v>39</v>
      </c>
      <c r="S7" s="39">
        <v>7132</v>
      </c>
    </row>
    <row r="8" spans="1:19" s="39" customFormat="1" ht="19.5" customHeight="1" x14ac:dyDescent="0.2">
      <c r="A8" s="223"/>
      <c r="B8" s="224" t="s">
        <v>135</v>
      </c>
      <c r="C8" s="226">
        <v>15</v>
      </c>
      <c r="D8" s="227">
        <v>9</v>
      </c>
      <c r="E8" s="227">
        <v>25</v>
      </c>
      <c r="F8" s="227">
        <v>14</v>
      </c>
      <c r="G8" s="227">
        <v>13</v>
      </c>
      <c r="H8" s="227">
        <v>14</v>
      </c>
      <c r="I8" s="227">
        <v>10</v>
      </c>
      <c r="J8" s="227">
        <v>12</v>
      </c>
      <c r="K8" s="227">
        <v>7</v>
      </c>
      <c r="L8" s="227">
        <v>10</v>
      </c>
      <c r="M8" s="227">
        <v>5</v>
      </c>
      <c r="N8" s="227">
        <v>11</v>
      </c>
      <c r="O8" s="236">
        <f>SUM(C8:N8)</f>
        <v>145</v>
      </c>
      <c r="P8" s="229">
        <f t="shared" ref="P8:P52" si="0">+O8/$O$52*100</f>
        <v>0.41666666666666669</v>
      </c>
      <c r="Q8" s="37"/>
      <c r="R8" s="37" t="s">
        <v>15</v>
      </c>
      <c r="S8" s="37">
        <v>5164</v>
      </c>
    </row>
    <row r="9" spans="1:19" s="39" customFormat="1" ht="19.5" customHeight="1" x14ac:dyDescent="0.2">
      <c r="A9" s="223"/>
      <c r="B9" s="224" t="s">
        <v>14</v>
      </c>
      <c r="C9" s="230">
        <v>37</v>
      </c>
      <c r="D9" s="50">
        <v>37</v>
      </c>
      <c r="E9" s="50">
        <v>28</v>
      </c>
      <c r="F9" s="50">
        <v>38</v>
      </c>
      <c r="G9" s="50">
        <v>39</v>
      </c>
      <c r="H9" s="50">
        <v>42</v>
      </c>
      <c r="I9" s="50">
        <v>38</v>
      </c>
      <c r="J9" s="50">
        <v>41</v>
      </c>
      <c r="K9" s="50">
        <v>38</v>
      </c>
      <c r="L9" s="50">
        <v>37</v>
      </c>
      <c r="M9" s="50">
        <v>29</v>
      </c>
      <c r="N9" s="50">
        <v>46</v>
      </c>
      <c r="O9" s="237">
        <f>SUM(C9:N9)</f>
        <v>450</v>
      </c>
      <c r="P9" s="231">
        <f t="shared" si="0"/>
        <v>1.2931034482758621</v>
      </c>
      <c r="Q9" s="37"/>
      <c r="R9" s="45" t="s">
        <v>350</v>
      </c>
      <c r="S9" s="37">
        <v>3509</v>
      </c>
    </row>
    <row r="10" spans="1:19" s="39" customFormat="1" ht="19.5" customHeight="1" x14ac:dyDescent="0.2">
      <c r="A10" s="223"/>
      <c r="B10" s="224" t="s">
        <v>136</v>
      </c>
      <c r="C10" s="230">
        <v>11</v>
      </c>
      <c r="D10" s="50">
        <v>8</v>
      </c>
      <c r="E10" s="50">
        <v>8</v>
      </c>
      <c r="F10" s="50">
        <v>10</v>
      </c>
      <c r="G10" s="50">
        <v>8</v>
      </c>
      <c r="H10" s="50">
        <v>2</v>
      </c>
      <c r="I10" s="50">
        <v>1</v>
      </c>
      <c r="J10" s="50">
        <v>8</v>
      </c>
      <c r="K10" s="50">
        <v>4</v>
      </c>
      <c r="L10" s="50">
        <v>3</v>
      </c>
      <c r="M10" s="50">
        <v>7</v>
      </c>
      <c r="N10" s="50">
        <v>5</v>
      </c>
      <c r="O10" s="237">
        <f t="shared" ref="O10:O51" si="1">SUM(C10:N10)</f>
        <v>75</v>
      </c>
      <c r="P10" s="231">
        <f t="shared" si="0"/>
        <v>0.21551724137931033</v>
      </c>
      <c r="Q10" s="37"/>
      <c r="R10" s="42" t="s">
        <v>347</v>
      </c>
      <c r="S10" s="53">
        <v>2634</v>
      </c>
    </row>
    <row r="11" spans="1:19" s="39" customFormat="1" ht="19.5" customHeight="1" x14ac:dyDescent="0.2">
      <c r="A11" s="223"/>
      <c r="B11" s="225" t="s">
        <v>240</v>
      </c>
      <c r="C11" s="230"/>
      <c r="D11" s="50">
        <v>1</v>
      </c>
      <c r="E11" s="50">
        <v>2</v>
      </c>
      <c r="F11" s="50"/>
      <c r="G11" s="50"/>
      <c r="H11" s="50"/>
      <c r="I11" s="50"/>
      <c r="J11" s="50"/>
      <c r="K11" s="50"/>
      <c r="L11" s="50">
        <v>1</v>
      </c>
      <c r="M11" s="50"/>
      <c r="N11" s="50"/>
      <c r="O11" s="237">
        <f t="shared" si="1"/>
        <v>4</v>
      </c>
      <c r="P11" s="231">
        <f t="shared" si="0"/>
        <v>1.1494252873563218E-2</v>
      </c>
      <c r="Q11" s="37"/>
      <c r="R11" s="42" t="s">
        <v>337</v>
      </c>
      <c r="S11" s="53">
        <v>2409</v>
      </c>
    </row>
    <row r="12" spans="1:19" s="39" customFormat="1" ht="19.5" customHeight="1" x14ac:dyDescent="0.2">
      <c r="A12" s="225"/>
      <c r="B12" s="224" t="s">
        <v>50</v>
      </c>
      <c r="C12" s="230">
        <v>1</v>
      </c>
      <c r="D12" s="50"/>
      <c r="E12" s="50">
        <v>2</v>
      </c>
      <c r="F12" s="50">
        <v>3</v>
      </c>
      <c r="G12" s="50">
        <v>5</v>
      </c>
      <c r="H12" s="50">
        <v>8</v>
      </c>
      <c r="I12" s="50">
        <v>4</v>
      </c>
      <c r="J12" s="50">
        <v>1</v>
      </c>
      <c r="K12" s="50">
        <v>1</v>
      </c>
      <c r="L12" s="50">
        <v>1</v>
      </c>
      <c r="M12" s="50"/>
      <c r="N12" s="50"/>
      <c r="O12" s="237">
        <f t="shared" si="1"/>
        <v>26</v>
      </c>
      <c r="P12" s="231">
        <f t="shared" si="0"/>
        <v>7.4712643678160925E-2</v>
      </c>
      <c r="Q12" s="37"/>
      <c r="R12" s="42" t="s">
        <v>341</v>
      </c>
      <c r="S12" s="50">
        <v>2008</v>
      </c>
    </row>
    <row r="13" spans="1:19" s="39" customFormat="1" ht="19.5" customHeight="1" x14ac:dyDescent="0.2">
      <c r="A13" s="225"/>
      <c r="B13" s="224" t="s">
        <v>137</v>
      </c>
      <c r="C13" s="230">
        <v>2</v>
      </c>
      <c r="D13" s="50">
        <v>1</v>
      </c>
      <c r="E13" s="50">
        <v>3</v>
      </c>
      <c r="F13" s="50">
        <v>2</v>
      </c>
      <c r="G13" s="50">
        <v>1</v>
      </c>
      <c r="H13" s="50">
        <v>1</v>
      </c>
      <c r="I13" s="50">
        <v>2</v>
      </c>
      <c r="J13" s="50"/>
      <c r="K13" s="50">
        <v>2</v>
      </c>
      <c r="L13" s="50"/>
      <c r="M13" s="50">
        <v>4</v>
      </c>
      <c r="N13" s="50"/>
      <c r="O13" s="237">
        <f t="shared" si="1"/>
        <v>18</v>
      </c>
      <c r="P13" s="231">
        <f t="shared" si="0"/>
        <v>5.1724137931034482E-2</v>
      </c>
      <c r="Q13" s="37"/>
      <c r="R13" s="42" t="s">
        <v>16</v>
      </c>
      <c r="S13" s="50">
        <v>1909</v>
      </c>
    </row>
    <row r="14" spans="1:19" ht="19.5" customHeight="1" x14ac:dyDescent="0.2">
      <c r="A14" s="223"/>
      <c r="B14" s="224" t="s">
        <v>241</v>
      </c>
      <c r="C14" s="230"/>
      <c r="D14" s="50">
        <v>1</v>
      </c>
      <c r="E14" s="50"/>
      <c r="F14" s="50"/>
      <c r="G14" s="50"/>
      <c r="H14" s="50">
        <v>1</v>
      </c>
      <c r="I14" s="50"/>
      <c r="J14" s="50"/>
      <c r="K14" s="50"/>
      <c r="L14" s="50"/>
      <c r="M14" s="50">
        <v>1</v>
      </c>
      <c r="N14" s="50"/>
      <c r="O14" s="237">
        <f t="shared" ref="O14" si="2">SUM(C14:N14)</f>
        <v>3</v>
      </c>
      <c r="P14" s="231">
        <f t="shared" si="0"/>
        <v>8.6206896551724137E-3</v>
      </c>
      <c r="R14" s="42" t="s">
        <v>348</v>
      </c>
      <c r="S14" s="53">
        <v>1782</v>
      </c>
    </row>
    <row r="15" spans="1:19" ht="19.5" customHeight="1" x14ac:dyDescent="0.2">
      <c r="A15" s="223"/>
      <c r="B15" s="224" t="s">
        <v>234</v>
      </c>
      <c r="C15" s="230"/>
      <c r="D15" s="50"/>
      <c r="E15" s="50"/>
      <c r="F15" s="50"/>
      <c r="G15" s="50"/>
      <c r="H15" s="50"/>
      <c r="I15" s="50"/>
      <c r="J15" s="50"/>
      <c r="K15" s="50">
        <v>1</v>
      </c>
      <c r="L15" s="50"/>
      <c r="M15" s="50">
        <v>2</v>
      </c>
      <c r="N15" s="50"/>
      <c r="O15" s="237">
        <f t="shared" si="1"/>
        <v>3</v>
      </c>
      <c r="P15" s="231">
        <f t="shared" si="0"/>
        <v>8.6206896551724137E-3</v>
      </c>
      <c r="R15" s="42" t="s">
        <v>18</v>
      </c>
      <c r="S15" s="53">
        <v>1470</v>
      </c>
    </row>
    <row r="16" spans="1:19" s="39" customFormat="1" ht="19.5" customHeight="1" x14ac:dyDescent="0.2">
      <c r="A16" s="223"/>
      <c r="B16" s="224" t="s">
        <v>263</v>
      </c>
      <c r="C16" s="230">
        <v>14</v>
      </c>
      <c r="D16" s="50">
        <v>19</v>
      </c>
      <c r="E16" s="50">
        <v>13</v>
      </c>
      <c r="F16" s="50">
        <v>10</v>
      </c>
      <c r="G16" s="50">
        <v>17</v>
      </c>
      <c r="H16" s="50">
        <v>10</v>
      </c>
      <c r="I16" s="50">
        <v>18</v>
      </c>
      <c r="J16" s="50">
        <v>10</v>
      </c>
      <c r="K16" s="50">
        <v>10</v>
      </c>
      <c r="L16" s="50">
        <v>6</v>
      </c>
      <c r="M16" s="50">
        <v>9</v>
      </c>
      <c r="N16" s="50">
        <v>10</v>
      </c>
      <c r="O16" s="237">
        <f t="shared" si="1"/>
        <v>146</v>
      </c>
      <c r="P16" s="231">
        <f t="shared" si="0"/>
        <v>0.41954022988505746</v>
      </c>
      <c r="Q16" s="37"/>
      <c r="R16" s="45" t="s">
        <v>17</v>
      </c>
      <c r="S16" s="37">
        <v>1469</v>
      </c>
    </row>
    <row r="17" spans="1:20" s="39" customFormat="1" ht="19.5" customHeight="1" x14ac:dyDescent="0.2">
      <c r="A17" s="223"/>
      <c r="B17" s="224" t="s">
        <v>13</v>
      </c>
      <c r="C17" s="230">
        <v>75</v>
      </c>
      <c r="D17" s="50">
        <v>104</v>
      </c>
      <c r="E17" s="50">
        <v>100</v>
      </c>
      <c r="F17" s="50">
        <v>105</v>
      </c>
      <c r="G17" s="50">
        <v>70</v>
      </c>
      <c r="H17" s="50">
        <v>76</v>
      </c>
      <c r="I17" s="50">
        <v>77</v>
      </c>
      <c r="J17" s="50">
        <v>71</v>
      </c>
      <c r="K17" s="50">
        <v>47</v>
      </c>
      <c r="L17" s="50">
        <v>55</v>
      </c>
      <c r="M17" s="50">
        <v>58</v>
      </c>
      <c r="N17" s="50">
        <v>45</v>
      </c>
      <c r="O17" s="237">
        <f t="shared" si="1"/>
        <v>883</v>
      </c>
      <c r="P17" s="231">
        <f t="shared" si="0"/>
        <v>2.5373563218390802</v>
      </c>
      <c r="Q17" s="37"/>
      <c r="R17" s="42" t="s">
        <v>342</v>
      </c>
      <c r="S17" s="50">
        <v>1307</v>
      </c>
    </row>
    <row r="18" spans="1:20" s="39" customFormat="1" ht="19.5" customHeight="1" x14ac:dyDescent="0.2">
      <c r="A18" s="223"/>
      <c r="B18" s="225" t="s">
        <v>342</v>
      </c>
      <c r="C18" s="230">
        <v>114</v>
      </c>
      <c r="D18" s="50">
        <v>111</v>
      </c>
      <c r="E18" s="50">
        <v>115</v>
      </c>
      <c r="F18" s="50">
        <v>113</v>
      </c>
      <c r="G18" s="50">
        <v>97</v>
      </c>
      <c r="H18" s="50">
        <v>111</v>
      </c>
      <c r="I18" s="50">
        <v>107</v>
      </c>
      <c r="J18" s="50">
        <v>104</v>
      </c>
      <c r="K18" s="50">
        <v>107</v>
      </c>
      <c r="L18" s="50">
        <v>108</v>
      </c>
      <c r="M18" s="50">
        <v>105</v>
      </c>
      <c r="N18" s="50">
        <v>115</v>
      </c>
      <c r="O18" s="237">
        <f t="shared" si="1"/>
        <v>1307</v>
      </c>
      <c r="P18" s="231">
        <f t="shared" si="0"/>
        <v>3.7557471264367814</v>
      </c>
      <c r="Q18" s="37"/>
      <c r="R18" s="45" t="s">
        <v>264</v>
      </c>
      <c r="S18" s="50">
        <v>1169</v>
      </c>
      <c r="T18" s="108"/>
    </row>
    <row r="19" spans="1:20" s="39" customFormat="1" ht="19.5" customHeight="1" x14ac:dyDescent="0.2">
      <c r="A19" s="223"/>
      <c r="B19" s="224" t="s">
        <v>138</v>
      </c>
      <c r="C19" s="230">
        <v>24</v>
      </c>
      <c r="D19" s="50">
        <v>29</v>
      </c>
      <c r="E19" s="50">
        <v>26</v>
      </c>
      <c r="F19" s="50">
        <v>18</v>
      </c>
      <c r="G19" s="50">
        <v>21</v>
      </c>
      <c r="H19" s="50">
        <v>30</v>
      </c>
      <c r="I19" s="50">
        <v>23</v>
      </c>
      <c r="J19" s="50">
        <v>17</v>
      </c>
      <c r="K19" s="50">
        <v>13</v>
      </c>
      <c r="L19" s="50">
        <v>12</v>
      </c>
      <c r="M19" s="50">
        <v>14</v>
      </c>
      <c r="N19" s="50">
        <v>14</v>
      </c>
      <c r="O19" s="237">
        <f t="shared" si="1"/>
        <v>241</v>
      </c>
      <c r="P19" s="231">
        <f t="shared" si="0"/>
        <v>0.69252873563218387</v>
      </c>
      <c r="Q19" s="37"/>
      <c r="R19" s="42" t="s">
        <v>13</v>
      </c>
      <c r="S19" s="53">
        <v>883</v>
      </c>
    </row>
    <row r="20" spans="1:20" s="39" customFormat="1" ht="19.5" customHeight="1" x14ac:dyDescent="0.2">
      <c r="A20" s="223"/>
      <c r="B20" s="224" t="s">
        <v>242</v>
      </c>
      <c r="C20" s="230">
        <v>41</v>
      </c>
      <c r="D20" s="50">
        <v>57</v>
      </c>
      <c r="E20" s="50">
        <v>49</v>
      </c>
      <c r="F20" s="50">
        <v>52</v>
      </c>
      <c r="G20" s="50">
        <v>69</v>
      </c>
      <c r="H20" s="50">
        <v>53</v>
      </c>
      <c r="I20" s="50">
        <v>49</v>
      </c>
      <c r="J20" s="50">
        <v>42</v>
      </c>
      <c r="K20" s="50">
        <v>36</v>
      </c>
      <c r="L20" s="50">
        <v>51</v>
      </c>
      <c r="M20" s="50">
        <v>37</v>
      </c>
      <c r="N20" s="50">
        <v>48</v>
      </c>
      <c r="O20" s="237">
        <f t="shared" si="1"/>
        <v>584</v>
      </c>
      <c r="P20" s="231">
        <f t="shared" si="0"/>
        <v>1.6781609195402298</v>
      </c>
      <c r="Q20" s="37"/>
      <c r="R20" s="42" t="s">
        <v>143</v>
      </c>
      <c r="S20" s="50">
        <v>803</v>
      </c>
      <c r="T20" s="108"/>
    </row>
    <row r="21" spans="1:20" s="39" customFormat="1" ht="19.5" customHeight="1" x14ac:dyDescent="0.2">
      <c r="A21" s="223"/>
      <c r="B21" s="225" t="s">
        <v>139</v>
      </c>
      <c r="C21" s="230">
        <v>29</v>
      </c>
      <c r="D21" s="50">
        <v>27</v>
      </c>
      <c r="E21" s="50">
        <v>30</v>
      </c>
      <c r="F21" s="50">
        <v>41</v>
      </c>
      <c r="G21" s="50">
        <v>45</v>
      </c>
      <c r="H21" s="50">
        <v>25</v>
      </c>
      <c r="I21" s="50">
        <v>27</v>
      </c>
      <c r="J21" s="50">
        <v>29</v>
      </c>
      <c r="K21" s="50">
        <v>28</v>
      </c>
      <c r="L21" s="50">
        <v>29</v>
      </c>
      <c r="M21" s="50">
        <v>32</v>
      </c>
      <c r="N21" s="50">
        <v>33</v>
      </c>
      <c r="O21" s="237">
        <f t="shared" si="1"/>
        <v>375</v>
      </c>
      <c r="P21" s="231">
        <f t="shared" si="0"/>
        <v>1.0775862068965518</v>
      </c>
      <c r="Q21" s="37"/>
      <c r="R21" s="42" t="s">
        <v>242</v>
      </c>
      <c r="S21" s="50">
        <v>584</v>
      </c>
    </row>
    <row r="22" spans="1:20" s="39" customFormat="1" ht="19.5" customHeight="1" x14ac:dyDescent="0.2">
      <c r="A22" s="225"/>
      <c r="B22" s="224" t="s">
        <v>140</v>
      </c>
      <c r="C22" s="230">
        <v>11</v>
      </c>
      <c r="D22" s="50">
        <v>19</v>
      </c>
      <c r="E22" s="50">
        <v>10</v>
      </c>
      <c r="F22" s="50">
        <v>6</v>
      </c>
      <c r="G22" s="50">
        <v>11</v>
      </c>
      <c r="H22" s="50">
        <v>11</v>
      </c>
      <c r="I22" s="50">
        <v>10</v>
      </c>
      <c r="J22" s="50">
        <v>12</v>
      </c>
      <c r="K22" s="50">
        <v>9</v>
      </c>
      <c r="L22" s="50">
        <v>8</v>
      </c>
      <c r="M22" s="50">
        <v>7</v>
      </c>
      <c r="N22" s="50">
        <v>8</v>
      </c>
      <c r="O22" s="237">
        <f t="shared" si="1"/>
        <v>122</v>
      </c>
      <c r="P22" s="231">
        <f t="shared" si="0"/>
        <v>0.35057471264367818</v>
      </c>
      <c r="Q22" s="37"/>
      <c r="R22" s="42" t="s">
        <v>349</v>
      </c>
      <c r="S22" s="50">
        <v>568</v>
      </c>
    </row>
    <row r="23" spans="1:20" s="39" customFormat="1" ht="19.5" customHeight="1" x14ac:dyDescent="0.2">
      <c r="A23" s="225"/>
      <c r="B23" s="224" t="s">
        <v>15</v>
      </c>
      <c r="C23" s="230">
        <v>371</v>
      </c>
      <c r="D23" s="50">
        <v>408</v>
      </c>
      <c r="E23" s="50">
        <v>551</v>
      </c>
      <c r="F23" s="50">
        <v>469</v>
      </c>
      <c r="G23" s="50">
        <v>444</v>
      </c>
      <c r="H23" s="50">
        <v>395</v>
      </c>
      <c r="I23" s="50">
        <v>456</v>
      </c>
      <c r="J23" s="50">
        <v>351</v>
      </c>
      <c r="K23" s="50">
        <v>445</v>
      </c>
      <c r="L23" s="50">
        <v>443</v>
      </c>
      <c r="M23" s="50">
        <v>392</v>
      </c>
      <c r="N23" s="50">
        <v>439</v>
      </c>
      <c r="O23" s="237">
        <f t="shared" si="1"/>
        <v>5164</v>
      </c>
      <c r="P23" s="231">
        <f t="shared" si="0"/>
        <v>14.839080459770116</v>
      </c>
      <c r="Q23" s="37"/>
      <c r="R23" s="42"/>
      <c r="S23" s="51">
        <f>SUM(S7:S22)</f>
        <v>34800</v>
      </c>
    </row>
    <row r="24" spans="1:20" ht="19.5" customHeight="1" x14ac:dyDescent="0.2">
      <c r="A24" s="223"/>
      <c r="B24" s="224" t="s">
        <v>141</v>
      </c>
      <c r="C24" s="230">
        <v>25</v>
      </c>
      <c r="D24" s="50">
        <v>12</v>
      </c>
      <c r="E24" s="50">
        <v>22</v>
      </c>
      <c r="F24" s="50">
        <v>26</v>
      </c>
      <c r="G24" s="50">
        <v>28</v>
      </c>
      <c r="H24" s="50">
        <v>25</v>
      </c>
      <c r="I24" s="50">
        <v>22</v>
      </c>
      <c r="J24" s="50">
        <v>17</v>
      </c>
      <c r="K24" s="50">
        <v>30</v>
      </c>
      <c r="L24" s="50">
        <v>18</v>
      </c>
      <c r="M24" s="50">
        <v>17</v>
      </c>
      <c r="N24" s="50">
        <v>29</v>
      </c>
      <c r="O24" s="237">
        <f t="shared" si="1"/>
        <v>271</v>
      </c>
      <c r="P24" s="231">
        <f t="shared" si="0"/>
        <v>0.77873563218390807</v>
      </c>
      <c r="R24" s="42"/>
      <c r="S24" s="50"/>
    </row>
    <row r="25" spans="1:20" s="39" customFormat="1" ht="19.5" customHeight="1" x14ac:dyDescent="0.2">
      <c r="A25" s="225"/>
      <c r="B25" s="224" t="s">
        <v>264</v>
      </c>
      <c r="C25" s="230">
        <v>96</v>
      </c>
      <c r="D25" s="50">
        <v>121</v>
      </c>
      <c r="E25" s="50">
        <v>116</v>
      </c>
      <c r="F25" s="50">
        <v>89</v>
      </c>
      <c r="G25" s="50">
        <v>91</v>
      </c>
      <c r="H25" s="50">
        <v>92</v>
      </c>
      <c r="I25" s="50">
        <v>93</v>
      </c>
      <c r="J25" s="50">
        <v>97</v>
      </c>
      <c r="K25" s="50">
        <v>104</v>
      </c>
      <c r="L25" s="50">
        <v>97</v>
      </c>
      <c r="M25" s="50">
        <v>85</v>
      </c>
      <c r="N25" s="50">
        <v>88</v>
      </c>
      <c r="O25" s="237">
        <f t="shared" si="1"/>
        <v>1169</v>
      </c>
      <c r="P25" s="231">
        <f t="shared" si="0"/>
        <v>3.3591954022988508</v>
      </c>
      <c r="Q25" s="37"/>
      <c r="R25" s="45" t="s">
        <v>135</v>
      </c>
      <c r="S25" s="37">
        <v>145</v>
      </c>
    </row>
    <row r="26" spans="1:20" s="39" customFormat="1" ht="19.5" customHeight="1" x14ac:dyDescent="0.2">
      <c r="A26" s="225"/>
      <c r="B26" s="224" t="s">
        <v>142</v>
      </c>
      <c r="C26" s="230">
        <v>1</v>
      </c>
      <c r="D26" s="50"/>
      <c r="E26" s="50">
        <v>3</v>
      </c>
      <c r="F26" s="50"/>
      <c r="G26" s="50">
        <v>1</v>
      </c>
      <c r="H26" s="50">
        <v>2</v>
      </c>
      <c r="I26" s="50"/>
      <c r="J26" s="50"/>
      <c r="K26" s="50"/>
      <c r="L26" s="50"/>
      <c r="M26" s="50"/>
      <c r="N26" s="50"/>
      <c r="O26" s="237">
        <f t="shared" si="1"/>
        <v>7</v>
      </c>
      <c r="P26" s="231">
        <f t="shared" si="0"/>
        <v>2.0114942528735632E-2</v>
      </c>
      <c r="Q26" s="37"/>
      <c r="R26" s="42" t="s">
        <v>15</v>
      </c>
      <c r="S26" s="50">
        <v>5164</v>
      </c>
    </row>
    <row r="27" spans="1:20" ht="19.5" customHeight="1" x14ac:dyDescent="0.2">
      <c r="A27" s="223"/>
      <c r="B27" s="224" t="s">
        <v>347</v>
      </c>
      <c r="C27" s="230">
        <v>162</v>
      </c>
      <c r="D27" s="50">
        <v>274</v>
      </c>
      <c r="E27" s="50">
        <v>255</v>
      </c>
      <c r="F27" s="50">
        <v>260</v>
      </c>
      <c r="G27" s="50">
        <v>232</v>
      </c>
      <c r="H27" s="50">
        <v>259</v>
      </c>
      <c r="I27" s="50">
        <v>237</v>
      </c>
      <c r="J27" s="50">
        <v>238</v>
      </c>
      <c r="K27" s="50">
        <v>171</v>
      </c>
      <c r="L27" s="50">
        <v>199</v>
      </c>
      <c r="M27" s="50">
        <v>179</v>
      </c>
      <c r="N27" s="50">
        <v>168</v>
      </c>
      <c r="O27" s="237">
        <f t="shared" si="1"/>
        <v>2634</v>
      </c>
      <c r="P27" s="231">
        <f t="shared" si="0"/>
        <v>7.5689655172413799</v>
      </c>
      <c r="R27" s="42" t="s">
        <v>350</v>
      </c>
      <c r="S27" s="50">
        <v>3509</v>
      </c>
    </row>
    <row r="28" spans="1:20" s="39" customFormat="1" ht="19.5" customHeight="1" x14ac:dyDescent="0.2">
      <c r="A28" s="223"/>
      <c r="B28" s="224" t="s">
        <v>343</v>
      </c>
      <c r="C28" s="230">
        <v>9</v>
      </c>
      <c r="D28" s="50">
        <v>4</v>
      </c>
      <c r="E28" s="50">
        <v>21</v>
      </c>
      <c r="F28" s="50">
        <v>13</v>
      </c>
      <c r="G28" s="50">
        <v>9</v>
      </c>
      <c r="H28" s="50">
        <v>15</v>
      </c>
      <c r="I28" s="50">
        <v>13</v>
      </c>
      <c r="J28" s="50">
        <v>16</v>
      </c>
      <c r="K28" s="50">
        <v>12</v>
      </c>
      <c r="L28" s="50">
        <v>11</v>
      </c>
      <c r="M28" s="50">
        <v>12</v>
      </c>
      <c r="N28" s="50">
        <v>11</v>
      </c>
      <c r="O28" s="237">
        <f t="shared" si="1"/>
        <v>146</v>
      </c>
      <c r="P28" s="231">
        <f t="shared" si="0"/>
        <v>0.41954022988505746</v>
      </c>
      <c r="Q28" s="37"/>
      <c r="R28" s="37" t="s">
        <v>347</v>
      </c>
      <c r="S28" s="37">
        <v>2634</v>
      </c>
    </row>
    <row r="29" spans="1:20" s="39" customFormat="1" ht="19.5" customHeight="1" x14ac:dyDescent="0.2">
      <c r="A29" s="223"/>
      <c r="B29" s="224" t="s">
        <v>344</v>
      </c>
      <c r="C29" s="230">
        <v>3</v>
      </c>
      <c r="D29" s="50">
        <v>8</v>
      </c>
      <c r="E29" s="50">
        <v>26</v>
      </c>
      <c r="F29" s="50">
        <v>16</v>
      </c>
      <c r="G29" s="50">
        <v>10</v>
      </c>
      <c r="H29" s="50">
        <v>24</v>
      </c>
      <c r="I29" s="50">
        <v>18</v>
      </c>
      <c r="J29" s="50">
        <v>27</v>
      </c>
      <c r="K29" s="50">
        <v>17</v>
      </c>
      <c r="L29" s="50">
        <v>21</v>
      </c>
      <c r="M29" s="50">
        <v>13</v>
      </c>
      <c r="N29" s="50">
        <v>15</v>
      </c>
      <c r="O29" s="237">
        <f t="shared" si="1"/>
        <v>198</v>
      </c>
      <c r="P29" s="231">
        <f t="shared" si="0"/>
        <v>0.56896551724137934</v>
      </c>
      <c r="Q29" s="37"/>
      <c r="R29" s="42" t="s">
        <v>337</v>
      </c>
      <c r="S29" s="50">
        <v>2409</v>
      </c>
    </row>
    <row r="30" spans="1:20" s="39" customFormat="1" ht="19.5" customHeight="1" x14ac:dyDescent="0.2">
      <c r="A30" s="223"/>
      <c r="B30" s="224" t="s">
        <v>143</v>
      </c>
      <c r="C30" s="230">
        <v>61</v>
      </c>
      <c r="D30" s="50">
        <v>51</v>
      </c>
      <c r="E30" s="50">
        <v>62</v>
      </c>
      <c r="F30" s="50">
        <v>78</v>
      </c>
      <c r="G30" s="50">
        <v>53</v>
      </c>
      <c r="H30" s="50">
        <v>84</v>
      </c>
      <c r="I30" s="50">
        <v>57</v>
      </c>
      <c r="J30" s="50">
        <v>68</v>
      </c>
      <c r="K30" s="50">
        <v>54</v>
      </c>
      <c r="L30" s="50">
        <v>88</v>
      </c>
      <c r="M30" s="50">
        <v>61</v>
      </c>
      <c r="N30" s="50">
        <v>86</v>
      </c>
      <c r="O30" s="237">
        <f t="shared" si="1"/>
        <v>803</v>
      </c>
      <c r="P30" s="231">
        <f t="shared" si="0"/>
        <v>2.3074712643678161</v>
      </c>
      <c r="Q30" s="37"/>
      <c r="R30" s="37" t="s">
        <v>341</v>
      </c>
      <c r="S30" s="37">
        <v>2008</v>
      </c>
    </row>
    <row r="31" spans="1:20" s="39" customFormat="1" ht="19.5" customHeight="1" x14ac:dyDescent="0.2">
      <c r="A31" s="223"/>
      <c r="B31" s="225" t="s">
        <v>144</v>
      </c>
      <c r="C31" s="230">
        <v>17</v>
      </c>
      <c r="D31" s="50">
        <v>36</v>
      </c>
      <c r="E31" s="50">
        <v>27</v>
      </c>
      <c r="F31" s="50">
        <v>21</v>
      </c>
      <c r="G31" s="50">
        <v>23</v>
      </c>
      <c r="H31" s="50">
        <v>26</v>
      </c>
      <c r="I31" s="50">
        <v>28</v>
      </c>
      <c r="J31" s="50">
        <v>31</v>
      </c>
      <c r="K31" s="50">
        <v>30</v>
      </c>
      <c r="L31" s="50">
        <v>41</v>
      </c>
      <c r="M31" s="50">
        <v>25</v>
      </c>
      <c r="N31" s="50">
        <v>19</v>
      </c>
      <c r="O31" s="237">
        <f t="shared" si="1"/>
        <v>324</v>
      </c>
      <c r="P31" s="231">
        <f t="shared" si="0"/>
        <v>0.93103448275862055</v>
      </c>
      <c r="Q31" s="37"/>
      <c r="R31" s="45" t="s">
        <v>16</v>
      </c>
      <c r="S31" s="37">
        <v>1909</v>
      </c>
    </row>
    <row r="32" spans="1:20" s="39" customFormat="1" ht="19.5" customHeight="1" x14ac:dyDescent="0.2">
      <c r="A32" s="223"/>
      <c r="B32" s="224" t="s">
        <v>145</v>
      </c>
      <c r="C32" s="230">
        <v>32</v>
      </c>
      <c r="D32" s="50">
        <v>27</v>
      </c>
      <c r="E32" s="50">
        <v>27</v>
      </c>
      <c r="F32" s="50">
        <v>23</v>
      </c>
      <c r="G32" s="50">
        <v>29</v>
      </c>
      <c r="H32" s="50">
        <v>20</v>
      </c>
      <c r="I32" s="50">
        <v>22</v>
      </c>
      <c r="J32" s="50">
        <v>29</v>
      </c>
      <c r="K32" s="50">
        <v>12</v>
      </c>
      <c r="L32" s="50">
        <v>23</v>
      </c>
      <c r="M32" s="50">
        <v>22</v>
      </c>
      <c r="N32" s="50">
        <v>17</v>
      </c>
      <c r="O32" s="237">
        <f t="shared" ref="O32:O33" si="3">SUM(C32:N32)</f>
        <v>283</v>
      </c>
      <c r="P32" s="231">
        <f t="shared" si="0"/>
        <v>0.81321839080459768</v>
      </c>
      <c r="Q32" s="37"/>
      <c r="R32" s="42" t="s">
        <v>348</v>
      </c>
      <c r="S32" s="50">
        <v>1782</v>
      </c>
    </row>
    <row r="33" spans="1:19" s="39" customFormat="1" ht="19.5" customHeight="1" x14ac:dyDescent="0.2">
      <c r="A33" s="223"/>
      <c r="B33" s="224" t="s">
        <v>350</v>
      </c>
      <c r="C33" s="230">
        <v>231</v>
      </c>
      <c r="D33" s="50">
        <v>322</v>
      </c>
      <c r="E33" s="50">
        <v>319</v>
      </c>
      <c r="F33" s="50">
        <v>312</v>
      </c>
      <c r="G33" s="50">
        <v>295</v>
      </c>
      <c r="H33" s="50">
        <v>306</v>
      </c>
      <c r="I33" s="50">
        <v>321</v>
      </c>
      <c r="J33" s="50">
        <v>246</v>
      </c>
      <c r="K33" s="50">
        <v>287</v>
      </c>
      <c r="L33" s="50">
        <v>305</v>
      </c>
      <c r="M33" s="50">
        <v>267</v>
      </c>
      <c r="N33" s="50">
        <v>298</v>
      </c>
      <c r="O33" s="237">
        <f t="shared" si="3"/>
        <v>3509</v>
      </c>
      <c r="P33" s="231">
        <f t="shared" si="0"/>
        <v>10.083333333333332</v>
      </c>
      <c r="Q33" s="37"/>
      <c r="R33" s="42" t="s">
        <v>18</v>
      </c>
      <c r="S33" s="50">
        <v>1470</v>
      </c>
    </row>
    <row r="34" spans="1:19" s="39" customFormat="1" ht="19.5" customHeight="1" x14ac:dyDescent="0.2">
      <c r="A34" s="223"/>
      <c r="B34" s="224" t="s">
        <v>334</v>
      </c>
      <c r="C34" s="230">
        <v>2</v>
      </c>
      <c r="D34" s="50">
        <v>4</v>
      </c>
      <c r="E34" s="50">
        <v>24</v>
      </c>
      <c r="F34" s="50">
        <v>7</v>
      </c>
      <c r="G34" s="50">
        <v>5</v>
      </c>
      <c r="H34" s="50">
        <v>4</v>
      </c>
      <c r="I34" s="50">
        <v>6</v>
      </c>
      <c r="J34" s="50">
        <v>1</v>
      </c>
      <c r="K34" s="50">
        <v>6</v>
      </c>
      <c r="L34" s="50">
        <v>4</v>
      </c>
      <c r="M34" s="50">
        <v>7</v>
      </c>
      <c r="N34" s="50">
        <v>5</v>
      </c>
      <c r="O34" s="237">
        <f t="shared" si="1"/>
        <v>75</v>
      </c>
      <c r="P34" s="231">
        <f t="shared" si="0"/>
        <v>0.21551724137931033</v>
      </c>
      <c r="Q34" s="37"/>
      <c r="R34" s="37" t="s">
        <v>17</v>
      </c>
      <c r="S34" s="37">
        <v>1469</v>
      </c>
    </row>
    <row r="35" spans="1:19" s="39" customFormat="1" ht="19.5" customHeight="1" x14ac:dyDescent="0.2">
      <c r="A35" s="223"/>
      <c r="B35" s="224" t="s">
        <v>146</v>
      </c>
      <c r="C35" s="230">
        <v>5</v>
      </c>
      <c r="D35" s="50">
        <v>7</v>
      </c>
      <c r="E35" s="50">
        <v>4</v>
      </c>
      <c r="F35" s="50">
        <v>2</v>
      </c>
      <c r="G35" s="50">
        <v>11</v>
      </c>
      <c r="H35" s="50">
        <v>7</v>
      </c>
      <c r="I35" s="50">
        <v>10</v>
      </c>
      <c r="J35" s="50">
        <v>11</v>
      </c>
      <c r="K35" s="50">
        <v>3</v>
      </c>
      <c r="L35" s="50">
        <v>4</v>
      </c>
      <c r="M35" s="50">
        <v>5</v>
      </c>
      <c r="N35" s="50">
        <v>4</v>
      </c>
      <c r="O35" s="237">
        <f t="shared" si="1"/>
        <v>73</v>
      </c>
      <c r="P35" s="231">
        <f t="shared" si="0"/>
        <v>0.20977011494252873</v>
      </c>
      <c r="Q35" s="37"/>
      <c r="R35" s="45" t="s">
        <v>342</v>
      </c>
      <c r="S35" s="50">
        <v>1307</v>
      </c>
    </row>
    <row r="36" spans="1:19" s="39" customFormat="1" ht="19.5" customHeight="1" x14ac:dyDescent="0.2">
      <c r="A36" s="223"/>
      <c r="B36" s="225" t="s">
        <v>348</v>
      </c>
      <c r="C36" s="230">
        <v>132</v>
      </c>
      <c r="D36" s="50">
        <v>147</v>
      </c>
      <c r="E36" s="50">
        <v>166</v>
      </c>
      <c r="F36" s="50">
        <v>169</v>
      </c>
      <c r="G36" s="50">
        <v>196</v>
      </c>
      <c r="H36" s="50">
        <v>151</v>
      </c>
      <c r="I36" s="50">
        <v>134</v>
      </c>
      <c r="J36" s="50">
        <v>132</v>
      </c>
      <c r="K36" s="50">
        <v>147</v>
      </c>
      <c r="L36" s="50">
        <v>145</v>
      </c>
      <c r="M36" s="50">
        <v>112</v>
      </c>
      <c r="N36" s="50">
        <v>151</v>
      </c>
      <c r="O36" s="237">
        <f t="shared" si="1"/>
        <v>1782</v>
      </c>
      <c r="P36" s="231">
        <f t="shared" si="0"/>
        <v>5.1206896551724137</v>
      </c>
      <c r="Q36" s="37"/>
      <c r="R36" s="37" t="s">
        <v>264</v>
      </c>
      <c r="S36" s="37">
        <v>1169</v>
      </c>
    </row>
    <row r="37" spans="1:19" s="39" customFormat="1" ht="19.5" customHeight="1" x14ac:dyDescent="0.2">
      <c r="A37" s="225"/>
      <c r="B37" s="224" t="s">
        <v>340</v>
      </c>
      <c r="C37" s="230">
        <v>19</v>
      </c>
      <c r="D37" s="50">
        <v>12</v>
      </c>
      <c r="E37" s="50">
        <v>16</v>
      </c>
      <c r="F37" s="50">
        <v>7</v>
      </c>
      <c r="G37" s="50">
        <v>7</v>
      </c>
      <c r="H37" s="50">
        <v>6</v>
      </c>
      <c r="I37" s="50">
        <v>8</v>
      </c>
      <c r="J37" s="50">
        <v>8</v>
      </c>
      <c r="K37" s="50">
        <v>11</v>
      </c>
      <c r="L37" s="50">
        <v>7</v>
      </c>
      <c r="M37" s="50">
        <v>11</v>
      </c>
      <c r="N37" s="50">
        <v>6</v>
      </c>
      <c r="O37" s="237">
        <f t="shared" si="1"/>
        <v>118</v>
      </c>
      <c r="P37" s="231">
        <f t="shared" si="0"/>
        <v>0.33908045977011492</v>
      </c>
      <c r="Q37" s="37"/>
      <c r="R37" s="37" t="s">
        <v>13</v>
      </c>
      <c r="S37" s="37">
        <v>883</v>
      </c>
    </row>
    <row r="38" spans="1:19" s="39" customFormat="1" ht="19.5" customHeight="1" x14ac:dyDescent="0.2">
      <c r="A38" s="225"/>
      <c r="B38" s="224" t="s">
        <v>17</v>
      </c>
      <c r="C38" s="230">
        <v>122</v>
      </c>
      <c r="D38" s="50">
        <v>134</v>
      </c>
      <c r="E38" s="50">
        <v>135</v>
      </c>
      <c r="F38" s="50">
        <v>132</v>
      </c>
      <c r="G38" s="50">
        <v>114</v>
      </c>
      <c r="H38" s="50">
        <v>118</v>
      </c>
      <c r="I38" s="50">
        <v>146</v>
      </c>
      <c r="J38" s="50">
        <v>121</v>
      </c>
      <c r="K38" s="50">
        <v>117</v>
      </c>
      <c r="L38" s="50">
        <v>116</v>
      </c>
      <c r="M38" s="50">
        <v>108</v>
      </c>
      <c r="N38" s="50">
        <v>106</v>
      </c>
      <c r="O38" s="237">
        <f t="shared" si="1"/>
        <v>1469</v>
      </c>
      <c r="P38" s="231">
        <f t="shared" si="0"/>
        <v>4.2212643678160919</v>
      </c>
      <c r="Q38" s="37"/>
      <c r="R38" s="37" t="s">
        <v>143</v>
      </c>
      <c r="S38" s="37">
        <v>803</v>
      </c>
    </row>
    <row r="39" spans="1:19" ht="19.5" customHeight="1" x14ac:dyDescent="0.2">
      <c r="A39" s="223"/>
      <c r="B39" s="224" t="s">
        <v>338</v>
      </c>
      <c r="C39" s="230">
        <v>4</v>
      </c>
      <c r="D39" s="50">
        <v>9</v>
      </c>
      <c r="E39" s="50">
        <v>10</v>
      </c>
      <c r="F39" s="50">
        <v>7</v>
      </c>
      <c r="G39" s="50">
        <v>6</v>
      </c>
      <c r="H39" s="50">
        <v>8</v>
      </c>
      <c r="I39" s="50">
        <v>9</v>
      </c>
      <c r="J39" s="50">
        <v>11</v>
      </c>
      <c r="K39" s="50">
        <v>7</v>
      </c>
      <c r="L39" s="50">
        <v>6</v>
      </c>
      <c r="M39" s="50">
        <v>4</v>
      </c>
      <c r="N39" s="50">
        <v>6</v>
      </c>
      <c r="O39" s="237">
        <f t="shared" si="1"/>
        <v>87</v>
      </c>
      <c r="P39" s="231">
        <f t="shared" si="0"/>
        <v>0.25</v>
      </c>
      <c r="R39" s="45" t="s">
        <v>242</v>
      </c>
      <c r="S39" s="37">
        <v>584</v>
      </c>
    </row>
    <row r="40" spans="1:19" s="39" customFormat="1" ht="19.5" customHeight="1" x14ac:dyDescent="0.2">
      <c r="A40" s="225"/>
      <c r="B40" s="224" t="s">
        <v>346</v>
      </c>
      <c r="C40" s="230">
        <v>3</v>
      </c>
      <c r="D40" s="50">
        <v>4</v>
      </c>
      <c r="E40" s="50"/>
      <c r="F40" s="50">
        <v>6</v>
      </c>
      <c r="G40" s="50">
        <v>6</v>
      </c>
      <c r="H40" s="50">
        <v>5</v>
      </c>
      <c r="I40" s="50">
        <v>19</v>
      </c>
      <c r="J40" s="50">
        <v>10</v>
      </c>
      <c r="K40" s="50">
        <v>7</v>
      </c>
      <c r="L40" s="50">
        <v>2</v>
      </c>
      <c r="M40" s="50">
        <v>6</v>
      </c>
      <c r="N40" s="50">
        <v>8</v>
      </c>
      <c r="O40" s="237">
        <f t="shared" ref="O40" si="4">SUM(C40:N40)</f>
        <v>76</v>
      </c>
      <c r="P40" s="231">
        <f t="shared" si="0"/>
        <v>0.21839080459770113</v>
      </c>
      <c r="Q40" s="37"/>
      <c r="R40" s="42" t="s">
        <v>349</v>
      </c>
      <c r="S40" s="50">
        <v>568</v>
      </c>
    </row>
    <row r="41" spans="1:19" s="39" customFormat="1" ht="19.5" customHeight="1" x14ac:dyDescent="0.2">
      <c r="A41" s="225"/>
      <c r="B41" s="224" t="s">
        <v>339</v>
      </c>
      <c r="C41" s="230">
        <v>20</v>
      </c>
      <c r="D41" s="50">
        <v>42</v>
      </c>
      <c r="E41" s="50">
        <v>24</v>
      </c>
      <c r="F41" s="50">
        <v>21</v>
      </c>
      <c r="G41" s="50">
        <v>10</v>
      </c>
      <c r="H41" s="50">
        <v>17</v>
      </c>
      <c r="I41" s="50">
        <v>10</v>
      </c>
      <c r="J41" s="50">
        <v>17</v>
      </c>
      <c r="K41" s="50">
        <v>20</v>
      </c>
      <c r="L41" s="50">
        <v>11</v>
      </c>
      <c r="M41" s="50">
        <v>19</v>
      </c>
      <c r="N41" s="50">
        <v>14</v>
      </c>
      <c r="O41" s="237">
        <f t="shared" si="1"/>
        <v>225</v>
      </c>
      <c r="P41" s="231">
        <f t="shared" si="0"/>
        <v>0.64655172413793105</v>
      </c>
      <c r="Q41" s="37"/>
      <c r="R41" s="42" t="s">
        <v>14</v>
      </c>
      <c r="S41" s="50">
        <v>450</v>
      </c>
    </row>
    <row r="42" spans="1:19" s="39" customFormat="1" ht="19.5" customHeight="1" x14ac:dyDescent="0.2">
      <c r="A42" s="223"/>
      <c r="B42" s="224" t="s">
        <v>337</v>
      </c>
      <c r="C42" s="230">
        <v>193</v>
      </c>
      <c r="D42" s="50">
        <v>184</v>
      </c>
      <c r="E42" s="50">
        <v>232</v>
      </c>
      <c r="F42" s="50">
        <v>210</v>
      </c>
      <c r="G42" s="50">
        <v>204</v>
      </c>
      <c r="H42" s="50">
        <v>245</v>
      </c>
      <c r="I42" s="50">
        <v>221</v>
      </c>
      <c r="J42" s="50">
        <v>189</v>
      </c>
      <c r="K42" s="50">
        <v>196</v>
      </c>
      <c r="L42" s="50">
        <v>194</v>
      </c>
      <c r="M42" s="50">
        <v>168</v>
      </c>
      <c r="N42" s="50">
        <v>173</v>
      </c>
      <c r="O42" s="237">
        <f t="shared" ref="O42" si="5">SUM(C42:N42)</f>
        <v>2409</v>
      </c>
      <c r="P42" s="231">
        <f t="shared" si="0"/>
        <v>6.9224137931034475</v>
      </c>
      <c r="Q42" s="37"/>
      <c r="R42" s="37" t="s">
        <v>139</v>
      </c>
      <c r="S42" s="37">
        <v>375</v>
      </c>
    </row>
    <row r="43" spans="1:19" s="39" customFormat="1" ht="19.5" customHeight="1" x14ac:dyDescent="0.2">
      <c r="A43" s="223"/>
      <c r="B43" s="224" t="s">
        <v>16</v>
      </c>
      <c r="C43" s="230">
        <v>150</v>
      </c>
      <c r="D43" s="50">
        <v>172</v>
      </c>
      <c r="E43" s="50">
        <v>164</v>
      </c>
      <c r="F43" s="50">
        <v>165</v>
      </c>
      <c r="G43" s="50">
        <v>144</v>
      </c>
      <c r="H43" s="50">
        <v>168</v>
      </c>
      <c r="I43" s="50">
        <v>149</v>
      </c>
      <c r="J43" s="50">
        <v>166</v>
      </c>
      <c r="K43" s="50">
        <v>158</v>
      </c>
      <c r="L43" s="50">
        <v>157</v>
      </c>
      <c r="M43" s="50">
        <v>168</v>
      </c>
      <c r="N43" s="50">
        <v>148</v>
      </c>
      <c r="O43" s="237">
        <f t="shared" si="1"/>
        <v>1909</v>
      </c>
      <c r="P43" s="231">
        <f t="shared" si="0"/>
        <v>5.485632183908046</v>
      </c>
      <c r="Q43" s="37"/>
      <c r="R43" s="42" t="s">
        <v>144</v>
      </c>
      <c r="S43" s="50">
        <v>324</v>
      </c>
    </row>
    <row r="44" spans="1:19" s="39" customFormat="1" ht="19.5" customHeight="1" x14ac:dyDescent="0.2">
      <c r="A44" s="223"/>
      <c r="B44" s="224" t="s">
        <v>235</v>
      </c>
      <c r="C44" s="230"/>
      <c r="D44" s="50">
        <v>1</v>
      </c>
      <c r="E44" s="50"/>
      <c r="F44" s="50">
        <v>1</v>
      </c>
      <c r="G44" s="50"/>
      <c r="H44" s="50"/>
      <c r="I44" s="50"/>
      <c r="J44" s="50"/>
      <c r="K44" s="50"/>
      <c r="L44" s="50"/>
      <c r="M44" s="50"/>
      <c r="N44" s="50"/>
      <c r="O44" s="237">
        <f t="shared" si="1"/>
        <v>2</v>
      </c>
      <c r="P44" s="231">
        <f t="shared" si="0"/>
        <v>5.7471264367816091E-3</v>
      </c>
      <c r="Q44" s="37"/>
      <c r="R44" s="37" t="s">
        <v>145</v>
      </c>
      <c r="S44" s="37">
        <v>283</v>
      </c>
    </row>
    <row r="45" spans="1:19" s="39" customFormat="1" ht="19.5" customHeight="1" x14ac:dyDescent="0.2">
      <c r="A45" s="223"/>
      <c r="B45" s="225" t="s">
        <v>295</v>
      </c>
      <c r="C45" s="230"/>
      <c r="D45" s="50"/>
      <c r="E45" s="50"/>
      <c r="F45" s="50">
        <v>1</v>
      </c>
      <c r="G45" s="50"/>
      <c r="H45" s="50"/>
      <c r="I45" s="50"/>
      <c r="J45" s="50"/>
      <c r="K45" s="50"/>
      <c r="L45" s="50"/>
      <c r="M45" s="50"/>
      <c r="N45" s="50"/>
      <c r="O45" s="237">
        <f t="shared" si="1"/>
        <v>1</v>
      </c>
      <c r="P45" s="231">
        <f t="shared" si="0"/>
        <v>2.8735632183908046E-3</v>
      </c>
      <c r="Q45" s="37"/>
      <c r="R45" s="42" t="s">
        <v>141</v>
      </c>
      <c r="S45" s="50">
        <v>271</v>
      </c>
    </row>
    <row r="46" spans="1:19" s="39" customFormat="1" ht="19.5" customHeight="1" x14ac:dyDescent="0.2">
      <c r="A46" s="225"/>
      <c r="B46" s="224" t="s">
        <v>225</v>
      </c>
      <c r="C46" s="230">
        <v>1</v>
      </c>
      <c r="D46" s="50"/>
      <c r="E46" s="50">
        <v>3</v>
      </c>
      <c r="F46" s="50">
        <v>1</v>
      </c>
      <c r="G46" s="50">
        <v>1</v>
      </c>
      <c r="H46" s="50">
        <v>1</v>
      </c>
      <c r="I46" s="50">
        <v>1</v>
      </c>
      <c r="J46" s="50"/>
      <c r="K46" s="50"/>
      <c r="L46" s="50">
        <v>1</v>
      </c>
      <c r="M46" s="50"/>
      <c r="N46" s="50"/>
      <c r="O46" s="237">
        <f t="shared" si="1"/>
        <v>9</v>
      </c>
      <c r="P46" s="231">
        <f t="shared" si="0"/>
        <v>2.5862068965517241E-2</v>
      </c>
      <c r="Q46" s="37"/>
      <c r="R46" s="45" t="s">
        <v>138</v>
      </c>
      <c r="S46" s="37">
        <v>241</v>
      </c>
    </row>
    <row r="47" spans="1:19" s="39" customFormat="1" ht="19.5" customHeight="1" x14ac:dyDescent="0.2">
      <c r="A47" s="225"/>
      <c r="B47" s="224" t="s">
        <v>18</v>
      </c>
      <c r="C47" s="230">
        <v>104</v>
      </c>
      <c r="D47" s="50">
        <v>114</v>
      </c>
      <c r="E47" s="50">
        <v>109</v>
      </c>
      <c r="F47" s="50">
        <v>118</v>
      </c>
      <c r="G47" s="50">
        <v>134</v>
      </c>
      <c r="H47" s="50">
        <v>128</v>
      </c>
      <c r="I47" s="50">
        <v>124</v>
      </c>
      <c r="J47" s="50">
        <v>118</v>
      </c>
      <c r="K47" s="50">
        <v>129</v>
      </c>
      <c r="L47" s="50">
        <v>133</v>
      </c>
      <c r="M47" s="50">
        <v>123</v>
      </c>
      <c r="N47" s="50">
        <v>136</v>
      </c>
      <c r="O47" s="237">
        <f t="shared" si="1"/>
        <v>1470</v>
      </c>
      <c r="P47" s="231">
        <f t="shared" si="0"/>
        <v>4.2241379310344831</v>
      </c>
      <c r="Q47" s="37"/>
      <c r="R47" s="37" t="s">
        <v>339</v>
      </c>
      <c r="S47" s="37">
        <v>225</v>
      </c>
    </row>
    <row r="48" spans="1:19" ht="19.5" customHeight="1" x14ac:dyDescent="0.2">
      <c r="A48" s="223"/>
      <c r="B48" s="224" t="s">
        <v>349</v>
      </c>
      <c r="C48" s="230">
        <v>35</v>
      </c>
      <c r="D48" s="50">
        <v>47</v>
      </c>
      <c r="E48" s="50">
        <v>60</v>
      </c>
      <c r="F48" s="50">
        <v>56</v>
      </c>
      <c r="G48" s="50">
        <v>33</v>
      </c>
      <c r="H48" s="50">
        <v>69</v>
      </c>
      <c r="I48" s="50">
        <v>63</v>
      </c>
      <c r="J48" s="50">
        <v>35</v>
      </c>
      <c r="K48" s="50">
        <v>46</v>
      </c>
      <c r="L48" s="50">
        <v>45</v>
      </c>
      <c r="M48" s="50">
        <v>37</v>
      </c>
      <c r="N48" s="50">
        <v>42</v>
      </c>
      <c r="O48" s="237">
        <f t="shared" si="1"/>
        <v>568</v>
      </c>
      <c r="P48" s="231">
        <f t="shared" si="0"/>
        <v>1.6321839080459768</v>
      </c>
      <c r="R48" s="42" t="s">
        <v>344</v>
      </c>
      <c r="S48" s="50">
        <v>198</v>
      </c>
    </row>
    <row r="49" spans="1:20" ht="19.5" customHeight="1" x14ac:dyDescent="0.2">
      <c r="A49" s="223"/>
      <c r="B49" s="224" t="s">
        <v>345</v>
      </c>
      <c r="C49" s="230">
        <v>7</v>
      </c>
      <c r="D49" s="50">
        <v>12</v>
      </c>
      <c r="E49" s="50">
        <v>8</v>
      </c>
      <c r="F49" s="50">
        <v>26</v>
      </c>
      <c r="G49" s="50">
        <v>9</v>
      </c>
      <c r="H49" s="50">
        <v>16</v>
      </c>
      <c r="I49" s="50">
        <v>16</v>
      </c>
      <c r="J49" s="50">
        <v>24</v>
      </c>
      <c r="K49" s="50">
        <v>12</v>
      </c>
      <c r="L49" s="50">
        <v>13</v>
      </c>
      <c r="M49" s="50">
        <v>7</v>
      </c>
      <c r="N49" s="50">
        <v>16</v>
      </c>
      <c r="O49" s="237">
        <f t="shared" si="1"/>
        <v>166</v>
      </c>
      <c r="P49" s="231">
        <f t="shared" si="0"/>
        <v>0.47701149425287354</v>
      </c>
      <c r="R49" s="42" t="s">
        <v>345</v>
      </c>
      <c r="S49" s="50">
        <v>166</v>
      </c>
    </row>
    <row r="50" spans="1:20" ht="19.5" customHeight="1" x14ac:dyDescent="0.2">
      <c r="A50" s="223"/>
      <c r="B50" s="224" t="s">
        <v>341</v>
      </c>
      <c r="C50" s="230">
        <v>79</v>
      </c>
      <c r="D50" s="50">
        <v>105</v>
      </c>
      <c r="E50" s="50">
        <v>162</v>
      </c>
      <c r="F50" s="50">
        <v>185</v>
      </c>
      <c r="G50" s="50">
        <v>224</v>
      </c>
      <c r="H50" s="50">
        <v>233</v>
      </c>
      <c r="I50" s="50">
        <v>257</v>
      </c>
      <c r="J50" s="50">
        <v>129</v>
      </c>
      <c r="K50" s="50">
        <v>173</v>
      </c>
      <c r="L50" s="50">
        <v>175</v>
      </c>
      <c r="M50" s="50">
        <v>144</v>
      </c>
      <c r="N50" s="50">
        <v>142</v>
      </c>
      <c r="O50" s="237">
        <f t="shared" si="1"/>
        <v>2008</v>
      </c>
      <c r="P50" s="231">
        <f t="shared" si="0"/>
        <v>5.7701149425287355</v>
      </c>
      <c r="R50" s="45" t="s">
        <v>263</v>
      </c>
      <c r="S50" s="37">
        <v>146</v>
      </c>
      <c r="T50" s="47"/>
    </row>
    <row r="51" spans="1:20" s="39" customFormat="1" ht="19.5" customHeight="1" thickBot="1" x14ac:dyDescent="0.25">
      <c r="A51" s="223"/>
      <c r="B51" s="225" t="s">
        <v>3</v>
      </c>
      <c r="C51" s="232">
        <v>263</v>
      </c>
      <c r="D51" s="233">
        <v>306</v>
      </c>
      <c r="E51" s="233">
        <v>336</v>
      </c>
      <c r="F51" s="233">
        <v>294</v>
      </c>
      <c r="G51" s="233">
        <v>337</v>
      </c>
      <c r="H51" s="233">
        <v>218</v>
      </c>
      <c r="I51" s="233">
        <v>219</v>
      </c>
      <c r="J51" s="233">
        <v>221</v>
      </c>
      <c r="K51" s="233">
        <v>225</v>
      </c>
      <c r="L51" s="233">
        <v>461</v>
      </c>
      <c r="M51" s="233">
        <v>360</v>
      </c>
      <c r="N51" s="233">
        <v>223</v>
      </c>
      <c r="O51" s="238">
        <f t="shared" si="1"/>
        <v>3463</v>
      </c>
      <c r="P51" s="235">
        <f t="shared" si="0"/>
        <v>9.9511494252873565</v>
      </c>
      <c r="Q51" s="37"/>
      <c r="R51" s="37" t="s">
        <v>343</v>
      </c>
      <c r="S51" s="37">
        <v>146</v>
      </c>
    </row>
    <row r="52" spans="1:20" ht="26.25" customHeight="1" x14ac:dyDescent="0.2">
      <c r="A52" s="186"/>
      <c r="B52" s="166" t="s">
        <v>2</v>
      </c>
      <c r="C52" s="183">
        <f t="shared" ref="C52:M52" si="6">SUM(C8:C51)</f>
        <v>2521</v>
      </c>
      <c r="D52" s="184">
        <f t="shared" si="6"/>
        <v>2986</v>
      </c>
      <c r="E52" s="184">
        <f t="shared" si="6"/>
        <v>3293</v>
      </c>
      <c r="F52" s="184">
        <f t="shared" si="6"/>
        <v>3127</v>
      </c>
      <c r="G52" s="184">
        <f t="shared" si="6"/>
        <v>3052</v>
      </c>
      <c r="H52" s="184">
        <f t="shared" si="6"/>
        <v>3026</v>
      </c>
      <c r="I52" s="184">
        <f t="shared" si="6"/>
        <v>3025</v>
      </c>
      <c r="J52" s="184">
        <f t="shared" si="6"/>
        <v>2660</v>
      </c>
      <c r="K52" s="184">
        <f t="shared" si="6"/>
        <v>2722</v>
      </c>
      <c r="L52" s="184">
        <f t="shared" si="6"/>
        <v>3041</v>
      </c>
      <c r="M52" s="184">
        <f t="shared" si="6"/>
        <v>2662</v>
      </c>
      <c r="N52" s="185">
        <f t="shared" ref="N52:O52" si="7">SUM(N8:N51)</f>
        <v>2685</v>
      </c>
      <c r="O52" s="167">
        <f t="shared" si="7"/>
        <v>34800</v>
      </c>
      <c r="P52" s="168">
        <f t="shared" si="0"/>
        <v>100</v>
      </c>
      <c r="Q52" s="48"/>
      <c r="R52" s="42" t="s">
        <v>140</v>
      </c>
      <c r="S52" s="50">
        <v>122</v>
      </c>
    </row>
    <row r="53" spans="1:20" ht="15" x14ac:dyDescent="0.2">
      <c r="O53" s="48"/>
      <c r="R53" s="42" t="s">
        <v>340</v>
      </c>
      <c r="S53" s="50">
        <v>118</v>
      </c>
    </row>
    <row r="54" spans="1:20" ht="29.25" customHeight="1" x14ac:dyDescent="0.2">
      <c r="R54" s="37" t="s">
        <v>338</v>
      </c>
      <c r="S54" s="37">
        <v>87</v>
      </c>
    </row>
    <row r="55" spans="1:20" ht="29.25" customHeight="1" x14ac:dyDescent="0.2">
      <c r="R55" s="37" t="s">
        <v>346</v>
      </c>
      <c r="S55" s="37">
        <v>76</v>
      </c>
    </row>
    <row r="56" spans="1:20" ht="29.25" customHeight="1" x14ac:dyDescent="0.2">
      <c r="R56" s="37" t="s">
        <v>136</v>
      </c>
      <c r="S56" s="37">
        <v>75</v>
      </c>
    </row>
    <row r="57" spans="1:20" ht="29.25" customHeight="1" x14ac:dyDescent="0.2">
      <c r="R57" s="42" t="s">
        <v>334</v>
      </c>
      <c r="S57" s="50">
        <v>75</v>
      </c>
    </row>
    <row r="58" spans="1:20" ht="29.25" customHeight="1" x14ac:dyDescent="0.2">
      <c r="R58" s="37" t="s">
        <v>146</v>
      </c>
      <c r="S58" s="37">
        <v>73</v>
      </c>
    </row>
    <row r="59" spans="1:20" ht="29.25" customHeight="1" x14ac:dyDescent="0.2">
      <c r="R59" s="42" t="s">
        <v>50</v>
      </c>
      <c r="S59" s="50">
        <v>26</v>
      </c>
    </row>
    <row r="60" spans="1:20" ht="29.25" customHeight="1" x14ac:dyDescent="0.2">
      <c r="R60" s="37" t="s">
        <v>137</v>
      </c>
      <c r="S60" s="37">
        <v>18</v>
      </c>
    </row>
    <row r="61" spans="1:20" ht="29.25" customHeight="1" x14ac:dyDescent="0.2">
      <c r="R61" s="42" t="s">
        <v>225</v>
      </c>
      <c r="S61" s="50">
        <v>9</v>
      </c>
    </row>
    <row r="62" spans="1:20" ht="29.25" customHeight="1" x14ac:dyDescent="0.2">
      <c r="R62" s="37" t="s">
        <v>142</v>
      </c>
      <c r="S62" s="37">
        <v>7</v>
      </c>
    </row>
    <row r="63" spans="1:20" ht="29.25" customHeight="1" x14ac:dyDescent="0.2">
      <c r="R63" s="42" t="s">
        <v>240</v>
      </c>
      <c r="S63" s="50">
        <v>4</v>
      </c>
    </row>
    <row r="64" spans="1:20" ht="29.25" customHeight="1" x14ac:dyDescent="0.2">
      <c r="R64" s="37" t="s">
        <v>241</v>
      </c>
      <c r="S64" s="37">
        <v>3</v>
      </c>
    </row>
    <row r="65" spans="1:19" ht="29.25" customHeight="1" x14ac:dyDescent="0.2">
      <c r="R65" s="37" t="s">
        <v>234</v>
      </c>
      <c r="S65" s="37">
        <v>3</v>
      </c>
    </row>
    <row r="66" spans="1:19" ht="29.25" customHeight="1" x14ac:dyDescent="0.2">
      <c r="R66" s="42" t="s">
        <v>235</v>
      </c>
      <c r="S66" s="50">
        <v>2</v>
      </c>
    </row>
    <row r="67" spans="1:19" ht="29.25" customHeight="1" x14ac:dyDescent="0.2">
      <c r="R67" s="42" t="s">
        <v>295</v>
      </c>
      <c r="S67" s="50">
        <v>1</v>
      </c>
    </row>
    <row r="68" spans="1:19" ht="29.25" customHeight="1" x14ac:dyDescent="0.2">
      <c r="R68" s="37" t="s">
        <v>3</v>
      </c>
      <c r="S68" s="37">
        <v>3463</v>
      </c>
    </row>
    <row r="71" spans="1:19" ht="29.25" customHeight="1" x14ac:dyDescent="0.2">
      <c r="R71" s="42"/>
      <c r="S71" s="50"/>
    </row>
    <row r="72" spans="1:19" ht="20.25" customHeight="1" x14ac:dyDescent="0.2">
      <c r="R72" s="42"/>
      <c r="S72" s="50"/>
    </row>
    <row r="73" spans="1:19" s="39" customFormat="1" ht="27" customHeight="1" x14ac:dyDescent="0.2">
      <c r="A73" s="37"/>
      <c r="B73" s="49"/>
      <c r="C73" s="37"/>
      <c r="D73" s="37"/>
      <c r="E73" s="37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37"/>
      <c r="R73" s="37"/>
      <c r="S73" s="37"/>
    </row>
    <row r="88" spans="1:2" ht="22.5" customHeight="1" x14ac:dyDescent="0.2">
      <c r="A88" s="1" t="s">
        <v>358</v>
      </c>
      <c r="B88" s="117"/>
    </row>
    <row r="89" spans="1:2" ht="19.5" customHeight="1" x14ac:dyDescent="0.2">
      <c r="A89" s="1" t="s">
        <v>359</v>
      </c>
      <c r="B89" s="117"/>
    </row>
    <row r="90" spans="1:2" ht="29.25" customHeight="1" x14ac:dyDescent="0.2">
      <c r="A90" s="1" t="s">
        <v>219</v>
      </c>
    </row>
  </sheetData>
  <sortState ref="R26:S67">
    <sortCondition descending="1" ref="S26:S67"/>
  </sortState>
  <mergeCells count="6">
    <mergeCell ref="A1:P1"/>
    <mergeCell ref="A3:P3"/>
    <mergeCell ref="A4:P4"/>
    <mergeCell ref="A6:B7"/>
    <mergeCell ref="O6:P6"/>
    <mergeCell ref="C6:N6"/>
  </mergeCells>
  <printOptions horizontalCentered="1" verticalCentered="1"/>
  <pageMargins left="0.39370078740157483" right="0.39370078740157483" top="0" bottom="0" header="0" footer="0"/>
  <pageSetup paperSize="9" scale="30" orientation="portrait" r:id="rId1"/>
  <headerFooter alignWithMargins="0"/>
  <ignoredErrors>
    <ignoredError sqref="O42" formula="1"/>
  </ignoredError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T59"/>
  <sheetViews>
    <sheetView showGridLines="0" view="pageBreakPreview" zoomScale="70" zoomScaleNormal="66" zoomScaleSheetLayoutView="70" workbookViewId="0">
      <selection activeCell="K38" sqref="K38"/>
    </sheetView>
  </sheetViews>
  <sheetFormatPr baseColWidth="10" defaultColWidth="11.42578125" defaultRowHeight="29.25" customHeight="1" x14ac:dyDescent="0.2"/>
  <cols>
    <col min="1" max="1" width="1.85546875" style="37" customWidth="1"/>
    <col min="2" max="2" width="69.42578125" style="37" customWidth="1"/>
    <col min="3" max="16" width="12" style="37" customWidth="1"/>
    <col min="17" max="17" width="11.42578125" style="37"/>
    <col min="18" max="18" width="18.7109375" style="37" customWidth="1"/>
    <col min="19" max="16384" width="11.42578125" style="37"/>
  </cols>
  <sheetData>
    <row r="1" spans="1:19" ht="15.75" x14ac:dyDescent="0.2">
      <c r="B1" s="345" t="s">
        <v>285</v>
      </c>
      <c r="C1" s="345"/>
      <c r="D1" s="345"/>
      <c r="E1" s="345"/>
      <c r="F1" s="345"/>
      <c r="G1" s="345"/>
      <c r="H1" s="345"/>
      <c r="I1" s="345"/>
      <c r="J1" s="345"/>
      <c r="K1" s="345"/>
      <c r="L1" s="345"/>
      <c r="M1" s="345"/>
      <c r="N1" s="345"/>
      <c r="O1" s="345"/>
      <c r="P1" s="345"/>
    </row>
    <row r="2" spans="1:19" ht="18" x14ac:dyDescent="0.2">
      <c r="A2" s="38" t="s">
        <v>109</v>
      </c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</row>
    <row r="3" spans="1:19" s="39" customFormat="1" ht="24.75" customHeight="1" x14ac:dyDescent="0.2">
      <c r="A3" s="346" t="s">
        <v>175</v>
      </c>
      <c r="B3" s="346"/>
      <c r="C3" s="346"/>
      <c r="D3" s="346"/>
      <c r="E3" s="346"/>
      <c r="F3" s="346"/>
      <c r="G3" s="346"/>
      <c r="H3" s="346"/>
      <c r="I3" s="346"/>
      <c r="J3" s="346"/>
      <c r="K3" s="346"/>
      <c r="L3" s="346"/>
      <c r="M3" s="346"/>
      <c r="N3" s="346"/>
      <c r="O3" s="346"/>
      <c r="P3" s="346"/>
    </row>
    <row r="4" spans="1:19" s="39" customFormat="1" ht="15.75" customHeight="1" x14ac:dyDescent="0.2">
      <c r="A4" s="347" t="s">
        <v>287</v>
      </c>
      <c r="B4" s="347"/>
      <c r="C4" s="347"/>
      <c r="D4" s="347"/>
      <c r="E4" s="347"/>
      <c r="F4" s="347"/>
      <c r="G4" s="347"/>
      <c r="H4" s="347"/>
      <c r="I4" s="347"/>
      <c r="J4" s="347"/>
      <c r="K4" s="347"/>
      <c r="L4" s="347"/>
      <c r="M4" s="347"/>
      <c r="N4" s="347"/>
      <c r="O4" s="347"/>
      <c r="P4" s="347"/>
    </row>
    <row r="5" spans="1:19" s="39" customFormat="1" ht="10.5" customHeight="1" x14ac:dyDescent="0.2">
      <c r="A5" s="40"/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</row>
    <row r="6" spans="1:19" s="39" customFormat="1" ht="30.75" customHeight="1" thickBot="1" x14ac:dyDescent="0.25">
      <c r="A6" s="340" t="s">
        <v>148</v>
      </c>
      <c r="B6" s="340"/>
      <c r="C6" s="341" t="s">
        <v>161</v>
      </c>
      <c r="D6" s="341"/>
      <c r="E6" s="341"/>
      <c r="F6" s="341"/>
      <c r="G6" s="341"/>
      <c r="H6" s="341"/>
      <c r="I6" s="341"/>
      <c r="J6" s="341"/>
      <c r="K6" s="341"/>
      <c r="L6" s="341"/>
      <c r="M6" s="341"/>
      <c r="N6" s="341"/>
      <c r="O6" s="341" t="s">
        <v>2</v>
      </c>
      <c r="P6" s="341"/>
    </row>
    <row r="7" spans="1:19" s="39" customFormat="1" ht="30.75" customHeight="1" thickBot="1" x14ac:dyDescent="0.25">
      <c r="A7" s="340"/>
      <c r="B7" s="340"/>
      <c r="C7" s="170" t="s">
        <v>0</v>
      </c>
      <c r="D7" s="170" t="s">
        <v>1</v>
      </c>
      <c r="E7" s="170" t="s">
        <v>7</v>
      </c>
      <c r="F7" s="170" t="s">
        <v>8</v>
      </c>
      <c r="G7" s="170" t="s">
        <v>49</v>
      </c>
      <c r="H7" s="170" t="s">
        <v>47</v>
      </c>
      <c r="I7" s="170" t="s">
        <v>108</v>
      </c>
      <c r="J7" s="170" t="s">
        <v>48</v>
      </c>
      <c r="K7" s="170" t="s">
        <v>9</v>
      </c>
      <c r="L7" s="170" t="s">
        <v>10</v>
      </c>
      <c r="M7" s="170" t="s">
        <v>11</v>
      </c>
      <c r="N7" s="170" t="s">
        <v>12</v>
      </c>
      <c r="O7" s="170" t="s">
        <v>159</v>
      </c>
      <c r="P7" s="170" t="s">
        <v>160</v>
      </c>
    </row>
    <row r="8" spans="1:19" s="39" customFormat="1" ht="26.25" customHeight="1" x14ac:dyDescent="0.2">
      <c r="A8" s="223"/>
      <c r="B8" s="224" t="s">
        <v>52</v>
      </c>
      <c r="C8" s="226">
        <v>4</v>
      </c>
      <c r="D8" s="227">
        <v>5</v>
      </c>
      <c r="E8" s="227">
        <v>9</v>
      </c>
      <c r="F8" s="227">
        <v>3</v>
      </c>
      <c r="G8" s="227">
        <v>6</v>
      </c>
      <c r="H8" s="227">
        <v>4</v>
      </c>
      <c r="I8" s="227">
        <v>6</v>
      </c>
      <c r="J8" s="227">
        <v>5</v>
      </c>
      <c r="K8" s="227">
        <v>4</v>
      </c>
      <c r="L8" s="227">
        <v>6</v>
      </c>
      <c r="M8" s="227">
        <v>12</v>
      </c>
      <c r="N8" s="227">
        <v>8</v>
      </c>
      <c r="O8" s="236">
        <v>129</v>
      </c>
      <c r="P8" s="241">
        <f t="shared" ref="P8:P31" si="0">+O8/$O$31*100</f>
        <v>0.37068965517241381</v>
      </c>
      <c r="Q8" s="37"/>
      <c r="R8" s="37" t="s">
        <v>39</v>
      </c>
      <c r="S8" s="37">
        <v>7617</v>
      </c>
    </row>
    <row r="9" spans="1:19" s="39" customFormat="1" ht="26.25" customHeight="1" x14ac:dyDescent="0.2">
      <c r="A9" s="223"/>
      <c r="B9" s="224" t="s">
        <v>223</v>
      </c>
      <c r="C9" s="230">
        <v>1</v>
      </c>
      <c r="D9" s="50">
        <v>3</v>
      </c>
      <c r="E9" s="50">
        <v>1</v>
      </c>
      <c r="F9" s="50">
        <v>2</v>
      </c>
      <c r="G9" s="50">
        <v>0</v>
      </c>
      <c r="H9" s="50">
        <v>1</v>
      </c>
      <c r="I9" s="50">
        <v>1</v>
      </c>
      <c r="J9" s="50">
        <v>1</v>
      </c>
      <c r="K9" s="50">
        <v>1</v>
      </c>
      <c r="L9" s="50">
        <v>0</v>
      </c>
      <c r="M9" s="50">
        <v>0</v>
      </c>
      <c r="N9" s="50">
        <v>1</v>
      </c>
      <c r="O9" s="237">
        <v>24</v>
      </c>
      <c r="P9" s="242">
        <f t="shared" si="0"/>
        <v>6.8965517241379309E-2</v>
      </c>
      <c r="Q9" s="37"/>
      <c r="R9" s="47" t="s">
        <v>35</v>
      </c>
      <c r="S9" s="37">
        <v>10302</v>
      </c>
    </row>
    <row r="10" spans="1:19" s="39" customFormat="1" ht="26.25" customHeight="1" x14ac:dyDescent="0.2">
      <c r="A10" s="223"/>
      <c r="B10" s="224" t="s">
        <v>35</v>
      </c>
      <c r="C10" s="230">
        <v>329</v>
      </c>
      <c r="D10" s="50">
        <v>349</v>
      </c>
      <c r="E10" s="50">
        <v>403</v>
      </c>
      <c r="F10" s="50">
        <v>322</v>
      </c>
      <c r="G10" s="50">
        <v>506</v>
      </c>
      <c r="H10" s="50">
        <v>467</v>
      </c>
      <c r="I10" s="50">
        <v>486</v>
      </c>
      <c r="J10" s="50">
        <v>407</v>
      </c>
      <c r="K10" s="50">
        <v>384</v>
      </c>
      <c r="L10" s="50">
        <v>681</v>
      </c>
      <c r="M10" s="50">
        <v>684</v>
      </c>
      <c r="N10" s="50">
        <v>674</v>
      </c>
      <c r="O10" s="237">
        <v>10302</v>
      </c>
      <c r="P10" s="242">
        <f t="shared" si="0"/>
        <v>29.603448275862071</v>
      </c>
      <c r="Q10" s="37"/>
      <c r="R10" s="37" t="s">
        <v>19</v>
      </c>
      <c r="S10" s="37">
        <v>3568</v>
      </c>
    </row>
    <row r="11" spans="1:19" s="39" customFormat="1" ht="26.25" customHeight="1" x14ac:dyDescent="0.2">
      <c r="A11" s="225"/>
      <c r="B11" s="224" t="s">
        <v>37</v>
      </c>
      <c r="C11" s="230">
        <v>71</v>
      </c>
      <c r="D11" s="50">
        <v>130</v>
      </c>
      <c r="E11" s="50">
        <v>93</v>
      </c>
      <c r="F11" s="50">
        <v>65</v>
      </c>
      <c r="G11" s="50">
        <v>132</v>
      </c>
      <c r="H11" s="50">
        <v>113</v>
      </c>
      <c r="I11" s="50">
        <v>112</v>
      </c>
      <c r="J11" s="50">
        <v>115</v>
      </c>
      <c r="K11" s="50">
        <v>123</v>
      </c>
      <c r="L11" s="50">
        <v>207</v>
      </c>
      <c r="M11" s="50">
        <v>216</v>
      </c>
      <c r="N11" s="50">
        <v>209</v>
      </c>
      <c r="O11" s="237">
        <v>2584</v>
      </c>
      <c r="P11" s="242">
        <f t="shared" si="0"/>
        <v>7.4252873563218387</v>
      </c>
      <c r="Q11" s="37"/>
      <c r="R11" s="37" t="s">
        <v>42</v>
      </c>
      <c r="S11" s="37">
        <v>3111</v>
      </c>
    </row>
    <row r="12" spans="1:19" s="39" customFormat="1" ht="26.25" customHeight="1" x14ac:dyDescent="0.2">
      <c r="A12" s="225"/>
      <c r="B12" s="224" t="s">
        <v>265</v>
      </c>
      <c r="C12" s="230">
        <v>0</v>
      </c>
      <c r="D12" s="50">
        <v>1</v>
      </c>
      <c r="E12" s="50">
        <v>3</v>
      </c>
      <c r="F12" s="50">
        <v>0</v>
      </c>
      <c r="G12" s="50">
        <v>0</v>
      </c>
      <c r="H12" s="50">
        <v>2</v>
      </c>
      <c r="I12" s="50">
        <v>1</v>
      </c>
      <c r="J12" s="50">
        <v>2</v>
      </c>
      <c r="K12" s="50">
        <v>1</v>
      </c>
      <c r="L12" s="50">
        <v>0</v>
      </c>
      <c r="M12" s="50">
        <v>0</v>
      </c>
      <c r="N12" s="50">
        <v>0</v>
      </c>
      <c r="O12" s="237">
        <v>18</v>
      </c>
      <c r="P12" s="242">
        <f t="shared" si="0"/>
        <v>5.1724137931034482E-2</v>
      </c>
      <c r="Q12" s="37"/>
      <c r="R12" s="37" t="s">
        <v>37</v>
      </c>
      <c r="S12" s="37">
        <v>2584</v>
      </c>
    </row>
    <row r="13" spans="1:19" ht="26.25" customHeight="1" x14ac:dyDescent="0.2">
      <c r="A13" s="223"/>
      <c r="B13" s="224" t="s">
        <v>149</v>
      </c>
      <c r="C13" s="230">
        <v>1</v>
      </c>
      <c r="D13" s="50">
        <v>1</v>
      </c>
      <c r="E13" s="50">
        <v>6</v>
      </c>
      <c r="F13" s="50">
        <v>6</v>
      </c>
      <c r="G13" s="50">
        <v>1</v>
      </c>
      <c r="H13" s="50">
        <v>2</v>
      </c>
      <c r="I13" s="50">
        <v>0</v>
      </c>
      <c r="J13" s="50">
        <v>3</v>
      </c>
      <c r="K13" s="50">
        <v>5</v>
      </c>
      <c r="L13" s="50">
        <v>3</v>
      </c>
      <c r="M13" s="50">
        <v>0</v>
      </c>
      <c r="N13" s="50">
        <v>5</v>
      </c>
      <c r="O13" s="237">
        <v>59</v>
      </c>
      <c r="P13" s="242">
        <f t="shared" si="0"/>
        <v>0.16954022988505746</v>
      </c>
      <c r="R13" s="37" t="s">
        <v>20</v>
      </c>
      <c r="S13" s="37">
        <v>1912</v>
      </c>
    </row>
    <row r="14" spans="1:19" s="39" customFormat="1" ht="26.25" customHeight="1" x14ac:dyDescent="0.2">
      <c r="A14" s="223"/>
      <c r="B14" s="224" t="s">
        <v>224</v>
      </c>
      <c r="C14" s="230">
        <v>0</v>
      </c>
      <c r="D14" s="50">
        <v>0</v>
      </c>
      <c r="E14" s="50">
        <v>1</v>
      </c>
      <c r="F14" s="50">
        <v>0</v>
      </c>
      <c r="G14" s="50">
        <v>0</v>
      </c>
      <c r="H14" s="50">
        <v>2</v>
      </c>
      <c r="I14" s="50">
        <v>0</v>
      </c>
      <c r="J14" s="50">
        <v>0</v>
      </c>
      <c r="K14" s="50">
        <v>1</v>
      </c>
      <c r="L14" s="50">
        <v>1</v>
      </c>
      <c r="M14" s="50">
        <v>0</v>
      </c>
      <c r="N14" s="50">
        <v>2</v>
      </c>
      <c r="O14" s="237">
        <v>8</v>
      </c>
      <c r="P14" s="242">
        <f t="shared" si="0"/>
        <v>2.2988505747126436E-2</v>
      </c>
      <c r="Q14" s="37"/>
      <c r="R14" s="37" t="s">
        <v>36</v>
      </c>
      <c r="S14" s="37">
        <v>1457</v>
      </c>
    </row>
    <row r="15" spans="1:19" s="39" customFormat="1" ht="26.25" customHeight="1" x14ac:dyDescent="0.2">
      <c r="A15" s="223"/>
      <c r="B15" s="224" t="s">
        <v>266</v>
      </c>
      <c r="C15" s="230">
        <v>0</v>
      </c>
      <c r="D15" s="50">
        <v>0</v>
      </c>
      <c r="E15" s="50">
        <v>1</v>
      </c>
      <c r="F15" s="50">
        <v>0</v>
      </c>
      <c r="G15" s="50">
        <v>1</v>
      </c>
      <c r="H15" s="50">
        <v>2</v>
      </c>
      <c r="I15" s="50">
        <v>0</v>
      </c>
      <c r="J15" s="50">
        <v>0</v>
      </c>
      <c r="K15" s="50">
        <v>0</v>
      </c>
      <c r="L15" s="50">
        <v>1</v>
      </c>
      <c r="M15" s="50">
        <v>0</v>
      </c>
      <c r="N15" s="50">
        <v>0</v>
      </c>
      <c r="O15" s="237">
        <v>4</v>
      </c>
      <c r="P15" s="242">
        <f t="shared" si="0"/>
        <v>1.1494252873563218E-2</v>
      </c>
      <c r="Q15" s="37"/>
      <c r="R15" s="37" t="s">
        <v>296</v>
      </c>
      <c r="S15" s="37">
        <v>1366</v>
      </c>
    </row>
    <row r="16" spans="1:19" s="39" customFormat="1" ht="26.25" customHeight="1" x14ac:dyDescent="0.2">
      <c r="A16" s="223"/>
      <c r="B16" s="225" t="s">
        <v>41</v>
      </c>
      <c r="C16" s="230">
        <v>12</v>
      </c>
      <c r="D16" s="50">
        <v>10</v>
      </c>
      <c r="E16" s="50">
        <v>6</v>
      </c>
      <c r="F16" s="50">
        <v>8</v>
      </c>
      <c r="G16" s="50">
        <v>12</v>
      </c>
      <c r="H16" s="50">
        <v>8</v>
      </c>
      <c r="I16" s="50">
        <v>11</v>
      </c>
      <c r="J16" s="50">
        <v>5</v>
      </c>
      <c r="K16" s="50">
        <v>12</v>
      </c>
      <c r="L16" s="50">
        <v>10</v>
      </c>
      <c r="M16" s="50">
        <v>10</v>
      </c>
      <c r="N16" s="50">
        <v>14</v>
      </c>
      <c r="O16" s="237">
        <v>125</v>
      </c>
      <c r="P16" s="242">
        <f t="shared" si="0"/>
        <v>0.35919540229885055</v>
      </c>
      <c r="Q16" s="37"/>
      <c r="R16" s="37" t="s">
        <v>21</v>
      </c>
      <c r="S16" s="37">
        <v>1058</v>
      </c>
    </row>
    <row r="17" spans="1:19" s="39" customFormat="1" ht="26.25" customHeight="1" x14ac:dyDescent="0.2">
      <c r="A17" s="223"/>
      <c r="B17" s="224" t="s">
        <v>36</v>
      </c>
      <c r="C17" s="230">
        <v>45</v>
      </c>
      <c r="D17" s="50">
        <v>47</v>
      </c>
      <c r="E17" s="50">
        <v>41</v>
      </c>
      <c r="F17" s="50">
        <v>46</v>
      </c>
      <c r="G17" s="50">
        <v>69</v>
      </c>
      <c r="H17" s="50">
        <v>52</v>
      </c>
      <c r="I17" s="50">
        <v>53</v>
      </c>
      <c r="J17" s="50">
        <v>56</v>
      </c>
      <c r="K17" s="50">
        <v>67</v>
      </c>
      <c r="L17" s="50">
        <v>76</v>
      </c>
      <c r="M17" s="50">
        <v>86</v>
      </c>
      <c r="N17" s="50">
        <v>84</v>
      </c>
      <c r="O17" s="237">
        <v>1457</v>
      </c>
      <c r="P17" s="242">
        <f t="shared" si="0"/>
        <v>4.1867816091954024</v>
      </c>
      <c r="Q17" s="37"/>
      <c r="R17" s="37" t="s">
        <v>22</v>
      </c>
      <c r="S17" s="37">
        <v>842</v>
      </c>
    </row>
    <row r="18" spans="1:19" s="39" customFormat="1" ht="26.25" customHeight="1" x14ac:dyDescent="0.2">
      <c r="A18" s="223"/>
      <c r="B18" s="225" t="s">
        <v>267</v>
      </c>
      <c r="C18" s="230">
        <v>0</v>
      </c>
      <c r="D18" s="50">
        <v>0</v>
      </c>
      <c r="E18" s="50">
        <v>0</v>
      </c>
      <c r="F18" s="50">
        <v>0</v>
      </c>
      <c r="G18" s="50">
        <v>1</v>
      </c>
      <c r="H18" s="50">
        <v>0</v>
      </c>
      <c r="I18" s="50">
        <v>0</v>
      </c>
      <c r="J18" s="50">
        <v>0</v>
      </c>
      <c r="K18" s="50">
        <v>0</v>
      </c>
      <c r="L18" s="50">
        <v>0</v>
      </c>
      <c r="M18" s="50">
        <v>0</v>
      </c>
      <c r="N18" s="50">
        <v>1</v>
      </c>
      <c r="O18" s="237">
        <v>4</v>
      </c>
      <c r="P18" s="242">
        <f t="shared" si="0"/>
        <v>1.1494252873563218E-2</v>
      </c>
      <c r="Q18" s="37"/>
      <c r="R18" s="37" t="s">
        <v>151</v>
      </c>
      <c r="S18" s="37">
        <v>501</v>
      </c>
    </row>
    <row r="19" spans="1:19" s="39" customFormat="1" ht="26.25" customHeight="1" x14ac:dyDescent="0.2">
      <c r="A19" s="223"/>
      <c r="B19" s="224" t="s">
        <v>150</v>
      </c>
      <c r="C19" s="230">
        <v>1</v>
      </c>
      <c r="D19" s="50">
        <v>1</v>
      </c>
      <c r="E19" s="50">
        <v>0</v>
      </c>
      <c r="F19" s="50">
        <v>0</v>
      </c>
      <c r="G19" s="50">
        <v>1</v>
      </c>
      <c r="H19" s="50">
        <v>1</v>
      </c>
      <c r="I19" s="50">
        <v>1</v>
      </c>
      <c r="J19" s="50">
        <v>0</v>
      </c>
      <c r="K19" s="50">
        <v>0</v>
      </c>
      <c r="L19" s="50">
        <v>0</v>
      </c>
      <c r="M19" s="50">
        <v>2</v>
      </c>
      <c r="N19" s="50">
        <v>4</v>
      </c>
      <c r="O19" s="237">
        <v>29</v>
      </c>
      <c r="P19" s="242">
        <f t="shared" si="0"/>
        <v>8.3333333333333343E-2</v>
      </c>
      <c r="Q19" s="37"/>
      <c r="R19" s="37" t="s">
        <v>51</v>
      </c>
      <c r="S19" s="37">
        <v>177</v>
      </c>
    </row>
    <row r="20" spans="1:19" s="39" customFormat="1" ht="26.25" customHeight="1" x14ac:dyDescent="0.2">
      <c r="A20" s="223"/>
      <c r="B20" s="224" t="s">
        <v>51</v>
      </c>
      <c r="C20" s="230">
        <v>11</v>
      </c>
      <c r="D20" s="50">
        <v>25</v>
      </c>
      <c r="E20" s="50">
        <v>10</v>
      </c>
      <c r="F20" s="50">
        <v>8</v>
      </c>
      <c r="G20" s="50">
        <v>4</v>
      </c>
      <c r="H20" s="50">
        <v>32</v>
      </c>
      <c r="I20" s="50">
        <v>6</v>
      </c>
      <c r="J20" s="50">
        <v>7</v>
      </c>
      <c r="K20" s="50">
        <v>8</v>
      </c>
      <c r="L20" s="50">
        <v>14</v>
      </c>
      <c r="M20" s="50">
        <v>7</v>
      </c>
      <c r="N20" s="50">
        <v>36</v>
      </c>
      <c r="O20" s="237">
        <v>177</v>
      </c>
      <c r="P20" s="242">
        <f t="shared" si="0"/>
        <v>0.50862068965517238</v>
      </c>
      <c r="Q20" s="37"/>
      <c r="R20" s="37" t="s">
        <v>335</v>
      </c>
      <c r="S20" s="37">
        <v>176</v>
      </c>
    </row>
    <row r="21" spans="1:19" s="39" customFormat="1" ht="26.25" customHeight="1" x14ac:dyDescent="0.2">
      <c r="A21" s="223"/>
      <c r="B21" s="225" t="s">
        <v>256</v>
      </c>
      <c r="C21" s="230">
        <v>58</v>
      </c>
      <c r="D21" s="50">
        <v>52</v>
      </c>
      <c r="E21" s="50">
        <v>70</v>
      </c>
      <c r="F21" s="50">
        <v>48</v>
      </c>
      <c r="G21" s="50">
        <v>73</v>
      </c>
      <c r="H21" s="50">
        <v>94</v>
      </c>
      <c r="I21" s="50">
        <v>47</v>
      </c>
      <c r="J21" s="50">
        <v>72</v>
      </c>
      <c r="K21" s="50">
        <v>58</v>
      </c>
      <c r="L21" s="50">
        <v>101</v>
      </c>
      <c r="M21" s="50">
        <v>140</v>
      </c>
      <c r="N21" s="50">
        <v>147</v>
      </c>
      <c r="O21" s="237">
        <v>1366</v>
      </c>
      <c r="P21" s="242">
        <f t="shared" si="0"/>
        <v>3.9252873563218391</v>
      </c>
      <c r="Q21" s="37"/>
      <c r="R21" s="37" t="s">
        <v>52</v>
      </c>
      <c r="S21" s="37">
        <v>129</v>
      </c>
    </row>
    <row r="22" spans="1:19" s="39" customFormat="1" ht="26.25" customHeight="1" x14ac:dyDescent="0.2">
      <c r="A22" s="223"/>
      <c r="B22" s="224" t="s">
        <v>19</v>
      </c>
      <c r="C22" s="230">
        <v>154</v>
      </c>
      <c r="D22" s="50">
        <v>98</v>
      </c>
      <c r="E22" s="50">
        <v>136</v>
      </c>
      <c r="F22" s="50">
        <v>93</v>
      </c>
      <c r="G22" s="50">
        <v>142</v>
      </c>
      <c r="H22" s="50">
        <v>167</v>
      </c>
      <c r="I22" s="50">
        <v>202</v>
      </c>
      <c r="J22" s="50">
        <v>143</v>
      </c>
      <c r="K22" s="50">
        <v>146</v>
      </c>
      <c r="L22" s="50">
        <v>292</v>
      </c>
      <c r="M22" s="50">
        <v>261</v>
      </c>
      <c r="N22" s="50">
        <v>263</v>
      </c>
      <c r="O22" s="237">
        <v>3568</v>
      </c>
      <c r="P22" s="242">
        <f t="shared" si="0"/>
        <v>10.252873563218392</v>
      </c>
      <c r="Q22" s="37"/>
      <c r="S22" s="39">
        <f>SUM(S8:S21)</f>
        <v>34800</v>
      </c>
    </row>
    <row r="23" spans="1:19" s="39" customFormat="1" ht="26.25" customHeight="1" x14ac:dyDescent="0.2">
      <c r="A23" s="223"/>
      <c r="B23" s="224" t="s">
        <v>22</v>
      </c>
      <c r="C23" s="230">
        <v>31</v>
      </c>
      <c r="D23" s="50">
        <v>33</v>
      </c>
      <c r="E23" s="50">
        <v>36</v>
      </c>
      <c r="F23" s="50">
        <v>51</v>
      </c>
      <c r="G23" s="50">
        <v>44</v>
      </c>
      <c r="H23" s="50">
        <v>41</v>
      </c>
      <c r="I23" s="50">
        <v>33</v>
      </c>
      <c r="J23" s="50">
        <v>34</v>
      </c>
      <c r="K23" s="50">
        <v>43</v>
      </c>
      <c r="L23" s="50">
        <v>56</v>
      </c>
      <c r="M23" s="50">
        <v>32</v>
      </c>
      <c r="N23" s="50">
        <v>60</v>
      </c>
      <c r="O23" s="237">
        <v>842</v>
      </c>
      <c r="P23" s="242">
        <f t="shared" si="0"/>
        <v>2.4195402298850572</v>
      </c>
      <c r="Q23" s="37"/>
      <c r="R23" s="37"/>
      <c r="S23" s="37"/>
    </row>
    <row r="24" spans="1:19" s="39" customFormat="1" ht="26.25" customHeight="1" x14ac:dyDescent="0.2">
      <c r="A24" s="223"/>
      <c r="B24" s="225" t="s">
        <v>335</v>
      </c>
      <c r="C24" s="230">
        <v>5</v>
      </c>
      <c r="D24" s="50">
        <v>5</v>
      </c>
      <c r="E24" s="50">
        <v>6</v>
      </c>
      <c r="F24" s="50">
        <v>6</v>
      </c>
      <c r="G24" s="50">
        <v>7</v>
      </c>
      <c r="H24" s="50">
        <v>11</v>
      </c>
      <c r="I24" s="50">
        <v>38</v>
      </c>
      <c r="J24" s="50">
        <v>4</v>
      </c>
      <c r="K24" s="50">
        <v>10</v>
      </c>
      <c r="L24" s="50">
        <v>10</v>
      </c>
      <c r="M24" s="50">
        <v>6</v>
      </c>
      <c r="N24" s="50">
        <v>12</v>
      </c>
      <c r="O24" s="237">
        <v>176</v>
      </c>
      <c r="P24" s="242">
        <f t="shared" si="0"/>
        <v>0.50574712643678155</v>
      </c>
      <c r="Q24" s="37"/>
    </row>
    <row r="25" spans="1:19" s="39" customFormat="1" ht="26.25" customHeight="1" x14ac:dyDescent="0.2">
      <c r="A25" s="223"/>
      <c r="B25" s="225" t="s">
        <v>268</v>
      </c>
      <c r="C25" s="230">
        <v>1</v>
      </c>
      <c r="D25" s="50">
        <v>1</v>
      </c>
      <c r="E25" s="50">
        <v>2</v>
      </c>
      <c r="F25" s="50">
        <v>1</v>
      </c>
      <c r="G25" s="50">
        <v>2</v>
      </c>
      <c r="H25" s="50">
        <v>1</v>
      </c>
      <c r="I25" s="50">
        <v>1</v>
      </c>
      <c r="J25" s="50">
        <v>0</v>
      </c>
      <c r="K25" s="50">
        <v>0</v>
      </c>
      <c r="L25" s="50">
        <v>2</v>
      </c>
      <c r="M25" s="50">
        <v>2</v>
      </c>
      <c r="N25" s="50">
        <v>4</v>
      </c>
      <c r="O25" s="237">
        <v>20</v>
      </c>
      <c r="P25" s="242">
        <f t="shared" si="0"/>
        <v>5.7471264367816091E-2</v>
      </c>
      <c r="Q25" s="37"/>
    </row>
    <row r="26" spans="1:19" s="39" customFormat="1" ht="26.25" customHeight="1" x14ac:dyDescent="0.2">
      <c r="A26" s="225"/>
      <c r="B26" s="224" t="s">
        <v>151</v>
      </c>
      <c r="C26" s="230">
        <v>25</v>
      </c>
      <c r="D26" s="50">
        <v>24</v>
      </c>
      <c r="E26" s="50">
        <v>10</v>
      </c>
      <c r="F26" s="50">
        <v>15</v>
      </c>
      <c r="G26" s="50">
        <v>25</v>
      </c>
      <c r="H26" s="50">
        <v>22</v>
      </c>
      <c r="I26" s="50">
        <v>18</v>
      </c>
      <c r="J26" s="50">
        <v>18</v>
      </c>
      <c r="K26" s="50">
        <v>6</v>
      </c>
      <c r="L26" s="50">
        <v>46</v>
      </c>
      <c r="M26" s="50">
        <v>29</v>
      </c>
      <c r="N26" s="50">
        <v>110</v>
      </c>
      <c r="O26" s="237">
        <v>501</v>
      </c>
      <c r="P26" s="242">
        <f t="shared" si="0"/>
        <v>1.4396551724137931</v>
      </c>
      <c r="Q26" s="37"/>
    </row>
    <row r="27" spans="1:19" s="39" customFormat="1" ht="26.25" customHeight="1" x14ac:dyDescent="0.2">
      <c r="A27" s="225"/>
      <c r="B27" s="224" t="s">
        <v>21</v>
      </c>
      <c r="C27" s="230">
        <v>25</v>
      </c>
      <c r="D27" s="50">
        <v>26</v>
      </c>
      <c r="E27" s="50">
        <v>35</v>
      </c>
      <c r="F27" s="50">
        <v>30</v>
      </c>
      <c r="G27" s="50">
        <v>47</v>
      </c>
      <c r="H27" s="50">
        <v>55</v>
      </c>
      <c r="I27" s="50">
        <v>43</v>
      </c>
      <c r="J27" s="50">
        <v>45</v>
      </c>
      <c r="K27" s="50">
        <v>56</v>
      </c>
      <c r="L27" s="50">
        <v>72</v>
      </c>
      <c r="M27" s="50">
        <v>87</v>
      </c>
      <c r="N27" s="50">
        <v>85</v>
      </c>
      <c r="O27" s="237">
        <v>1058</v>
      </c>
      <c r="P27" s="242">
        <f t="shared" si="0"/>
        <v>3.0402298850574714</v>
      </c>
      <c r="Q27" s="37"/>
    </row>
    <row r="28" spans="1:19" ht="26.25" customHeight="1" x14ac:dyDescent="0.2">
      <c r="A28" s="223"/>
      <c r="B28" s="224" t="s">
        <v>42</v>
      </c>
      <c r="C28" s="230">
        <v>96</v>
      </c>
      <c r="D28" s="50">
        <v>92</v>
      </c>
      <c r="E28" s="50">
        <v>91</v>
      </c>
      <c r="F28" s="50">
        <v>76</v>
      </c>
      <c r="G28" s="50">
        <v>93</v>
      </c>
      <c r="H28" s="50">
        <v>148</v>
      </c>
      <c r="I28" s="50">
        <v>107</v>
      </c>
      <c r="J28" s="50">
        <v>117</v>
      </c>
      <c r="K28" s="50">
        <v>110</v>
      </c>
      <c r="L28" s="50">
        <v>149</v>
      </c>
      <c r="M28" s="50">
        <v>200</v>
      </c>
      <c r="N28" s="50">
        <v>154</v>
      </c>
      <c r="O28" s="237">
        <v>3111</v>
      </c>
      <c r="P28" s="242">
        <f t="shared" si="0"/>
        <v>8.9396551724137936</v>
      </c>
      <c r="R28" s="39"/>
      <c r="S28" s="39"/>
    </row>
    <row r="29" spans="1:19" s="39" customFormat="1" ht="26.25" customHeight="1" x14ac:dyDescent="0.2">
      <c r="A29" s="225"/>
      <c r="B29" s="224" t="s">
        <v>20</v>
      </c>
      <c r="C29" s="230">
        <v>58</v>
      </c>
      <c r="D29" s="50">
        <v>36</v>
      </c>
      <c r="E29" s="50">
        <v>145</v>
      </c>
      <c r="F29" s="50">
        <v>43</v>
      </c>
      <c r="G29" s="50">
        <v>50</v>
      </c>
      <c r="H29" s="50">
        <v>85</v>
      </c>
      <c r="I29" s="50">
        <v>116</v>
      </c>
      <c r="J29" s="50">
        <v>88</v>
      </c>
      <c r="K29" s="50">
        <v>121</v>
      </c>
      <c r="L29" s="50">
        <v>303</v>
      </c>
      <c r="M29" s="50">
        <v>251</v>
      </c>
      <c r="N29" s="50">
        <v>490</v>
      </c>
      <c r="O29" s="237">
        <v>1912</v>
      </c>
      <c r="P29" s="242">
        <f t="shared" si="0"/>
        <v>5.4942528735632186</v>
      </c>
      <c r="Q29" s="37"/>
    </row>
    <row r="30" spans="1:19" ht="26.25" customHeight="1" thickBot="1" x14ac:dyDescent="0.25">
      <c r="A30" s="223"/>
      <c r="B30" s="224" t="s">
        <v>3</v>
      </c>
      <c r="C30" s="232">
        <v>259</v>
      </c>
      <c r="D30" s="233">
        <v>193</v>
      </c>
      <c r="E30" s="233">
        <v>157</v>
      </c>
      <c r="F30" s="233">
        <v>187</v>
      </c>
      <c r="G30" s="233">
        <v>346</v>
      </c>
      <c r="H30" s="233">
        <v>479</v>
      </c>
      <c r="I30" s="233">
        <v>420</v>
      </c>
      <c r="J30" s="233">
        <v>426</v>
      </c>
      <c r="K30" s="233">
        <v>356</v>
      </c>
      <c r="L30" s="233">
        <v>282</v>
      </c>
      <c r="M30" s="233">
        <v>276</v>
      </c>
      <c r="N30" s="233">
        <v>452</v>
      </c>
      <c r="O30" s="238">
        <v>7326</v>
      </c>
      <c r="P30" s="243">
        <f t="shared" si="0"/>
        <v>21.051724137931036</v>
      </c>
      <c r="R30" s="39"/>
      <c r="S30" s="39"/>
    </row>
    <row r="31" spans="1:19" ht="26.25" customHeight="1" x14ac:dyDescent="0.2">
      <c r="A31" s="186"/>
      <c r="B31" s="166" t="s">
        <v>2</v>
      </c>
      <c r="C31" s="200">
        <f t="shared" ref="C31:O31" si="1">SUM(C8:C30)</f>
        <v>1187</v>
      </c>
      <c r="D31" s="167">
        <f t="shared" si="1"/>
        <v>1132</v>
      </c>
      <c r="E31" s="167">
        <f t="shared" si="1"/>
        <v>1262</v>
      </c>
      <c r="F31" s="167">
        <f t="shared" si="1"/>
        <v>1010</v>
      </c>
      <c r="G31" s="167">
        <f t="shared" si="1"/>
        <v>1562</v>
      </c>
      <c r="H31" s="167">
        <f t="shared" si="1"/>
        <v>1789</v>
      </c>
      <c r="I31" s="167">
        <f t="shared" si="1"/>
        <v>1702</v>
      </c>
      <c r="J31" s="167">
        <f t="shared" si="1"/>
        <v>1548</v>
      </c>
      <c r="K31" s="167">
        <f t="shared" si="1"/>
        <v>1512</v>
      </c>
      <c r="L31" s="167">
        <f t="shared" si="1"/>
        <v>2312</v>
      </c>
      <c r="M31" s="167">
        <f t="shared" si="1"/>
        <v>2301</v>
      </c>
      <c r="N31" s="201">
        <f t="shared" si="1"/>
        <v>2815</v>
      </c>
      <c r="O31" s="167">
        <f t="shared" si="1"/>
        <v>34800</v>
      </c>
      <c r="P31" s="168">
        <f t="shared" si="0"/>
        <v>100</v>
      </c>
      <c r="Q31" s="48"/>
    </row>
    <row r="32" spans="1:19" ht="15" x14ac:dyDescent="0.2"/>
    <row r="34" spans="1:20" ht="29.25" customHeight="1" x14ac:dyDescent="0.2">
      <c r="S34" s="37" t="s">
        <v>35</v>
      </c>
      <c r="T34" s="37">
        <v>10302</v>
      </c>
    </row>
    <row r="35" spans="1:20" ht="29.25" customHeight="1" x14ac:dyDescent="0.2">
      <c r="S35" s="37" t="s">
        <v>19</v>
      </c>
      <c r="T35" s="37">
        <v>3568</v>
      </c>
    </row>
    <row r="36" spans="1:20" ht="29.25" customHeight="1" x14ac:dyDescent="0.2">
      <c r="S36" s="37" t="s">
        <v>42</v>
      </c>
      <c r="T36" s="37">
        <v>3111</v>
      </c>
    </row>
    <row r="37" spans="1:20" ht="29.25" customHeight="1" x14ac:dyDescent="0.2">
      <c r="S37" s="37" t="s">
        <v>37</v>
      </c>
      <c r="T37" s="37">
        <v>2584</v>
      </c>
    </row>
    <row r="38" spans="1:20" ht="29.25" customHeight="1" x14ac:dyDescent="0.2">
      <c r="S38" s="37" t="s">
        <v>20</v>
      </c>
      <c r="T38" s="37">
        <v>1912</v>
      </c>
    </row>
    <row r="39" spans="1:20" ht="29.25" customHeight="1" x14ac:dyDescent="0.2">
      <c r="S39" s="37" t="s">
        <v>36</v>
      </c>
      <c r="T39" s="37">
        <v>1457</v>
      </c>
    </row>
    <row r="40" spans="1:20" ht="29.25" customHeight="1" x14ac:dyDescent="0.2">
      <c r="S40" s="37" t="s">
        <v>296</v>
      </c>
      <c r="T40" s="37">
        <v>1366</v>
      </c>
    </row>
    <row r="41" spans="1:20" ht="29.25" customHeight="1" x14ac:dyDescent="0.2">
      <c r="S41" s="37" t="s">
        <v>21</v>
      </c>
      <c r="T41" s="37">
        <v>1058</v>
      </c>
    </row>
    <row r="42" spans="1:20" ht="29.25" customHeight="1" x14ac:dyDescent="0.2">
      <c r="S42" s="37" t="s">
        <v>22</v>
      </c>
      <c r="T42" s="37">
        <v>842</v>
      </c>
    </row>
    <row r="43" spans="1:20" ht="29.25" customHeight="1" x14ac:dyDescent="0.2">
      <c r="S43" s="37" t="s">
        <v>151</v>
      </c>
      <c r="T43" s="37">
        <v>501</v>
      </c>
    </row>
    <row r="44" spans="1:20" ht="29.25" customHeight="1" x14ac:dyDescent="0.2">
      <c r="S44" s="37" t="s">
        <v>51</v>
      </c>
      <c r="T44" s="37">
        <v>177</v>
      </c>
    </row>
    <row r="45" spans="1:20" ht="29.25" customHeight="1" x14ac:dyDescent="0.2">
      <c r="S45" s="37" t="s">
        <v>335</v>
      </c>
      <c r="T45" s="37">
        <v>176</v>
      </c>
    </row>
    <row r="46" spans="1:20" ht="29.25" customHeight="1" x14ac:dyDescent="0.2">
      <c r="S46" s="37" t="s">
        <v>52</v>
      </c>
      <c r="T46" s="37">
        <v>129</v>
      </c>
    </row>
    <row r="47" spans="1:20" ht="20.25" customHeight="1" x14ac:dyDescent="0.2">
      <c r="S47" s="37" t="s">
        <v>41</v>
      </c>
      <c r="T47" s="37">
        <v>125</v>
      </c>
    </row>
    <row r="48" spans="1:20" s="39" customFormat="1" ht="27" customHeight="1" x14ac:dyDescent="0.2">
      <c r="A48" s="37"/>
      <c r="B48" s="49"/>
      <c r="C48" s="37"/>
      <c r="D48" s="37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S48" s="37" t="s">
        <v>149</v>
      </c>
      <c r="T48" s="37">
        <v>59</v>
      </c>
    </row>
    <row r="49" spans="1:20" ht="29.25" customHeight="1" x14ac:dyDescent="0.2">
      <c r="S49" s="37" t="s">
        <v>150</v>
      </c>
      <c r="T49" s="37">
        <v>29</v>
      </c>
    </row>
    <row r="50" spans="1:20" ht="29.25" customHeight="1" x14ac:dyDescent="0.2">
      <c r="S50" s="37" t="s">
        <v>223</v>
      </c>
      <c r="T50" s="37">
        <v>24</v>
      </c>
    </row>
    <row r="51" spans="1:20" ht="29.25" customHeight="1" x14ac:dyDescent="0.2">
      <c r="S51" s="37" t="s">
        <v>268</v>
      </c>
      <c r="T51" s="37">
        <v>20</v>
      </c>
    </row>
    <row r="52" spans="1:20" ht="29.25" customHeight="1" x14ac:dyDescent="0.2">
      <c r="S52" s="37" t="s">
        <v>265</v>
      </c>
      <c r="T52" s="37">
        <v>18</v>
      </c>
    </row>
    <row r="53" spans="1:20" ht="29.25" customHeight="1" x14ac:dyDescent="0.2">
      <c r="S53" s="37" t="s">
        <v>224</v>
      </c>
      <c r="T53" s="37">
        <v>8</v>
      </c>
    </row>
    <row r="54" spans="1:20" ht="29.25" customHeight="1" x14ac:dyDescent="0.2">
      <c r="S54" s="37" t="s">
        <v>266</v>
      </c>
      <c r="T54" s="37">
        <v>4</v>
      </c>
    </row>
    <row r="55" spans="1:20" ht="29.25" customHeight="1" x14ac:dyDescent="0.2">
      <c r="S55" s="37" t="s">
        <v>267</v>
      </c>
      <c r="T55" s="37">
        <v>4</v>
      </c>
    </row>
    <row r="56" spans="1:20" ht="29.25" customHeight="1" x14ac:dyDescent="0.2">
      <c r="S56" s="37" t="s">
        <v>3</v>
      </c>
      <c r="T56" s="37">
        <v>7326</v>
      </c>
    </row>
    <row r="57" spans="1:20" ht="26.25" customHeight="1" x14ac:dyDescent="0.2">
      <c r="A57" s="1" t="s">
        <v>358</v>
      </c>
    </row>
    <row r="58" spans="1:20" ht="27" customHeight="1" x14ac:dyDescent="0.2">
      <c r="A58" s="1" t="s">
        <v>359</v>
      </c>
    </row>
    <row r="59" spans="1:20" ht="29.25" customHeight="1" x14ac:dyDescent="0.2">
      <c r="A59" s="1" t="s">
        <v>219</v>
      </c>
    </row>
  </sheetData>
  <sortState ref="S34:T55">
    <sortCondition descending="1" ref="T34:T55"/>
  </sortState>
  <mergeCells count="6">
    <mergeCell ref="B1:P1"/>
    <mergeCell ref="A3:P3"/>
    <mergeCell ref="A4:P4"/>
    <mergeCell ref="A6:B7"/>
    <mergeCell ref="O6:P6"/>
    <mergeCell ref="C6:N6"/>
  </mergeCells>
  <printOptions horizontalCentered="1" verticalCentered="1"/>
  <pageMargins left="0.39370078740157483" right="0.39370078740157483" top="0" bottom="0" header="0" footer="0"/>
  <pageSetup paperSize="9" scale="40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V36"/>
  <sheetViews>
    <sheetView showGridLines="0" view="pageBreakPreview" zoomScale="70" zoomScaleNormal="85" zoomScaleSheetLayoutView="70" workbookViewId="0">
      <selection activeCell="K38" sqref="K38"/>
    </sheetView>
  </sheetViews>
  <sheetFormatPr baseColWidth="10" defaultColWidth="11.42578125" defaultRowHeight="29.25" customHeight="1" x14ac:dyDescent="0.2"/>
  <cols>
    <col min="1" max="1" width="3.140625" style="37" customWidth="1"/>
    <col min="2" max="2" width="1.28515625" style="37" customWidth="1"/>
    <col min="3" max="3" width="39.7109375" style="37" customWidth="1"/>
    <col min="4" max="4" width="11.140625" style="37" customWidth="1"/>
    <col min="5" max="5" width="11.28515625" style="37" customWidth="1"/>
    <col min="6" max="8" width="11.140625" style="37" customWidth="1"/>
    <col min="9" max="9" width="11" style="37" customWidth="1"/>
    <col min="10" max="11" width="11.140625" style="37" customWidth="1"/>
    <col min="12" max="12" width="14.42578125" style="37" customWidth="1"/>
    <col min="13" max="13" width="14.5703125" style="37" customWidth="1"/>
    <col min="14" max="14" width="14.85546875" style="37" customWidth="1"/>
    <col min="15" max="15" width="14.42578125" style="37" customWidth="1"/>
    <col min="16" max="16" width="13.28515625" style="37" customWidth="1"/>
    <col min="17" max="17" width="12" style="37" customWidth="1"/>
    <col min="18" max="18" width="11.42578125" style="37"/>
    <col min="19" max="19" width="36.7109375" style="37" customWidth="1"/>
    <col min="20" max="16384" width="11.42578125" style="37"/>
  </cols>
  <sheetData>
    <row r="1" spans="2:22" ht="20.25" x14ac:dyDescent="0.2">
      <c r="B1" s="116"/>
      <c r="C1" s="342" t="s">
        <v>286</v>
      </c>
      <c r="D1" s="342"/>
      <c r="E1" s="342"/>
      <c r="F1" s="342"/>
      <c r="G1" s="342"/>
      <c r="H1" s="342"/>
      <c r="I1" s="342"/>
      <c r="J1" s="342"/>
      <c r="K1" s="342"/>
      <c r="L1" s="342"/>
      <c r="M1" s="342"/>
      <c r="N1" s="342"/>
      <c r="O1" s="342"/>
      <c r="P1" s="342"/>
      <c r="Q1" s="342"/>
    </row>
    <row r="2" spans="2:22" ht="20.25" x14ac:dyDescent="0.2">
      <c r="B2" s="115" t="s">
        <v>109</v>
      </c>
      <c r="C2" s="116"/>
      <c r="D2" s="115"/>
      <c r="E2" s="115"/>
      <c r="F2" s="115"/>
      <c r="G2" s="115"/>
      <c r="H2" s="115"/>
      <c r="I2" s="115"/>
      <c r="J2" s="115"/>
      <c r="K2" s="115"/>
      <c r="L2" s="115"/>
      <c r="M2" s="115"/>
      <c r="N2" s="115"/>
      <c r="O2" s="115"/>
      <c r="P2" s="115"/>
      <c r="Q2" s="115"/>
    </row>
    <row r="3" spans="2:22" s="39" customFormat="1" ht="24.75" customHeight="1" x14ac:dyDescent="0.2">
      <c r="B3" s="343" t="s">
        <v>176</v>
      </c>
      <c r="C3" s="343"/>
      <c r="D3" s="343"/>
      <c r="E3" s="343"/>
      <c r="F3" s="343"/>
      <c r="G3" s="343"/>
      <c r="H3" s="343"/>
      <c r="I3" s="343"/>
      <c r="J3" s="343"/>
      <c r="K3" s="343"/>
      <c r="L3" s="343"/>
      <c r="M3" s="343"/>
      <c r="N3" s="343"/>
      <c r="O3" s="343"/>
      <c r="P3" s="343"/>
      <c r="Q3" s="343"/>
    </row>
    <row r="4" spans="2:22" s="39" customFormat="1" ht="20.25" x14ac:dyDescent="0.2">
      <c r="B4" s="344" t="s">
        <v>287</v>
      </c>
      <c r="C4" s="344"/>
      <c r="D4" s="344"/>
      <c r="E4" s="344"/>
      <c r="F4" s="344"/>
      <c r="G4" s="344"/>
      <c r="H4" s="344"/>
      <c r="I4" s="344"/>
      <c r="J4" s="344"/>
      <c r="K4" s="344"/>
      <c r="L4" s="344"/>
      <c r="M4" s="344"/>
      <c r="N4" s="344"/>
      <c r="O4" s="344"/>
      <c r="P4" s="344"/>
      <c r="Q4" s="344"/>
    </row>
    <row r="5" spans="2:22" s="39" customFormat="1" ht="4.5" customHeight="1" x14ac:dyDescent="0.2">
      <c r="B5" s="118"/>
      <c r="C5" s="118"/>
      <c r="D5" s="118"/>
      <c r="E5" s="118"/>
      <c r="F5" s="118"/>
      <c r="G5" s="118"/>
      <c r="H5" s="118"/>
      <c r="I5" s="118"/>
      <c r="J5" s="118"/>
      <c r="K5" s="118"/>
      <c r="L5" s="118"/>
      <c r="M5" s="118"/>
      <c r="N5" s="118"/>
      <c r="O5" s="118"/>
      <c r="P5" s="118"/>
      <c r="Q5" s="118"/>
    </row>
    <row r="6" spans="2:22" s="39" customFormat="1" ht="26.25" customHeight="1" thickBot="1" x14ac:dyDescent="0.25">
      <c r="B6" s="340" t="s">
        <v>23</v>
      </c>
      <c r="C6" s="340"/>
      <c r="D6" s="341" t="s">
        <v>161</v>
      </c>
      <c r="E6" s="341"/>
      <c r="F6" s="341"/>
      <c r="G6" s="341"/>
      <c r="H6" s="341"/>
      <c r="I6" s="341"/>
      <c r="J6" s="341"/>
      <c r="K6" s="341"/>
      <c r="L6" s="341"/>
      <c r="M6" s="341"/>
      <c r="N6" s="341"/>
      <c r="O6" s="341"/>
      <c r="P6" s="348" t="s">
        <v>2</v>
      </c>
      <c r="Q6" s="349"/>
    </row>
    <row r="7" spans="2:22" s="39" customFormat="1" ht="26.25" customHeight="1" thickBot="1" x14ac:dyDescent="0.25">
      <c r="B7" s="340"/>
      <c r="C7" s="340"/>
      <c r="D7" s="170" t="s">
        <v>0</v>
      </c>
      <c r="E7" s="170" t="s">
        <v>1</v>
      </c>
      <c r="F7" s="170" t="s">
        <v>7</v>
      </c>
      <c r="G7" s="170" t="s">
        <v>8</v>
      </c>
      <c r="H7" s="170" t="s">
        <v>49</v>
      </c>
      <c r="I7" s="170" t="s">
        <v>47</v>
      </c>
      <c r="J7" s="170" t="s">
        <v>108</v>
      </c>
      <c r="K7" s="170" t="s">
        <v>48</v>
      </c>
      <c r="L7" s="170" t="s">
        <v>9</v>
      </c>
      <c r="M7" s="170" t="s">
        <v>10</v>
      </c>
      <c r="N7" s="170" t="s">
        <v>11</v>
      </c>
      <c r="O7" s="170" t="s">
        <v>12</v>
      </c>
      <c r="P7" s="246" t="s">
        <v>159</v>
      </c>
      <c r="Q7" s="247" t="s">
        <v>160</v>
      </c>
    </row>
    <row r="8" spans="2:22" s="39" customFormat="1" ht="26.25" customHeight="1" x14ac:dyDescent="0.2">
      <c r="B8" s="221"/>
      <c r="C8" s="244" t="s">
        <v>32</v>
      </c>
      <c r="D8" s="248">
        <v>937</v>
      </c>
      <c r="E8" s="228">
        <v>1483</v>
      </c>
      <c r="F8" s="228">
        <v>1871</v>
      </c>
      <c r="G8" s="228">
        <v>1043</v>
      </c>
      <c r="H8" s="228">
        <v>1114</v>
      </c>
      <c r="I8" s="228">
        <v>823</v>
      </c>
      <c r="J8" s="228">
        <v>976</v>
      </c>
      <c r="K8" s="228">
        <v>1058</v>
      </c>
      <c r="L8" s="228">
        <v>998</v>
      </c>
      <c r="M8" s="228">
        <v>1049</v>
      </c>
      <c r="N8" s="228">
        <v>889</v>
      </c>
      <c r="O8" s="228">
        <v>970</v>
      </c>
      <c r="P8" s="236">
        <f>SUM(D8:O8)</f>
        <v>13211</v>
      </c>
      <c r="Q8" s="229">
        <f>+P8/$P$15*100</f>
        <v>37.70693001484188</v>
      </c>
      <c r="R8" s="37"/>
    </row>
    <row r="9" spans="2:22" s="39" customFormat="1" ht="26.25" customHeight="1" x14ac:dyDescent="0.2">
      <c r="B9" s="221"/>
      <c r="C9" s="244" t="s">
        <v>33</v>
      </c>
      <c r="D9" s="249">
        <f>SUM(D10:D13)</f>
        <v>1584</v>
      </c>
      <c r="E9" s="51">
        <f t="shared" ref="E9:N9" si="0">SUM(E10:E13)</f>
        <v>1502</v>
      </c>
      <c r="F9" s="51">
        <f t="shared" si="0"/>
        <v>1422</v>
      </c>
      <c r="G9" s="51">
        <f t="shared" ref="G9" si="1">SUM(G10:G13)</f>
        <v>2083</v>
      </c>
      <c r="H9" s="51">
        <f t="shared" si="0"/>
        <v>1938</v>
      </c>
      <c r="I9" s="51">
        <f t="shared" si="0"/>
        <v>2203</v>
      </c>
      <c r="J9" s="51">
        <f t="shared" si="0"/>
        <v>2049</v>
      </c>
      <c r="K9" s="51">
        <f t="shared" si="0"/>
        <v>1601</v>
      </c>
      <c r="L9" s="51">
        <f t="shared" si="0"/>
        <v>1724</v>
      </c>
      <c r="M9" s="51">
        <f t="shared" si="0"/>
        <v>1991</v>
      </c>
      <c r="N9" s="51">
        <f t="shared" si="0"/>
        <v>1772</v>
      </c>
      <c r="O9" s="51">
        <f t="shared" ref="O9" si="2">SUM(O10:O13)</f>
        <v>1715</v>
      </c>
      <c r="P9" s="237">
        <f>SUM(D9:O9)</f>
        <v>21584</v>
      </c>
      <c r="Q9" s="239">
        <f>+P9/$P$15*100</f>
        <v>61.605206073752719</v>
      </c>
      <c r="R9" s="37"/>
      <c r="S9" s="55"/>
      <c r="T9" s="56"/>
      <c r="U9" s="61"/>
    </row>
    <row r="10" spans="2:22" s="39" customFormat="1" ht="26.25" customHeight="1" x14ac:dyDescent="0.2">
      <c r="B10" s="222"/>
      <c r="C10" s="245" t="s">
        <v>26</v>
      </c>
      <c r="D10" s="230">
        <v>404</v>
      </c>
      <c r="E10" s="50">
        <v>413</v>
      </c>
      <c r="F10" s="50">
        <v>507</v>
      </c>
      <c r="G10" s="50">
        <v>712</v>
      </c>
      <c r="H10" s="50">
        <v>649</v>
      </c>
      <c r="I10" s="50">
        <v>634</v>
      </c>
      <c r="J10" s="50">
        <v>553</v>
      </c>
      <c r="K10" s="50">
        <v>462</v>
      </c>
      <c r="L10" s="50">
        <v>480</v>
      </c>
      <c r="M10" s="50">
        <v>561</v>
      </c>
      <c r="N10" s="50">
        <v>503</v>
      </c>
      <c r="O10" s="50">
        <v>396</v>
      </c>
      <c r="P10" s="252">
        <f>SUM(D10:O10)</f>
        <v>6274</v>
      </c>
      <c r="Q10" s="250">
        <f t="shared" ref="Q10:Q15" si="3">+P10/$P$15*100</f>
        <v>17.90729535335084</v>
      </c>
      <c r="R10" s="37"/>
      <c r="S10" s="57" t="s">
        <v>28</v>
      </c>
      <c r="T10" s="56">
        <f>+P14</f>
        <v>241</v>
      </c>
      <c r="U10" s="62">
        <f>+T10/$T$15</f>
        <v>6.8786391140541157E-3</v>
      </c>
    </row>
    <row r="11" spans="2:22" s="39" customFormat="1" ht="26.25" customHeight="1" x14ac:dyDescent="0.2">
      <c r="B11" s="222"/>
      <c r="C11" s="245" t="s">
        <v>25</v>
      </c>
      <c r="D11" s="230">
        <v>1157</v>
      </c>
      <c r="E11" s="50">
        <v>1073</v>
      </c>
      <c r="F11" s="50">
        <v>911</v>
      </c>
      <c r="G11" s="50">
        <v>1365</v>
      </c>
      <c r="H11" s="50">
        <v>1284</v>
      </c>
      <c r="I11" s="50">
        <v>1554</v>
      </c>
      <c r="J11" s="50">
        <v>1492</v>
      </c>
      <c r="K11" s="50">
        <v>1135</v>
      </c>
      <c r="L11" s="50">
        <v>1239</v>
      </c>
      <c r="M11" s="50">
        <v>1428</v>
      </c>
      <c r="N11" s="50">
        <v>1263</v>
      </c>
      <c r="O11" s="50">
        <v>1318</v>
      </c>
      <c r="P11" s="252">
        <f t="shared" ref="P11:P13" si="4">SUM(D11:O11)</f>
        <v>15219</v>
      </c>
      <c r="Q11" s="250">
        <f t="shared" si="3"/>
        <v>43.43817787418655</v>
      </c>
      <c r="R11" s="37"/>
      <c r="S11" s="55" t="s">
        <v>24</v>
      </c>
      <c r="T11" s="56">
        <f>+P8</f>
        <v>13211</v>
      </c>
      <c r="U11" s="62">
        <f>+T11/$T$15</f>
        <v>0.37706930014841877</v>
      </c>
    </row>
    <row r="12" spans="2:22" ht="26.25" customHeight="1" x14ac:dyDescent="0.2">
      <c r="B12" s="221"/>
      <c r="C12" s="245" t="s">
        <v>27</v>
      </c>
      <c r="D12" s="230">
        <v>23</v>
      </c>
      <c r="E12" s="50">
        <v>16</v>
      </c>
      <c r="F12" s="50">
        <v>4</v>
      </c>
      <c r="G12" s="50">
        <v>6</v>
      </c>
      <c r="H12" s="50">
        <v>5</v>
      </c>
      <c r="I12" s="50">
        <v>15</v>
      </c>
      <c r="J12" s="50">
        <v>4</v>
      </c>
      <c r="K12" s="50">
        <v>4</v>
      </c>
      <c r="L12" s="50">
        <v>5</v>
      </c>
      <c r="M12" s="50">
        <v>2</v>
      </c>
      <c r="N12" s="50">
        <v>6</v>
      </c>
      <c r="O12" s="50">
        <v>1</v>
      </c>
      <c r="P12" s="252">
        <f t="shared" si="4"/>
        <v>91</v>
      </c>
      <c r="Q12" s="250">
        <f t="shared" si="3"/>
        <v>0.25973284621532139</v>
      </c>
      <c r="S12" s="58" t="s">
        <v>30</v>
      </c>
      <c r="T12" s="59">
        <f>+P11</f>
        <v>15219</v>
      </c>
      <c r="U12" s="112">
        <f>+T12/$T$15</f>
        <v>0.43438177874186551</v>
      </c>
    </row>
    <row r="13" spans="2:22" ht="26.25" customHeight="1" x14ac:dyDescent="0.2">
      <c r="B13" s="221"/>
      <c r="C13" s="245" t="s">
        <v>152</v>
      </c>
      <c r="D13" s="230">
        <v>0</v>
      </c>
      <c r="E13" s="50">
        <v>0</v>
      </c>
      <c r="F13" s="50">
        <v>0</v>
      </c>
      <c r="G13" s="50">
        <v>0</v>
      </c>
      <c r="H13" s="50">
        <v>0</v>
      </c>
      <c r="I13" s="50">
        <v>0</v>
      </c>
      <c r="J13" s="50">
        <v>0</v>
      </c>
      <c r="K13" s="50">
        <v>0</v>
      </c>
      <c r="L13" s="50">
        <v>0</v>
      </c>
      <c r="M13" s="50">
        <v>0</v>
      </c>
      <c r="N13" s="50">
        <v>0</v>
      </c>
      <c r="O13" s="50">
        <v>0</v>
      </c>
      <c r="P13" s="252">
        <f t="shared" si="4"/>
        <v>0</v>
      </c>
      <c r="Q13" s="250">
        <f t="shared" si="3"/>
        <v>0</v>
      </c>
      <c r="S13" s="58" t="s">
        <v>31</v>
      </c>
      <c r="T13" s="59">
        <f>+P12</f>
        <v>91</v>
      </c>
      <c r="U13" s="112">
        <f>+T13/$T$15</f>
        <v>2.597328462153214E-3</v>
      </c>
      <c r="V13" s="39"/>
    </row>
    <row r="14" spans="2:22" s="39" customFormat="1" ht="26.25" customHeight="1" thickBot="1" x14ac:dyDescent="0.25">
      <c r="B14" s="221"/>
      <c r="C14" s="244" t="s">
        <v>34</v>
      </c>
      <c r="D14" s="251">
        <v>53</v>
      </c>
      <c r="E14" s="234">
        <v>19</v>
      </c>
      <c r="F14" s="234">
        <v>14</v>
      </c>
      <c r="G14" s="234">
        <v>16</v>
      </c>
      <c r="H14" s="234">
        <v>27</v>
      </c>
      <c r="I14" s="234">
        <v>15</v>
      </c>
      <c r="J14" s="234">
        <v>14</v>
      </c>
      <c r="K14" s="234">
        <v>17</v>
      </c>
      <c r="L14" s="234">
        <v>8</v>
      </c>
      <c r="M14" s="234">
        <v>15</v>
      </c>
      <c r="N14" s="234">
        <v>18</v>
      </c>
      <c r="O14" s="234">
        <v>25</v>
      </c>
      <c r="P14" s="238">
        <f>SUM(D14:O14)</f>
        <v>241</v>
      </c>
      <c r="Q14" s="240">
        <f t="shared" si="3"/>
        <v>0.68786391140541159</v>
      </c>
      <c r="R14" s="37"/>
      <c r="S14" s="58" t="s">
        <v>29</v>
      </c>
      <c r="T14" s="59">
        <f>+P10</f>
        <v>6274</v>
      </c>
      <c r="U14" s="112">
        <f>+T14/$T$15</f>
        <v>0.17907295353350838</v>
      </c>
      <c r="V14" s="37"/>
    </row>
    <row r="15" spans="2:22" ht="26.25" customHeight="1" x14ac:dyDescent="0.2">
      <c r="B15" s="186"/>
      <c r="C15" s="166" t="s">
        <v>2</v>
      </c>
      <c r="D15" s="200">
        <f>+D8+D9+D14</f>
        <v>2574</v>
      </c>
      <c r="E15" s="167">
        <f>+E8+E9+E14</f>
        <v>3004</v>
      </c>
      <c r="F15" s="167">
        <f t="shared" ref="F15" si="5">+F8+F9+F14</f>
        <v>3307</v>
      </c>
      <c r="G15" s="167">
        <f t="shared" ref="G15:H15" si="6">+G8+G9+G14</f>
        <v>3142</v>
      </c>
      <c r="H15" s="167">
        <f t="shared" si="6"/>
        <v>3079</v>
      </c>
      <c r="I15" s="167">
        <f t="shared" ref="I15:J15" si="7">+I8+I9+I14</f>
        <v>3041</v>
      </c>
      <c r="J15" s="167">
        <f t="shared" si="7"/>
        <v>3039</v>
      </c>
      <c r="K15" s="167">
        <f t="shared" ref="K15" si="8">+K8+K9+K14</f>
        <v>2676</v>
      </c>
      <c r="L15" s="167">
        <f t="shared" ref="L15:M15" si="9">+L8+L9+L14</f>
        <v>2730</v>
      </c>
      <c r="M15" s="167">
        <f t="shared" si="9"/>
        <v>3055</v>
      </c>
      <c r="N15" s="167">
        <f t="shared" ref="N15" si="10">+N8+N9+N14</f>
        <v>2679</v>
      </c>
      <c r="O15" s="201">
        <f t="shared" ref="O15" si="11">+O8+O9+O14</f>
        <v>2710</v>
      </c>
      <c r="P15" s="167">
        <f t="shared" ref="P15" si="12">+P8+P9+P14</f>
        <v>35036</v>
      </c>
      <c r="Q15" s="168">
        <f t="shared" si="3"/>
        <v>100</v>
      </c>
      <c r="R15" s="48"/>
      <c r="S15" s="63"/>
      <c r="T15" s="63">
        <f>SUM(T10:T14)</f>
        <v>35036</v>
      </c>
      <c r="U15" s="112" t="e">
        <f>+#REF!/$T$15</f>
        <v>#REF!</v>
      </c>
    </row>
    <row r="16" spans="2:22" ht="15" x14ac:dyDescent="0.2">
      <c r="S16" s="42"/>
      <c r="T16" s="50"/>
      <c r="U16" s="60" t="e">
        <f>SUM(U12:U15)</f>
        <v>#REF!</v>
      </c>
    </row>
    <row r="17" spans="2:22" ht="29.25" customHeight="1" x14ac:dyDescent="0.2">
      <c r="P17" s="48"/>
      <c r="S17" s="42"/>
      <c r="T17" s="50"/>
      <c r="U17" s="43"/>
    </row>
    <row r="19" spans="2:22" ht="29.25" customHeight="1" x14ac:dyDescent="0.2">
      <c r="P19" s="48"/>
      <c r="T19" s="48"/>
    </row>
    <row r="22" spans="2:22" ht="29.25" customHeight="1" x14ac:dyDescent="0.2">
      <c r="S22" s="39"/>
      <c r="T22" s="39"/>
    </row>
    <row r="26" spans="2:22" ht="29.25" customHeight="1" x14ac:dyDescent="0.2">
      <c r="U26" s="39"/>
    </row>
    <row r="31" spans="2:22" ht="20.25" customHeight="1" x14ac:dyDescent="0.2">
      <c r="V31" s="39"/>
    </row>
    <row r="32" spans="2:22" s="39" customFormat="1" ht="27" customHeight="1" x14ac:dyDescent="0.2">
      <c r="B32" s="37"/>
      <c r="C32" s="49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S32" s="37"/>
      <c r="T32" s="37"/>
      <c r="U32" s="37"/>
      <c r="V32" s="37"/>
    </row>
    <row r="34" spans="2:2" ht="29.25" customHeight="1" x14ac:dyDescent="0.2">
      <c r="B34" s="1" t="s">
        <v>358</v>
      </c>
    </row>
    <row r="35" spans="2:2" ht="29.25" customHeight="1" x14ac:dyDescent="0.2">
      <c r="B35" s="1" t="s">
        <v>359</v>
      </c>
    </row>
    <row r="36" spans="2:2" ht="29.25" customHeight="1" x14ac:dyDescent="0.2">
      <c r="B36" s="1"/>
    </row>
  </sheetData>
  <mergeCells count="6">
    <mergeCell ref="C1:Q1"/>
    <mergeCell ref="B3:Q3"/>
    <mergeCell ref="B4:Q4"/>
    <mergeCell ref="B6:C7"/>
    <mergeCell ref="P6:Q6"/>
    <mergeCell ref="D6:O6"/>
  </mergeCells>
  <printOptions horizontalCentered="1" verticalCentered="1"/>
  <pageMargins left="0.39370078740157483" right="0.39370078740157483" top="0.39370078740157483" bottom="0.39370078740157483" header="0" footer="0"/>
  <pageSetup paperSize="9" scale="57" orientation="landscape" r:id="rId1"/>
  <headerFooter alignWithMargins="0"/>
  <ignoredErrors>
    <ignoredError sqref="D9:G9 H9:N9 O9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25</vt:i4>
      </vt:variant>
      <vt:variant>
        <vt:lpstr>Rangos con nombre</vt:lpstr>
      </vt:variant>
      <vt:variant>
        <vt:i4>25</vt:i4>
      </vt:variant>
    </vt:vector>
  </HeadingPairs>
  <TitlesOfParts>
    <vt:vector size="50" baseType="lpstr">
      <vt:lpstr>A-1</vt:lpstr>
      <vt:lpstr>A-2</vt:lpstr>
      <vt:lpstr>A-3</vt:lpstr>
      <vt:lpstr>A-4</vt:lpstr>
      <vt:lpstr>A-5</vt:lpstr>
      <vt:lpstr>A-6</vt:lpstr>
      <vt:lpstr>A-7</vt:lpstr>
      <vt:lpstr>A-8</vt:lpstr>
      <vt:lpstr>A-9</vt:lpstr>
      <vt:lpstr>H-1</vt:lpstr>
      <vt:lpstr>M-1</vt:lpstr>
      <vt:lpstr>M-2</vt:lpstr>
      <vt:lpstr>M-3</vt:lpstr>
      <vt:lpstr>M-4</vt:lpstr>
      <vt:lpstr>M-5</vt:lpstr>
      <vt:lpstr>M-6</vt:lpstr>
      <vt:lpstr>I-1</vt:lpstr>
      <vt:lpstr>I-2</vt:lpstr>
      <vt:lpstr>I-3</vt:lpstr>
      <vt:lpstr>I-4</vt:lpstr>
      <vt:lpstr>E-1</vt:lpstr>
      <vt:lpstr>E-2</vt:lpstr>
      <vt:lpstr>E-3</vt:lpstr>
      <vt:lpstr>E-4</vt:lpstr>
      <vt:lpstr>E-5</vt:lpstr>
      <vt:lpstr>'A-1'!Área_de_impresión</vt:lpstr>
      <vt:lpstr>'A-2'!Área_de_impresión</vt:lpstr>
      <vt:lpstr>'A-3'!Área_de_impresión</vt:lpstr>
      <vt:lpstr>'A-4'!Área_de_impresión</vt:lpstr>
      <vt:lpstr>'A-5'!Área_de_impresión</vt:lpstr>
      <vt:lpstr>'A-6'!Área_de_impresión</vt:lpstr>
      <vt:lpstr>'A-7'!Área_de_impresión</vt:lpstr>
      <vt:lpstr>'A-8'!Área_de_impresión</vt:lpstr>
      <vt:lpstr>'A-9'!Área_de_impresión</vt:lpstr>
      <vt:lpstr>'E-1'!Área_de_impresión</vt:lpstr>
      <vt:lpstr>'E-2'!Área_de_impresión</vt:lpstr>
      <vt:lpstr>'E-3'!Área_de_impresión</vt:lpstr>
      <vt:lpstr>'E-4'!Área_de_impresión</vt:lpstr>
      <vt:lpstr>'E-5'!Área_de_impresión</vt:lpstr>
      <vt:lpstr>'H-1'!Área_de_impresión</vt:lpstr>
      <vt:lpstr>'I-1'!Área_de_impresión</vt:lpstr>
      <vt:lpstr>'I-2'!Área_de_impresión</vt:lpstr>
      <vt:lpstr>'I-3'!Área_de_impresión</vt:lpstr>
      <vt:lpstr>'I-4'!Área_de_impresión</vt:lpstr>
      <vt:lpstr>'M-1'!Área_de_impresión</vt:lpstr>
      <vt:lpstr>'M-2'!Área_de_impresión</vt:lpstr>
      <vt:lpstr>'M-3'!Área_de_impresión</vt:lpstr>
      <vt:lpstr>'M-4'!Área_de_impresión</vt:lpstr>
      <vt:lpstr>'M-5'!Área_de_impresión</vt:lpstr>
      <vt:lpstr>'M-6'!Área_de_impresión</vt:lpstr>
    </vt:vector>
  </TitlesOfParts>
  <Company>Ministerio de Trabajo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apacheco</dc:creator>
  <cp:lastModifiedBy>William Bardales Chavez</cp:lastModifiedBy>
  <cp:lastPrinted>2020-07-01T17:37:16Z</cp:lastPrinted>
  <dcterms:created xsi:type="dcterms:W3CDTF">2005-11-30T15:13:05Z</dcterms:created>
  <dcterms:modified xsi:type="dcterms:W3CDTF">2020-07-01T17:39:19Z</dcterms:modified>
</cp:coreProperties>
</file>