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0" yWindow="-440" windowWidth="25600" windowHeight="16000" tabRatio="500"/>
  </bookViews>
  <sheets>
    <sheet name="工作表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6" i="1" l="1"/>
  <c r="I6" i="1"/>
  <c r="I7" i="1"/>
  <c r="J6" i="1"/>
  <c r="G6" i="1"/>
  <c r="F6" i="1"/>
  <c r="H14" i="1"/>
  <c r="I13" i="1"/>
  <c r="G13" i="1"/>
  <c r="H13" i="1"/>
  <c r="G3" i="1"/>
  <c r="G4" i="1"/>
  <c r="G5" i="1"/>
  <c r="G7" i="1"/>
  <c r="G8" i="1"/>
  <c r="G9" i="1"/>
  <c r="G10" i="1"/>
  <c r="G11" i="1"/>
  <c r="G12" i="1"/>
  <c r="J4" i="1"/>
  <c r="J5" i="1"/>
  <c r="J7" i="1"/>
  <c r="J8" i="1"/>
  <c r="J9" i="1"/>
  <c r="J10" i="1"/>
  <c r="J11" i="1"/>
  <c r="J12" i="1"/>
  <c r="J3" i="1"/>
  <c r="I8" i="1"/>
  <c r="H8" i="1"/>
  <c r="I9" i="1"/>
  <c r="H9" i="1"/>
  <c r="I10" i="1"/>
  <c r="H10" i="1"/>
  <c r="I11" i="1"/>
  <c r="H11" i="1"/>
  <c r="I12" i="1"/>
  <c r="H12" i="1"/>
  <c r="F12" i="1"/>
  <c r="E12" i="1"/>
  <c r="E3" i="1"/>
  <c r="E4" i="1"/>
  <c r="E5" i="1"/>
  <c r="E7" i="1"/>
  <c r="E8" i="1"/>
  <c r="E9" i="1"/>
  <c r="E10" i="1"/>
  <c r="E11" i="1"/>
  <c r="F2" i="1"/>
  <c r="F5" i="1"/>
  <c r="F7" i="1"/>
  <c r="F8" i="1"/>
  <c r="F10" i="1"/>
  <c r="F9" i="1"/>
  <c r="F11" i="1"/>
  <c r="F3" i="1"/>
  <c r="F4" i="1"/>
</calcChain>
</file>

<file path=xl/sharedStrings.xml><?xml version="1.0" encoding="utf-8"?>
<sst xmlns="http://schemas.openxmlformats.org/spreadsheetml/2006/main" count="19" uniqueCount="18">
  <si>
    <t>书目</t>
    <phoneticPr fontId="2" type="noConversion"/>
  </si>
  <si>
    <t>页数</t>
    <phoneticPr fontId="2" type="noConversion"/>
  </si>
  <si>
    <t xml:space="preserve">内向者优势
</t>
    <phoneticPr fontId="2" type="noConversion"/>
  </si>
  <si>
    <t>进度</t>
    <phoneticPr fontId="2" type="noConversion"/>
  </si>
  <si>
    <t>黑天鹅</t>
    <phoneticPr fontId="2" type="noConversion"/>
  </si>
  <si>
    <t>趁年轻，折腾吧</t>
    <phoneticPr fontId="2" type="noConversion"/>
  </si>
  <si>
    <t>图灵的秘密</t>
    <phoneticPr fontId="2" type="noConversion"/>
  </si>
  <si>
    <t>奇点临近</t>
    <phoneticPr fontId="2" type="noConversion"/>
  </si>
  <si>
    <t>思考，快与慢</t>
    <phoneticPr fontId="2" type="noConversion"/>
  </si>
  <si>
    <t>数学之美</t>
    <phoneticPr fontId="2" type="noConversion"/>
  </si>
  <si>
    <t>程序员修炼之道</t>
    <phoneticPr fontId="2" type="noConversion"/>
  </si>
  <si>
    <t>每页字数</t>
    <phoneticPr fontId="2" type="noConversion"/>
  </si>
  <si>
    <t>字/min</t>
    <phoneticPr fontId="2" type="noConversion"/>
  </si>
  <si>
    <t>初始页</t>
    <phoneticPr fontId="2" type="noConversion"/>
  </si>
  <si>
    <t>总字数</t>
    <phoneticPr fontId="2" type="noConversion"/>
  </si>
  <si>
    <t>还需番茄</t>
    <phoneticPr fontId="2" type="noConversion"/>
  </si>
  <si>
    <t>已读</t>
    <phoneticPr fontId="2" type="noConversion"/>
  </si>
  <si>
    <t>把时间留给最重要的事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</si>
</sst>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);[Red]\(0.00\)"/>
    <numFmt numFmtId="177" formatCode="0_);[Red]\(0\)"/>
  </numFmts>
  <fonts count="10" x14ac:knownFonts="1">
    <font>
      <sz val="12"/>
      <color theme="1"/>
      <name val="宋体"/>
      <family val="2"/>
      <charset val="134"/>
      <scheme val="minor"/>
    </font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6"/>
      <color theme="1"/>
      <name val="楷体"/>
      <charset val="134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2"/>
      <color theme="1"/>
      <name val="楷体"/>
      <charset val="134"/>
    </font>
    <font>
      <sz val="16"/>
      <color theme="4"/>
      <name val="楷体"/>
      <charset val="134"/>
    </font>
    <font>
      <sz val="16"/>
      <color theme="9"/>
      <name val="楷体"/>
      <charset val="134"/>
    </font>
    <font>
      <sz val="12"/>
      <color theme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8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5">
    <xf numFmtId="0" fontId="0" fillId="0" borderId="0" xfId="0"/>
    <xf numFmtId="0" fontId="3" fillId="0" borderId="0" xfId="0" applyFont="1" applyAlignment="1">
      <alignment horizontal="center" vertical="center" shrinkToFit="1"/>
    </xf>
    <xf numFmtId="0" fontId="6" fillId="0" borderId="0" xfId="0" applyFont="1" applyAlignment="1">
      <alignment horizontal="center" vertical="center" shrinkToFit="1"/>
    </xf>
    <xf numFmtId="0" fontId="7" fillId="0" borderId="0" xfId="0" applyFont="1" applyFill="1" applyAlignment="1">
      <alignment horizontal="center" vertical="center" shrinkToFit="1"/>
    </xf>
    <xf numFmtId="176" fontId="7" fillId="0" borderId="0" xfId="0" applyNumberFormat="1" applyFont="1" applyFill="1" applyAlignment="1">
      <alignment horizontal="center" vertical="center" shrinkToFit="1"/>
    </xf>
    <xf numFmtId="177" fontId="7" fillId="0" borderId="0" xfId="0" applyNumberFormat="1" applyFont="1" applyFill="1" applyAlignment="1">
      <alignment horizontal="center" vertical="center" shrinkToFit="1"/>
    </xf>
    <xf numFmtId="176" fontId="7" fillId="0" borderId="0" xfId="1" applyNumberFormat="1" applyFont="1" applyFill="1" applyAlignment="1">
      <alignment horizontal="center" vertical="center" shrinkToFit="1"/>
    </xf>
    <xf numFmtId="1" fontId="6" fillId="0" borderId="0" xfId="0" applyNumberFormat="1" applyFont="1" applyAlignment="1">
      <alignment horizontal="center" vertical="center" shrinkToFit="1"/>
    </xf>
    <xf numFmtId="9" fontId="8" fillId="0" borderId="0" xfId="0" applyNumberFormat="1" applyFont="1" applyAlignment="1">
      <alignment horizontal="center" vertical="center" shrinkToFit="1"/>
    </xf>
    <xf numFmtId="0" fontId="8" fillId="0" borderId="0" xfId="0" applyFont="1" applyAlignment="1">
      <alignment horizontal="center" vertical="center" shrinkToFit="1"/>
    </xf>
    <xf numFmtId="1" fontId="8" fillId="0" borderId="0" xfId="0" applyNumberFormat="1" applyFont="1" applyAlignment="1">
      <alignment horizontal="center" vertical="center" shrinkToFit="1"/>
    </xf>
    <xf numFmtId="10" fontId="8" fillId="0" borderId="0" xfId="0" applyNumberFormat="1" applyFont="1" applyAlignment="1">
      <alignment horizontal="center" vertical="center" shrinkToFit="1"/>
    </xf>
    <xf numFmtId="10" fontId="8" fillId="0" borderId="0" xfId="1" applyNumberFormat="1" applyFont="1" applyAlignment="1">
      <alignment horizontal="center" vertical="center" shrinkToFit="1"/>
    </xf>
    <xf numFmtId="1" fontId="9" fillId="0" borderId="0" xfId="0" applyNumberFormat="1" applyFont="1"/>
    <xf numFmtId="0" fontId="8" fillId="0" borderId="0" xfId="0" applyFont="1" applyFill="1" applyAlignment="1">
      <alignment horizontal="center" vertical="center" shrinkToFit="1"/>
    </xf>
  </cellXfs>
  <cellStyles count="28">
    <cellStyle name="普通" xfId="0" builtinId="0"/>
    <cellStyle name="百分比" xfId="1" builtinId="5"/>
    <cellStyle name="访问过的超链接" xfId="3" builtinId="9" hidden="1"/>
    <cellStyle name="访问过的超链接" xfId="5" builtinId="9" hidden="1"/>
    <cellStyle name="访问过的超链接" xfId="7" builtinId="9" hidden="1"/>
    <cellStyle name="访问过的超链接" xfId="9" builtinId="9" hidden="1"/>
    <cellStyle name="访问过的超链接" xfId="11" builtinId="9" hidden="1"/>
    <cellStyle name="访问过的超链接" xfId="13" builtinId="9" hidden="1"/>
    <cellStyle name="访问过的超链接" xfId="15" builtinId="9" hidden="1"/>
    <cellStyle name="访问过的超链接" xfId="17" builtinId="9" hidden="1"/>
    <cellStyle name="访问过的超链接" xfId="19" builtinId="9" hidden="1"/>
    <cellStyle name="访问过的超链接" xfId="21" builtinId="9" hidden="1"/>
    <cellStyle name="访问过的超链接" xfId="23" builtinId="9" hidden="1"/>
    <cellStyle name="访问过的超链接" xfId="25" builtinId="9" hidden="1"/>
    <cellStyle name="访问过的超链接" xfId="27" builtinId="9" hidden="1"/>
    <cellStyle name="超链接" xfId="2" builtinId="8" hidden="1"/>
    <cellStyle name="超链接" xfId="4" builtinId="8" hidden="1"/>
    <cellStyle name="超链接" xfId="6" builtinId="8" hidden="1"/>
    <cellStyle name="超链接" xfId="8" builtinId="8" hidden="1"/>
    <cellStyle name="超链接" xfId="10" builtinId="8" hidden="1"/>
    <cellStyle name="超链接" xfId="12" builtinId="8" hidden="1"/>
    <cellStyle name="超链接" xfId="14" builtinId="8" hidden="1"/>
    <cellStyle name="超链接" xfId="16" builtinId="8" hidden="1"/>
    <cellStyle name="超链接" xfId="18" builtinId="8" hidden="1"/>
    <cellStyle name="超链接" xfId="20" builtinId="8" hidden="1"/>
    <cellStyle name="超链接" xfId="22" builtinId="8" hidden="1"/>
    <cellStyle name="超链接" xfId="24" builtinId="8" hidden="1"/>
    <cellStyle name="超链接" xfId="26" builtinId="8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E31"/>
  <sheetViews>
    <sheetView tabSelected="1" showRuler="0" workbookViewId="0">
      <selection activeCell="F6" sqref="F6"/>
    </sheetView>
  </sheetViews>
  <sheetFormatPr baseColWidth="10" defaultRowHeight="19" x14ac:dyDescent="0"/>
  <cols>
    <col min="1" max="1" width="20.6640625" style="3" bestFit="1" customWidth="1"/>
    <col min="2" max="2" width="8.1640625" style="3" customWidth="1"/>
    <col min="3" max="3" width="8.83203125" style="4" customWidth="1"/>
    <col min="4" max="4" width="7.33203125" style="3" bestFit="1" customWidth="1"/>
    <col min="5" max="5" width="12.1640625" style="14" customWidth="1"/>
    <col min="6" max="6" width="35.6640625" style="9" customWidth="1"/>
    <col min="7" max="7" width="7.33203125" style="9" bestFit="1" customWidth="1"/>
    <col min="8" max="8" width="6.1640625" style="13" customWidth="1"/>
    <col min="9" max="9" width="11.5" style="9" customWidth="1"/>
    <col min="10" max="10" width="3.5" style="2" customWidth="1"/>
    <col min="11" max="109" width="3.6640625" style="2" customWidth="1"/>
    <col min="110" max="16384" width="10.83203125" style="1"/>
  </cols>
  <sheetData>
    <row r="1" spans="1:109" ht="27" customHeight="1">
      <c r="A1" s="3" t="s">
        <v>0</v>
      </c>
      <c r="B1" s="3" t="s">
        <v>13</v>
      </c>
      <c r="C1" s="4" t="s">
        <v>11</v>
      </c>
      <c r="D1" s="3" t="s">
        <v>1</v>
      </c>
      <c r="E1" s="14" t="s">
        <v>14</v>
      </c>
      <c r="F1" s="8" t="s">
        <v>3</v>
      </c>
      <c r="G1" s="9" t="s">
        <v>16</v>
      </c>
      <c r="H1" s="10" t="s">
        <v>15</v>
      </c>
      <c r="I1" s="9" t="s">
        <v>12</v>
      </c>
      <c r="J1" s="2">
        <v>0</v>
      </c>
      <c r="K1" s="2">
        <v>1</v>
      </c>
      <c r="L1" s="2">
        <v>2</v>
      </c>
      <c r="M1" s="2">
        <v>3</v>
      </c>
      <c r="N1" s="2">
        <v>4</v>
      </c>
      <c r="O1" s="2">
        <v>5</v>
      </c>
      <c r="P1" s="2">
        <v>6</v>
      </c>
      <c r="Q1" s="2">
        <v>7</v>
      </c>
      <c r="R1" s="2">
        <v>8</v>
      </c>
      <c r="S1" s="2">
        <v>9</v>
      </c>
      <c r="T1" s="2">
        <v>10</v>
      </c>
      <c r="U1" s="2">
        <v>11</v>
      </c>
      <c r="V1" s="2">
        <v>12</v>
      </c>
      <c r="W1" s="2">
        <v>13</v>
      </c>
      <c r="X1" s="2">
        <v>14</v>
      </c>
      <c r="Y1" s="2">
        <v>15</v>
      </c>
      <c r="Z1" s="2">
        <v>16</v>
      </c>
      <c r="AA1" s="2">
        <v>17</v>
      </c>
      <c r="AB1" s="2">
        <v>18</v>
      </c>
      <c r="AC1" s="2">
        <v>19</v>
      </c>
      <c r="AD1" s="2">
        <v>20</v>
      </c>
      <c r="AE1" s="2">
        <v>21</v>
      </c>
      <c r="AF1" s="2">
        <v>22</v>
      </c>
      <c r="AG1" s="2">
        <v>23</v>
      </c>
      <c r="AH1" s="2">
        <v>24</v>
      </c>
      <c r="AI1" s="2">
        <v>25</v>
      </c>
      <c r="AJ1" s="2">
        <v>26</v>
      </c>
      <c r="AK1" s="2">
        <v>27</v>
      </c>
      <c r="AL1" s="2">
        <v>28</v>
      </c>
      <c r="AM1" s="2">
        <v>29</v>
      </c>
      <c r="AN1" s="2">
        <v>30</v>
      </c>
      <c r="AO1" s="2">
        <v>31</v>
      </c>
      <c r="AP1" s="2">
        <v>32</v>
      </c>
      <c r="AQ1" s="2">
        <v>33</v>
      </c>
      <c r="AR1" s="2">
        <v>34</v>
      </c>
      <c r="AS1" s="2">
        <v>35</v>
      </c>
      <c r="AT1" s="2">
        <v>36</v>
      </c>
      <c r="AU1" s="2">
        <v>37</v>
      </c>
      <c r="AV1" s="2">
        <v>38</v>
      </c>
      <c r="AW1" s="2">
        <v>39</v>
      </c>
      <c r="AX1" s="2">
        <v>40</v>
      </c>
      <c r="AY1" s="2">
        <v>41</v>
      </c>
      <c r="AZ1" s="2">
        <v>42</v>
      </c>
      <c r="BA1" s="2">
        <v>43</v>
      </c>
      <c r="BB1" s="2">
        <v>44</v>
      </c>
      <c r="BC1" s="2">
        <v>45</v>
      </c>
      <c r="BD1" s="2">
        <v>46</v>
      </c>
      <c r="BE1" s="2">
        <v>47</v>
      </c>
      <c r="BF1" s="2">
        <v>48</v>
      </c>
      <c r="BG1" s="2">
        <v>49</v>
      </c>
      <c r="BH1" s="2">
        <v>50</v>
      </c>
      <c r="BI1" s="2">
        <v>51</v>
      </c>
      <c r="BJ1" s="2">
        <v>52</v>
      </c>
      <c r="BK1" s="2">
        <v>53</v>
      </c>
      <c r="BL1" s="2">
        <v>54</v>
      </c>
      <c r="BM1" s="2">
        <v>55</v>
      </c>
      <c r="BN1" s="2">
        <v>56</v>
      </c>
      <c r="BO1" s="2">
        <v>57</v>
      </c>
      <c r="BP1" s="2">
        <v>58</v>
      </c>
      <c r="BQ1" s="2">
        <v>59</v>
      </c>
      <c r="BR1" s="2">
        <v>60</v>
      </c>
      <c r="BS1" s="2">
        <v>61</v>
      </c>
      <c r="BT1" s="2">
        <v>62</v>
      </c>
      <c r="BU1" s="2">
        <v>63</v>
      </c>
      <c r="BV1" s="2">
        <v>64</v>
      </c>
      <c r="BW1" s="2">
        <v>65</v>
      </c>
      <c r="BX1" s="2">
        <v>66</v>
      </c>
      <c r="BY1" s="2">
        <v>67</v>
      </c>
      <c r="BZ1" s="2">
        <v>68</v>
      </c>
      <c r="CA1" s="2">
        <v>69</v>
      </c>
      <c r="CB1" s="2">
        <v>70</v>
      </c>
      <c r="CC1" s="2">
        <v>71</v>
      </c>
      <c r="CD1" s="2">
        <v>72</v>
      </c>
      <c r="CE1" s="2">
        <v>73</v>
      </c>
      <c r="CF1" s="2">
        <v>74</v>
      </c>
      <c r="CG1" s="2">
        <v>75</v>
      </c>
      <c r="CH1" s="2">
        <v>76</v>
      </c>
      <c r="CI1" s="2">
        <v>77</v>
      </c>
      <c r="CJ1" s="2">
        <v>78</v>
      </c>
      <c r="CK1" s="2">
        <v>79</v>
      </c>
      <c r="CL1" s="2">
        <v>80</v>
      </c>
      <c r="CM1" s="2">
        <v>81</v>
      </c>
      <c r="CN1" s="2">
        <v>82</v>
      </c>
      <c r="CO1" s="2">
        <v>83</v>
      </c>
      <c r="CP1" s="2">
        <v>84</v>
      </c>
      <c r="CQ1" s="2">
        <v>85</v>
      </c>
      <c r="CR1" s="2">
        <v>86</v>
      </c>
      <c r="CS1" s="2">
        <v>87</v>
      </c>
      <c r="CT1" s="2">
        <v>88</v>
      </c>
      <c r="CU1" s="2">
        <v>89</v>
      </c>
      <c r="CV1" s="2">
        <v>90</v>
      </c>
      <c r="CW1" s="2">
        <v>91</v>
      </c>
      <c r="CX1" s="2">
        <v>92</v>
      </c>
      <c r="CY1" s="2">
        <v>93</v>
      </c>
      <c r="CZ1" s="2">
        <v>94</v>
      </c>
      <c r="DA1" s="2">
        <v>95</v>
      </c>
      <c r="DB1" s="2">
        <v>96</v>
      </c>
      <c r="DC1" s="2">
        <v>97</v>
      </c>
      <c r="DD1" s="2">
        <v>98</v>
      </c>
      <c r="DE1" s="2">
        <v>99</v>
      </c>
    </row>
    <row r="2" spans="1:109" hidden="1">
      <c r="D2" s="3">
        <v>1</v>
      </c>
      <c r="F2" s="11">
        <f t="shared" ref="F2" si="0">G2/D2</f>
        <v>1</v>
      </c>
      <c r="G2" s="9">
        <v>1</v>
      </c>
      <c r="H2" s="10"/>
    </row>
    <row r="3" spans="1:109">
      <c r="A3" s="3" t="s">
        <v>6</v>
      </c>
      <c r="B3" s="3">
        <v>8</v>
      </c>
      <c r="C3" s="5"/>
      <c r="D3" s="3">
        <v>359</v>
      </c>
      <c r="E3" s="14">
        <f t="shared" ref="E3:E10" si="1">C3*D3</f>
        <v>0</v>
      </c>
      <c r="F3" s="11">
        <f t="shared" ref="F3:F12" si="2">G3/D3</f>
        <v>2.2284122562674095E-2</v>
      </c>
      <c r="G3" s="10">
        <f t="shared" ref="G3:G11" si="3">MAX(J3:DE3)</f>
        <v>8</v>
      </c>
      <c r="H3" s="10"/>
      <c r="I3" s="10"/>
      <c r="J3" s="7">
        <f>B3</f>
        <v>8</v>
      </c>
    </row>
    <row r="4" spans="1:109">
      <c r="A4" s="3" t="s">
        <v>8</v>
      </c>
      <c r="B4" s="3">
        <v>32</v>
      </c>
      <c r="C4" s="5"/>
      <c r="D4" s="3">
        <v>451</v>
      </c>
      <c r="E4" s="14">
        <f t="shared" si="1"/>
        <v>0</v>
      </c>
      <c r="F4" s="11">
        <f t="shared" si="2"/>
        <v>7.0953436807095344E-2</v>
      </c>
      <c r="G4" s="10">
        <f t="shared" si="3"/>
        <v>32</v>
      </c>
      <c r="H4" s="10"/>
      <c r="I4" s="10"/>
      <c r="J4" s="7">
        <f t="shared" ref="J4:J12" si="4">B4</f>
        <v>32</v>
      </c>
    </row>
    <row r="5" spans="1:109">
      <c r="A5" s="3" t="s">
        <v>10</v>
      </c>
      <c r="B5" s="3">
        <v>96</v>
      </c>
      <c r="C5" s="5"/>
      <c r="D5" s="3">
        <v>357</v>
      </c>
      <c r="E5" s="14">
        <f t="shared" si="1"/>
        <v>0</v>
      </c>
      <c r="F5" s="11">
        <f t="shared" si="2"/>
        <v>0.26890756302521007</v>
      </c>
      <c r="G5" s="10">
        <f t="shared" si="3"/>
        <v>96</v>
      </c>
      <c r="H5" s="10"/>
      <c r="I5" s="10"/>
      <c r="J5" s="7">
        <f t="shared" si="4"/>
        <v>96</v>
      </c>
    </row>
    <row r="6" spans="1:109">
      <c r="A6" s="3" t="s">
        <v>17</v>
      </c>
      <c r="B6" s="3">
        <v>94</v>
      </c>
      <c r="C6" s="5">
        <v>860</v>
      </c>
      <c r="D6" s="3">
        <v>263</v>
      </c>
      <c r="E6" s="14">
        <f t="shared" si="1"/>
        <v>226180</v>
      </c>
      <c r="F6" s="11">
        <f t="shared" si="2"/>
        <v>0.60836501901140683</v>
      </c>
      <c r="G6" s="10">
        <f t="shared" si="3"/>
        <v>160</v>
      </c>
      <c r="H6" s="10"/>
      <c r="I6" s="10">
        <f t="shared" ref="I6:I11" si="5">(MAX(K6:DE6)-B6)*C6/25/COUNTIF(K6:DE6,"&gt;0")</f>
        <v>2270.4</v>
      </c>
      <c r="J6" s="7">
        <f t="shared" si="4"/>
        <v>94</v>
      </c>
      <c r="K6" s="2">
        <v>160</v>
      </c>
    </row>
    <row r="7" spans="1:109">
      <c r="A7" s="3" t="s">
        <v>9</v>
      </c>
      <c r="B7" s="3">
        <v>86</v>
      </c>
      <c r="C7" s="5"/>
      <c r="D7" s="3">
        <v>300</v>
      </c>
      <c r="E7" s="14">
        <f t="shared" si="1"/>
        <v>0</v>
      </c>
      <c r="F7" s="11">
        <f t="shared" si="2"/>
        <v>0.28666666666666668</v>
      </c>
      <c r="G7" s="10">
        <f t="shared" si="3"/>
        <v>86</v>
      </c>
      <c r="H7" s="10"/>
      <c r="I7" s="10" t="e">
        <f t="shared" si="5"/>
        <v>#DIV/0!</v>
      </c>
      <c r="J7" s="7">
        <f t="shared" si="4"/>
        <v>86</v>
      </c>
    </row>
    <row r="8" spans="1:109">
      <c r="A8" s="3" t="s">
        <v>2</v>
      </c>
      <c r="B8" s="3">
        <v>80</v>
      </c>
      <c r="C8" s="5">
        <v>672</v>
      </c>
      <c r="D8" s="3">
        <v>271</v>
      </c>
      <c r="E8" s="14">
        <f t="shared" si="1"/>
        <v>182112</v>
      </c>
      <c r="F8" s="11">
        <f t="shared" si="2"/>
        <v>1</v>
      </c>
      <c r="G8" s="10">
        <f t="shared" si="3"/>
        <v>271</v>
      </c>
      <c r="H8" s="10">
        <f t="shared" ref="H8:H11" si="6">ROUNDUP((D8-G8)*C8/I8/25,0)</f>
        <v>0</v>
      </c>
      <c r="I8" s="10">
        <f t="shared" si="5"/>
        <v>855.68</v>
      </c>
      <c r="J8" s="7">
        <f t="shared" si="4"/>
        <v>80</v>
      </c>
      <c r="K8" s="2">
        <v>96</v>
      </c>
      <c r="L8" s="2">
        <v>124</v>
      </c>
      <c r="M8" s="2">
        <v>158</v>
      </c>
      <c r="N8" s="2">
        <v>174</v>
      </c>
      <c r="O8" s="2">
        <v>214</v>
      </c>
      <c r="P8" s="2">
        <v>271</v>
      </c>
    </row>
    <row r="9" spans="1:109">
      <c r="A9" s="3" t="s">
        <v>4</v>
      </c>
      <c r="B9" s="3">
        <v>230</v>
      </c>
      <c r="C9" s="5">
        <v>690</v>
      </c>
      <c r="D9" s="3">
        <v>409</v>
      </c>
      <c r="E9" s="14">
        <f t="shared" si="1"/>
        <v>282210</v>
      </c>
      <c r="F9" s="11">
        <f t="shared" si="2"/>
        <v>1</v>
      </c>
      <c r="G9" s="10">
        <f t="shared" si="3"/>
        <v>409</v>
      </c>
      <c r="H9" s="10">
        <f t="shared" si="6"/>
        <v>0</v>
      </c>
      <c r="I9" s="10">
        <f t="shared" si="5"/>
        <v>617.54999999999995</v>
      </c>
      <c r="J9" s="7">
        <f t="shared" si="4"/>
        <v>230</v>
      </c>
      <c r="K9" s="2">
        <v>246</v>
      </c>
      <c r="L9" s="2">
        <v>272</v>
      </c>
      <c r="M9" s="2">
        <v>304</v>
      </c>
      <c r="N9" s="2">
        <v>332</v>
      </c>
      <c r="O9" s="2">
        <v>354</v>
      </c>
      <c r="P9" s="2">
        <v>368</v>
      </c>
      <c r="Q9" s="2">
        <v>388</v>
      </c>
      <c r="R9" s="2">
        <v>409</v>
      </c>
    </row>
    <row r="10" spans="1:109">
      <c r="A10" s="3" t="s">
        <v>5</v>
      </c>
      <c r="B10" s="3">
        <v>267</v>
      </c>
      <c r="C10" s="5">
        <v>260</v>
      </c>
      <c r="D10" s="3">
        <v>500</v>
      </c>
      <c r="E10" s="14">
        <f t="shared" si="1"/>
        <v>130000</v>
      </c>
      <c r="F10" s="11">
        <f t="shared" si="2"/>
        <v>1</v>
      </c>
      <c r="G10" s="10">
        <f t="shared" si="3"/>
        <v>500</v>
      </c>
      <c r="H10" s="10">
        <f t="shared" si="6"/>
        <v>0</v>
      </c>
      <c r="I10" s="10">
        <f t="shared" si="5"/>
        <v>1211.5999999999999</v>
      </c>
      <c r="J10" s="7">
        <f t="shared" si="4"/>
        <v>267</v>
      </c>
      <c r="K10" s="2">
        <v>441</v>
      </c>
      <c r="L10" s="2">
        <v>500</v>
      </c>
    </row>
    <row r="11" spans="1:109">
      <c r="A11" s="3" t="s">
        <v>7</v>
      </c>
      <c r="B11" s="3">
        <v>220</v>
      </c>
      <c r="C11" s="5">
        <v>1221</v>
      </c>
      <c r="D11" s="3">
        <v>378</v>
      </c>
      <c r="E11" s="14">
        <f>C11*D11</f>
        <v>461538</v>
      </c>
      <c r="F11" s="11">
        <f t="shared" si="2"/>
        <v>1</v>
      </c>
      <c r="G11" s="10">
        <f t="shared" si="3"/>
        <v>378</v>
      </c>
      <c r="H11" s="10">
        <f t="shared" si="6"/>
        <v>0</v>
      </c>
      <c r="I11" s="10">
        <f t="shared" si="5"/>
        <v>1286.1200000000001</v>
      </c>
      <c r="J11" s="7">
        <f t="shared" si="4"/>
        <v>220</v>
      </c>
      <c r="K11" s="2">
        <v>238</v>
      </c>
      <c r="L11" s="2">
        <v>266</v>
      </c>
      <c r="M11" s="2">
        <v>286</v>
      </c>
      <c r="N11" s="2">
        <v>306</v>
      </c>
      <c r="O11" s="2">
        <v>332</v>
      </c>
      <c r="P11" s="2">
        <v>378</v>
      </c>
    </row>
    <row r="12" spans="1:109">
      <c r="A12" s="3" t="s">
        <v>5</v>
      </c>
      <c r="B12" s="3">
        <v>267</v>
      </c>
      <c r="C12" s="5">
        <v>260</v>
      </c>
      <c r="D12" s="3">
        <v>500</v>
      </c>
      <c r="E12" s="14">
        <f t="shared" ref="E12" si="7">C12*D12</f>
        <v>130000</v>
      </c>
      <c r="F12" s="11">
        <f t="shared" si="2"/>
        <v>1</v>
      </c>
      <c r="G12" s="10">
        <f>MAX(J12:DE12)</f>
        <v>500</v>
      </c>
      <c r="H12" s="10">
        <f t="shared" ref="H12:H14" si="8">ROUNDUP((D12-G12)*C12/I12/25,0)</f>
        <v>0</v>
      </c>
      <c r="I12" s="10">
        <f>(MAX(K12:DE12)-B12)*C12/25/COUNTIF(K12:DE12,"&gt;0")</f>
        <v>1211.5999999999999</v>
      </c>
      <c r="J12" s="7">
        <f t="shared" si="4"/>
        <v>267</v>
      </c>
      <c r="K12" s="2">
        <v>437</v>
      </c>
      <c r="L12" s="2">
        <v>500</v>
      </c>
    </row>
    <row r="13" spans="1:109">
      <c r="F13" s="11"/>
      <c r="G13" s="10">
        <f t="shared" ref="G13" si="9">MAX(J13:DE13)</f>
        <v>0</v>
      </c>
      <c r="H13" s="10" t="e">
        <f t="shared" si="8"/>
        <v>#DIV/0!</v>
      </c>
      <c r="I13" s="10" t="e">
        <f t="shared" ref="I13" si="10">(MAX(K13:DE13)-B13)*C13/25/COUNTIF(K13:DE13,"&gt;0")</f>
        <v>#DIV/0!</v>
      </c>
    </row>
    <row r="14" spans="1:109">
      <c r="F14" s="11"/>
      <c r="G14" s="10"/>
      <c r="H14" s="10" t="e">
        <f t="shared" si="8"/>
        <v>#DIV/0!</v>
      </c>
      <c r="I14" s="10"/>
    </row>
    <row r="15" spans="1:109">
      <c r="F15" s="11"/>
      <c r="H15" s="10"/>
    </row>
    <row r="16" spans="1:109">
      <c r="F16" s="11"/>
      <c r="H16" s="10"/>
    </row>
    <row r="17" spans="3:8">
      <c r="F17" s="11"/>
      <c r="H17" s="10"/>
    </row>
    <row r="18" spans="3:8">
      <c r="F18" s="11"/>
      <c r="H18" s="10"/>
    </row>
    <row r="19" spans="3:8">
      <c r="F19" s="11"/>
      <c r="H19" s="10"/>
    </row>
    <row r="20" spans="3:8">
      <c r="F20" s="11"/>
      <c r="H20" s="10"/>
    </row>
    <row r="21" spans="3:8">
      <c r="F21" s="11"/>
      <c r="H21" s="10"/>
    </row>
    <row r="22" spans="3:8">
      <c r="F22" s="11"/>
      <c r="H22" s="10"/>
    </row>
    <row r="23" spans="3:8">
      <c r="F23" s="11"/>
      <c r="H23" s="10"/>
    </row>
    <row r="24" spans="3:8">
      <c r="F24" s="11"/>
      <c r="H24" s="10"/>
    </row>
    <row r="25" spans="3:8">
      <c r="F25" s="11"/>
      <c r="H25" s="10"/>
    </row>
    <row r="26" spans="3:8">
      <c r="F26" s="11"/>
      <c r="H26" s="10"/>
    </row>
    <row r="27" spans="3:8">
      <c r="F27" s="11"/>
      <c r="H27" s="10"/>
    </row>
    <row r="28" spans="3:8">
      <c r="C28" s="6"/>
      <c r="F28" s="12"/>
      <c r="H28" s="10"/>
    </row>
    <row r="29" spans="3:8">
      <c r="C29" s="6"/>
      <c r="F29" s="12"/>
    </row>
    <row r="30" spans="3:8">
      <c r="C30" s="6"/>
      <c r="F30" s="12"/>
    </row>
    <row r="31" spans="3:8">
      <c r="C31" s="6"/>
      <c r="F31" s="12"/>
    </row>
  </sheetData>
  <sortState ref="A3:R30">
    <sortCondition ref="F1"/>
  </sortState>
  <phoneticPr fontId="2" type="noConversion"/>
  <conditionalFormatting sqref="F13:F27 F1:F11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{88C2517A-4CB2-334A-9CB1-B77A175A1F60}</x14:id>
        </ext>
      </extLst>
    </cfRule>
  </conditionalFormatting>
  <conditionalFormatting sqref="E13:E1048576 E1:E11">
    <cfRule type="dataBar" priority="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{624D7F75-4626-074A-86C4-498A22F1F704}</x14:id>
        </ext>
      </extLst>
    </cfRule>
  </conditionalFormatting>
  <conditionalFormatting sqref="F13:F1048576 F1:F11">
    <cfRule type="dataBar" priority="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{94BD0EC2-81C2-8440-A7B4-B3ACAF4F313F}</x14:id>
        </ext>
      </extLst>
    </cfRule>
  </conditionalFormatting>
  <conditionalFormatting sqref="I15:I1048576 I1:I2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{5FF41A0A-C9D7-754C-A85E-F3E5B3BBB7DE}</x14:id>
        </ext>
      </extLst>
    </cfRule>
  </conditionalFormatting>
  <conditionalFormatting sqref="F12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{A3339404-AB19-B246-8301-0369A57EEEE2}</x14:id>
        </ext>
      </extLst>
    </cfRule>
  </conditionalFormatting>
  <conditionalFormatting sqref="E12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{9A166CB2-57CF-B945-ABDE-884C2E252EDA}</x14:id>
        </ext>
      </extLst>
    </cfRule>
  </conditionalFormatting>
  <conditionalFormatting sqref="F12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{3BBC28AD-5A85-004E-BCBB-F39D0CA581AF}</x14:id>
        </ext>
      </extLst>
    </cfRule>
  </conditionalFormatting>
  <conditionalFormatting sqref="I3:I14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{CA456DB9-17E6-7746-A48D-C2B6D432CC34}</x14:id>
        </ext>
      </extLst>
    </cfRule>
  </conditionalFormatting>
  <pageMargins left="0.75" right="0.75" top="1" bottom="1" header="0.5" footer="0.5"/>
  <pageSetup orientation="portrait" horizontalDpi="4294967292" verticalDpi="429496729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8C2517A-4CB2-334A-9CB1-B77A175A1F6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F13:F27 F1:F11</xm:sqref>
        </x14:conditionalFormatting>
        <x14:conditionalFormatting xmlns:xm="http://schemas.microsoft.com/office/excel/2006/main">
          <x14:cfRule type="dataBar" id="{624D7F75-4626-074A-86C4-498A22F1F704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E13:E1048576 E1:E11</xm:sqref>
        </x14:conditionalFormatting>
        <x14:conditionalFormatting xmlns:xm="http://schemas.microsoft.com/office/excel/2006/main">
          <x14:cfRule type="dataBar" id="{94BD0EC2-81C2-8440-A7B4-B3ACAF4F313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F13:F1048576 F1:F11</xm:sqref>
        </x14:conditionalFormatting>
        <x14:conditionalFormatting xmlns:xm="http://schemas.microsoft.com/office/excel/2006/main">
          <x14:cfRule type="dataBar" id="{5FF41A0A-C9D7-754C-A85E-F3E5B3BBB7D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I15:I1048576 I1:I2</xm:sqref>
        </x14:conditionalFormatting>
        <x14:conditionalFormatting xmlns:xm="http://schemas.microsoft.com/office/excel/2006/main">
          <x14:cfRule type="dataBar" id="{A3339404-AB19-B246-8301-0369A57EEEE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F12</xm:sqref>
        </x14:conditionalFormatting>
        <x14:conditionalFormatting xmlns:xm="http://schemas.microsoft.com/office/excel/2006/main">
          <x14:cfRule type="dataBar" id="{9A166CB2-57CF-B945-ABDE-884C2E252EDA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E12</xm:sqref>
        </x14:conditionalFormatting>
        <x14:conditionalFormatting xmlns:xm="http://schemas.microsoft.com/office/excel/2006/main">
          <x14:cfRule type="dataBar" id="{3BBC28AD-5A85-004E-BCBB-F39D0CA581A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F12</xm:sqref>
        </x14:conditionalFormatting>
        <x14:conditionalFormatting xmlns:xm="http://schemas.microsoft.com/office/excel/2006/main">
          <x14:cfRule type="dataBar" id="{CA456DB9-17E6-7746-A48D-C2B6D432CC3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I3:I14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artwalk</dc:creator>
  <cp:lastModifiedBy>artwalk</cp:lastModifiedBy>
  <dcterms:created xsi:type="dcterms:W3CDTF">2014-04-05T03:23:12Z</dcterms:created>
  <dcterms:modified xsi:type="dcterms:W3CDTF">2014-04-08T23:22:48Z</dcterms:modified>
</cp:coreProperties>
</file>