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OneDrive\Documents\GitHub\psych\sub-22ML\"/>
    </mc:Choice>
  </mc:AlternateContent>
  <xr:revisionPtr revIDLastSave="0" documentId="13_ncr:1_{876191DE-64F3-4E11-83CA-1CCADA4C2AB8}" xr6:coauthVersionLast="47" xr6:coauthVersionMax="47" xr10:uidLastSave="{00000000-0000-0000-0000-000000000000}"/>
  <bookViews>
    <workbookView xWindow="2310" yWindow="1070" windowWidth="13700" windowHeight="7810" xr2:uid="{00000000-000D-0000-FFFF-FFFF00000000}"/>
  </bookViews>
  <sheets>
    <sheet name="results_taplen_sub-22ML (2)" sheetId="2" r:id="rId1"/>
    <sheet name="results_taplen_sub-22ML" sheetId="1" r:id="rId2"/>
  </sheets>
  <definedNames>
    <definedName name="DonnéesExternes_1" localSheetId="0" hidden="1">'results_taplen_sub-22ML (2)'!$A$1:$G$11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C15" i="2"/>
  <c r="D15" i="2"/>
  <c r="E15" i="2"/>
  <c r="F15" i="2"/>
  <c r="G15" i="2"/>
  <c r="B15" i="2"/>
  <c r="C13" i="2"/>
  <c r="D13" i="2"/>
  <c r="E13" i="2"/>
  <c r="F13" i="2"/>
  <c r="G13" i="2"/>
  <c r="B13" i="2"/>
  <c r="C12" i="2"/>
  <c r="C14" i="2" s="1"/>
  <c r="D12" i="2"/>
  <c r="D14" i="2" s="1"/>
  <c r="E12" i="2"/>
  <c r="E14" i="2" s="1"/>
  <c r="F12" i="2"/>
  <c r="F14" i="2" s="1"/>
  <c r="G12" i="2"/>
  <c r="G14" i="2" s="1"/>
  <c r="B12" i="2"/>
  <c r="B14" i="2" s="1"/>
  <c r="B1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results_taplen_sub-22ML" description="Connexion à la requête « results_taplen_sub-22ML » dans le classeur." type="5" refreshedVersion="7" background="1" saveData="1">
    <dbPr connection="Provider=Microsoft.Mashup.OleDb.1;Data Source=$Workbook$;Location=results_taplen_sub-22ML;Extended Properties=&quot;&quot;" command="SELECT * FROM [results_taplen_sub-22ML]"/>
  </connection>
</connections>
</file>

<file path=xl/sharedStrings.xml><?xml version="1.0" encoding="utf-8"?>
<sst xmlns="http://schemas.openxmlformats.org/spreadsheetml/2006/main" count="34" uniqueCount="32">
  <si>
    <t>Essai,400,600,800,1000,1200,1400</t>
  </si>
  <si>
    <t>Essai0,0.31993590004276484,0.8802075000130571,0.9920190999982879,1.2481963000027463,1.4075355000095442,1.4079690999933518</t>
  </si>
  <si>
    <t>Essai1,0.5126462000189349,0.7676924000261351,0.9441264999913983,1.2159805000410415,1.1835504000191577,1.536573600023985</t>
  </si>
  <si>
    <t>Essai2,0.38412690005498007,0.9919372000149451,1.1199852999998257,1.1837748999823816,1.3279699999839067,1.5677670000004582</t>
  </si>
  <si>
    <t>Essai3,0.4638448000187054,1.0402606999850832,1.199860599997919,1.2955890000448562,1.7120088000083342,1.535408700001426</t>
  </si>
  <si>
    <t>Essai4,0.3835920999990776,1.0398320000385866,1.2478268999839202,1.27989379997598,1.5522291000233963,1.6324434999842197</t>
  </si>
  <si>
    <t>Essai5,0.40008559997659177,1.0882105000200681,1.1195940000470728,1.0722729999688454,1.3918573000119068,1.4564212000113912</t>
  </si>
  <si>
    <t>Essai6,0.32005119998939335,0.960272399999667,1.199771600018721,1.2644031000090763,1.4239729999681003,1.3921912999940105</t>
  </si>
  <si>
    <t>Essai7,0.3842018999857828,1.0229075999814086,0.9120475999661721,1.3759826000314206,1.1839819999877363,1.3921622000052594</t>
  </si>
  <si>
    <t>Essai8,0.4961321000009775,0.9122913000173867,1.1680634000222199,1.18385649996344,1.3443996999994852,1.344185699999798</t>
  </si>
  <si>
    <t>Essai9,0.39986429997952655,0.8645407999865711,1.0078263000468723,1.1842046999954619,1.248148399987258,1.2954556999611668</t>
  </si>
  <si>
    <t>Essai</t>
  </si>
  <si>
    <t>400</t>
  </si>
  <si>
    <t>600</t>
  </si>
  <si>
    <t>800</t>
  </si>
  <si>
    <t>1000</t>
  </si>
  <si>
    <t>1200</t>
  </si>
  <si>
    <t>1400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</si>
  <si>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</si>
  <si>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</si>
  <si>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</si>
  <si>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</si>
  <si>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</si>
  <si>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</si>
  <si>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</si>
  <si>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</si>
  <si>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</si>
  <si>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</si>
  <si>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Moy</t>
  </si>
  <si>
    <t>ET</t>
  </si>
  <si>
    <t>Diff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</si>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</sst>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7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4"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Essai" tableColumnId="1"/>
      <queryTableField id="2" name="400" tableColumnId="2"/>
      <queryTableField id="3" name="600" tableColumnId="3"/>
      <queryTableField id="4" name="800" tableColumnId="4"/>
      <queryTableField id="5" name="1000" tableColumnId="5"/>
      <queryTableField id="6" name="1200" tableColumnId="6"/>
      <queryTableField id="7" name="140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ults_taplen_sub_22ML" displayName="results_taplen_sub_22ML" ref="A1:G12" tableType="queryTable" totalsRowCount="1">
  <autoFilter ref="A1:G11" xr:uid="{00000000-0009-0000-0100-000001000000}"/>
  <tableColumns count="7">
    <tableColumn id="1" xr3:uid="{00000000-0010-0000-0000-000001000000}" uniqueName="1" name="Essai" totalsRowLabel="Moy" queryTableFieldId="1" dataDxfId="13" totalsRowDxfId="12"/>
    <tableColumn id="2" xr3:uid="{00000000-0010-0000-0000-000002000000}" uniqueName="2" name="400" totalsRowFunction="custom" queryTableFieldId="2" dataDxfId="11" totalsRowDxfId="10">
      <totalsRowFormula>AVERAGE(results_taplen_sub_22ML[400])</totalsRowFormula>
    </tableColumn>
    <tableColumn id="3" xr3:uid="{00000000-0010-0000-0000-000003000000}" uniqueName="3" name="600" totalsRowFunction="custom" queryTableFieldId="3" dataDxfId="9" totalsRowDxfId="8">
      <totalsRowFormula>AVERAGE(results_taplen_sub_22ML[600])</totalsRowFormula>
    </tableColumn>
    <tableColumn id="4" xr3:uid="{00000000-0010-0000-0000-000004000000}" uniqueName="4" name="800" totalsRowFunction="custom" queryTableFieldId="4" dataDxfId="7" totalsRowDxfId="6">
      <totalsRowFormula>AVERAGE(results_taplen_sub_22ML[800])</totalsRowFormula>
    </tableColumn>
    <tableColumn id="5" xr3:uid="{00000000-0010-0000-0000-000005000000}" uniqueName="5" name="1000" totalsRowFunction="custom" queryTableFieldId="5" dataDxfId="5" totalsRowDxfId="4">
      <totalsRowFormula>AVERAGE(results_taplen_sub_22ML[1000])</totalsRowFormula>
    </tableColumn>
    <tableColumn id="6" xr3:uid="{00000000-0010-0000-0000-000006000000}" uniqueName="6" name="1200" totalsRowFunction="custom" queryTableFieldId="6" dataDxfId="3" totalsRowDxfId="2">
      <totalsRowFormula>AVERAGE(results_taplen_sub_22ML[1200])</totalsRowFormula>
    </tableColumn>
    <tableColumn id="7" xr3:uid="{00000000-0010-0000-0000-000007000000}" uniqueName="7" name="1400" totalsRowFunction="custom" queryTableFieldId="7" dataDxfId="1" totalsRowDxfId="0">
      <totalsRowFormula>AVERAGE(results_taplen_sub_22ML[1400])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A7" zoomScale="85" zoomScaleNormal="85" workbookViewId="0">
      <selection activeCell="C17" sqref="C17"/>
    </sheetView>
  </sheetViews>
  <sheetFormatPr baseColWidth="10" defaultRowHeight="14.5" x14ac:dyDescent="0.35"/>
  <cols>
    <col min="1" max="1" width="7.1796875" bestFit="1" customWidth="1"/>
    <col min="2" max="2" width="19.453125" bestFit="1" customWidth="1"/>
    <col min="3" max="7" width="18.453125" bestFit="1" customWidth="1"/>
  </cols>
  <sheetData>
    <row r="1" spans="1:7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s="1" t="s">
        <v>18</v>
      </c>
      <c r="B2" s="2">
        <v>0.31993590004276401</v>
      </c>
      <c r="C2" s="2">
        <v>0.88020750001305703</v>
      </c>
      <c r="D2" s="2">
        <v>0.99201909999828697</v>
      </c>
      <c r="E2" s="2">
        <v>1.2481963000027401</v>
      </c>
      <c r="F2" s="2">
        <v>1.40753550000954</v>
      </c>
      <c r="G2" s="2">
        <v>1.4079690999933501</v>
      </c>
    </row>
    <row r="3" spans="1:7" x14ac:dyDescent="0.35">
      <c r="A3" s="1" t="s">
        <v>19</v>
      </c>
      <c r="B3" s="2">
        <v>0.51264620001893402</v>
      </c>
      <c r="C3" s="2">
        <v>0.76769240002613504</v>
      </c>
      <c r="D3" s="2">
        <v>0.94412649999139797</v>
      </c>
      <c r="E3" s="2">
        <v>1.21598050004104</v>
      </c>
      <c r="F3" s="2">
        <v>1.1835504000191499</v>
      </c>
      <c r="G3" s="2">
        <v>1.53657360002398</v>
      </c>
    </row>
    <row r="4" spans="1:7" x14ac:dyDescent="0.35">
      <c r="A4" s="1" t="s">
        <v>20</v>
      </c>
      <c r="B4" s="2">
        <v>0.38412690005498001</v>
      </c>
      <c r="C4" s="2">
        <v>0.99193720001494501</v>
      </c>
      <c r="D4" s="2">
        <v>1.1199852999998201</v>
      </c>
      <c r="E4" s="2">
        <v>1.1837748999823801</v>
      </c>
      <c r="F4" s="2">
        <v>1.3279699999839001</v>
      </c>
      <c r="G4" s="2">
        <v>1.56776700000045</v>
      </c>
    </row>
    <row r="5" spans="1:7" x14ac:dyDescent="0.35">
      <c r="A5" s="1" t="s">
        <v>21</v>
      </c>
      <c r="B5" s="2">
        <v>0.46384480001870498</v>
      </c>
      <c r="C5" s="2">
        <v>1.0402606999850801</v>
      </c>
      <c r="D5" s="2">
        <v>1.1998605999979099</v>
      </c>
      <c r="E5" s="2">
        <v>1.29558900004485</v>
      </c>
      <c r="F5" s="2">
        <v>1.71200880000833</v>
      </c>
      <c r="G5" s="2">
        <v>1.53540870000142</v>
      </c>
    </row>
    <row r="6" spans="1:7" x14ac:dyDescent="0.35">
      <c r="A6" s="1" t="s">
        <v>22</v>
      </c>
      <c r="B6" s="2">
        <v>0.38359209999907701</v>
      </c>
      <c r="C6" s="2">
        <v>1.0398320000385799</v>
      </c>
      <c r="D6" s="2">
        <v>1.2478268999839199</v>
      </c>
      <c r="E6" s="2">
        <v>1.2798937999759801</v>
      </c>
      <c r="F6" s="2">
        <v>1.5522291000233901</v>
      </c>
      <c r="G6" s="2">
        <v>1.6324434999842099</v>
      </c>
    </row>
    <row r="7" spans="1:7" x14ac:dyDescent="0.35">
      <c r="A7" s="1" t="s">
        <v>23</v>
      </c>
      <c r="B7" s="2">
        <v>0.40008559997659099</v>
      </c>
      <c r="C7" s="2">
        <v>1.0882105000200599</v>
      </c>
      <c r="D7" s="2">
        <v>1.1195940000470701</v>
      </c>
      <c r="E7" s="2">
        <v>1.0722729999688401</v>
      </c>
      <c r="F7" s="2">
        <v>1.3918573000118999</v>
      </c>
      <c r="G7" s="2">
        <v>1.4564212000113901</v>
      </c>
    </row>
    <row r="8" spans="1:7" x14ac:dyDescent="0.35">
      <c r="A8" s="1" t="s">
        <v>24</v>
      </c>
      <c r="B8" s="2">
        <v>0.32005119998939302</v>
      </c>
      <c r="C8" s="2">
        <v>0.96027239999966696</v>
      </c>
      <c r="D8" s="2">
        <v>1.19977160001872</v>
      </c>
      <c r="E8" s="2">
        <v>1.2644031000090701</v>
      </c>
      <c r="F8" s="2">
        <v>1.4239729999680999</v>
      </c>
      <c r="G8" s="2">
        <v>1.39219129999401</v>
      </c>
    </row>
    <row r="9" spans="1:7" x14ac:dyDescent="0.35">
      <c r="A9" s="1" t="s">
        <v>25</v>
      </c>
      <c r="B9" s="2">
        <v>0.38420189998578202</v>
      </c>
      <c r="C9" s="2">
        <v>1.0229075999813999</v>
      </c>
      <c r="D9" s="2">
        <v>0.91204759996617202</v>
      </c>
      <c r="E9" s="2">
        <v>1.3759826000314199</v>
      </c>
      <c r="F9" s="2">
        <v>1.1839819999877299</v>
      </c>
      <c r="G9" s="2">
        <v>1.39216220000525</v>
      </c>
    </row>
    <row r="10" spans="1:7" x14ac:dyDescent="0.35">
      <c r="A10" s="1" t="s">
        <v>26</v>
      </c>
      <c r="B10" s="2">
        <v>0.49613210000097702</v>
      </c>
      <c r="C10" s="2">
        <v>0.91229130001738601</v>
      </c>
      <c r="D10" s="2">
        <v>1.1680634000222101</v>
      </c>
      <c r="E10" s="2">
        <v>1.18385649996344</v>
      </c>
      <c r="F10" s="2">
        <v>1.3443996999994801</v>
      </c>
      <c r="G10" s="2">
        <v>1.3441856999997901</v>
      </c>
    </row>
    <row r="11" spans="1:7" x14ac:dyDescent="0.35">
      <c r="A11" s="1" t="s">
        <v>27</v>
      </c>
      <c r="B11" s="2">
        <v>0.39986429997952599</v>
      </c>
      <c r="C11" s="2">
        <v>0.86454079998657096</v>
      </c>
      <c r="D11" s="2">
        <v>1.0078263000468699</v>
      </c>
      <c r="E11" s="2">
        <v>1.1842046999954601</v>
      </c>
      <c r="F11" s="2">
        <v>1.24814839998725</v>
      </c>
      <c r="G11" s="2">
        <v>1.2954556999611599</v>
      </c>
    </row>
    <row r="12" spans="1:7" x14ac:dyDescent="0.35">
      <c r="A12" s="1" t="s">
        <v>28</v>
      </c>
      <c r="B12" s="2">
        <f>AVERAGE(results_taplen_sub_22ML[400])</f>
        <v>0.40644810000667286</v>
      </c>
      <c r="C12" s="2">
        <f>AVERAGE(results_taplen_sub_22ML[600])</f>
        <v>0.95681524000828799</v>
      </c>
      <c r="D12" s="2">
        <f>AVERAGE(results_taplen_sub_22ML[800])</f>
        <v>1.0911121300072379</v>
      </c>
      <c r="E12" s="2">
        <f>AVERAGE(results_taplen_sub_22ML[1000])</f>
        <v>1.2304154400015219</v>
      </c>
      <c r="F12" s="2">
        <f>AVERAGE(results_taplen_sub_22ML[1200])</f>
        <v>1.3775654199998768</v>
      </c>
      <c r="G12" s="2">
        <f>AVERAGE(results_taplen_sub_22ML[1400])</f>
        <v>1.4560577999975011</v>
      </c>
    </row>
    <row r="13" spans="1:7" x14ac:dyDescent="0.35">
      <c r="A13" t="s">
        <v>29</v>
      </c>
      <c r="B13" s="2">
        <f>_xlfn.STDEV.P(results_taplen_sub_22ML[400])</f>
        <v>6.2580968750160726E-2</v>
      </c>
      <c r="C13" s="2">
        <f>_xlfn.STDEV.P(results_taplen_sub_22ML[600])</f>
        <v>9.4269026520211865E-2</v>
      </c>
      <c r="D13" s="2">
        <f>_xlfn.STDEV.P(results_taplen_sub_22ML[800])</f>
        <v>0.11233158216599415</v>
      </c>
      <c r="E13" s="2">
        <f>_xlfn.STDEV.P(results_taplen_sub_22ML[1000])</f>
        <v>7.8136243397435426E-2</v>
      </c>
      <c r="F13" s="2">
        <f>_xlfn.STDEV.P(results_taplen_sub_22ML[1200])</f>
        <v>0.15525485717998805</v>
      </c>
      <c r="G13" s="2">
        <f>_xlfn.STDEV.P(results_taplen_sub_22ML[1400])</f>
        <v>0.10254406557823897</v>
      </c>
    </row>
    <row r="14" spans="1:7" x14ac:dyDescent="0.35">
      <c r="A14" t="s">
        <v>30</v>
      </c>
      <c r="B14" s="2">
        <f>0.4-results_taplen_sub_22ML[[#Totals],[400]]</f>
        <v>-6.4481000066728411E-3</v>
      </c>
      <c r="C14" s="2">
        <f>0.6-results_taplen_sub_22ML[[#Totals],[600]]</f>
        <v>-0.35681524000828801</v>
      </c>
      <c r="D14" s="2">
        <f>0.8-results_taplen_sub_22ML[[#Totals],[800]]</f>
        <v>-0.2911121300072379</v>
      </c>
      <c r="E14" s="2">
        <f>1-results_taplen_sub_22ML[[#Totals],[1000]]</f>
        <v>-0.23041544000152192</v>
      </c>
      <c r="F14" s="2">
        <f>1.2-results_taplen_sub_22ML[[#Totals],[1200]]</f>
        <v>-0.17756541999987685</v>
      </c>
      <c r="G14" s="2">
        <f>1.4-results_taplen_sub_22ML[[#Totals],[1400]]</f>
        <v>-5.6057799997501156E-2</v>
      </c>
    </row>
    <row r="15" spans="1:7" x14ac:dyDescent="0.35">
      <c r="A15" t="s">
        <v>31</v>
      </c>
      <c r="B15">
        <f>B13/results_taplen_sub_22ML[[#Totals],[400]]</f>
        <v>0.15397038084107983</v>
      </c>
      <c r="C15">
        <f>C13/results_taplen_sub_22ML[[#Totals],[600]]</f>
        <v>9.8523751063366527E-2</v>
      </c>
      <c r="D15">
        <f>D13/results_taplen_sub_22ML[[#Totals],[800]]</f>
        <v>0.10295145574566107</v>
      </c>
      <c r="E15">
        <f>E13/results_taplen_sub_22ML[[#Totals],[1000]]</f>
        <v>6.3503952288942969E-2</v>
      </c>
      <c r="F15">
        <f>F13/results_taplen_sub_22ML[[#Totals],[1200]]</f>
        <v>0.11270234787107383</v>
      </c>
      <c r="G15">
        <f>G13/results_taplen_sub_22ML[[#Totals],[1400]]</f>
        <v>7.0425820718391097E-2</v>
      </c>
    </row>
    <row r="17" spans="1:2" x14ac:dyDescent="0.35">
      <c r="A17" t="s">
        <v>29</v>
      </c>
      <c r="B17" s="3">
        <f>AVERAGE(B13:G13)</f>
        <v>0.10085279059867154</v>
      </c>
    </row>
    <row r="18" spans="1:2" x14ac:dyDescent="0.35">
      <c r="A18" t="s">
        <v>31</v>
      </c>
      <c r="B18">
        <f>AVERAGE(B15:G15)</f>
        <v>0.10034628475475255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B X R u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B X R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V 0 b l R 3 a 8 e I Y w E A A D Q D A A A T A B w A R m 9 y b X V s Y X M v U 2 V j d G l v b j E u b S C i G A A o o B Q A A A A A A A A A A A A A A A A A A A A A A A A A A A C F k c 9 O A j E Q x u 8 k v E O z X C C p h F 1 B j G Y P B l A O / s 3 i y T W m L I M 0 6 b a k M y U S w g P p a / h i l q y E q L u x l 3 Z + + d q Z 7 y t C R t J o l h R 7 e F 6 v 1 W u 4 E B Z m r B F Y Q K c I X 0 g s F e g X d N O j K L q 5 D l j M F F C 9 x v x K j L M Z e D L A V X t o M p e D p u a l V N A e G E 2 + w G Y w O E s f E S y m u a C F T O 8 0 D K 1 c Q b r X Y 3 o l a e y m 6 R L X 2 S K t 6 N v O c B W 0 + N M Q l M w l g Y 0 D H n A 2 M M r l G u M + Z y O d m Z n U r 3 E Y 9 S L O H p w h S G i t I D 4 c 2 7 d G w 3 O L F + M 3 g s l 6 C S z 3 1 + b y 8 3 1 n b S K m X j W x Q u P c 2 L x 4 f q f C Z m G W b z Z B Q U P f n n b 3 C d 5 o y 9 m e R x X 8 u I J 3 K 3 i v g p 9 U 8 P 4 P v j 2 Y H O k j + v w g Q L a 0 J n d 4 8 H n v a x / N G M T M f 1 D z d x 6 c P X 0 r L p R K M q G E x Z i s q 0 w w / C f C k l l 2 e Y 4 Q h f z j q t v p / G E n J e y 0 h I W d M h i V w d 9 t t q 1 6 T e o K e + d f U E s B A i 0 A F A A C A A g A B X R u V M h R U S 2 k A A A A 9 g A A A B I A A A A A A A A A A A A A A A A A A A A A A E N v b m Z p Z y 9 Q Y W N r Y W d l L n h t b F B L A Q I t A B Q A A g A I A A V 0 b l Q P y u m r p A A A A O k A A A A T A A A A A A A A A A A A A A A A A P A A A A B b Q 2 9 u d G V u d F 9 U e X B l c 1 0 u e G 1 s U E s B A i 0 A F A A C A A g A B X R u V H d r x 4 h j A Q A A N A M A A B M A A A A A A A A A A A A A A A A A 4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A 0 A A A A A A A B K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w b G V u X 3 N 1 Y i 0 y M k 1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d G F w b G V u X 3 N 1 Y l 8 y M k 1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0 V D E z O j M y O j E x L j I 0 O D g w O D l a I i A v P j x F b n R y e S B U e X B l P S J G a W x s Q 2 9 s d W 1 u V H l w Z X M i I F Z h b H V l P S J z Q m d Z R 0 J n W U d C Z z 0 9 I i A v P j x F b n R y e S B U e X B l P S J G a W x s Q 2 9 s d W 1 u T m F t Z X M i I F Z h b H V l P S J z W y Z x d W 9 0 O 0 V z c 2 F p J n F 1 b 3 Q 7 L C Z x d W 9 0 O z Q w M C Z x d W 9 0 O y w m c X V v d D s 2 M D A m c X V v d D s s J n F 1 b 3 Q 7 O D A w J n F 1 b 3 Q 7 L C Z x d W 9 0 O z E w M D A m c X V v d D s s J n F 1 b 3 Q 7 M T I w M C Z x d W 9 0 O y w m c X V v d D s x N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0 Y X B s Z W 5 f c 3 V i L T I y T U w v Q X V 0 b 1 J l b W 9 2 Z W R D b 2 x 1 b W 5 z M S 5 7 R X N z Y W k s M H 0 m c X V v d D s s J n F 1 b 3 Q 7 U 2 V j d G l v b j E v c m V z d W x 0 c 1 9 0 Y X B s Z W 5 f c 3 V i L T I y T U w v Q X V 0 b 1 J l b W 9 2 Z W R D b 2 x 1 b W 5 z M S 5 7 N D A w L D F 9 J n F 1 b 3 Q 7 L C Z x d W 9 0 O 1 N l Y 3 R p b 2 4 x L 3 J l c 3 V s d H N f d G F w b G V u X 3 N 1 Y i 0 y M k 1 M L 0 F 1 d G 9 S Z W 1 v d m V k Q 2 9 s d W 1 u c z E u e z Y w M C w y f S Z x d W 9 0 O y w m c X V v d D t T Z W N 0 a W 9 u M S 9 y Z X N 1 b H R z X 3 R h c G x l b l 9 z d W I t M j J N T C 9 B d X R v U m V t b 3 Z l Z E N v b H V t b n M x L n s 4 M D A s M 3 0 m c X V v d D s s J n F 1 b 3 Q 7 U 2 V j d G l v b j E v c m V z d W x 0 c 1 9 0 Y X B s Z W 5 f c 3 V i L T I y T U w v Q X V 0 b 1 J l b W 9 2 Z W R D b 2 x 1 b W 5 z M S 5 7 M T A w M C w 0 f S Z x d W 9 0 O y w m c X V v d D t T Z W N 0 a W 9 u M S 9 y Z X N 1 b H R z X 3 R h c G x l b l 9 z d W I t M j J N T C 9 B d X R v U m V t b 3 Z l Z E N v b H V t b n M x L n s x M j A w L D V 9 J n F 1 b 3 Q 7 L C Z x d W 9 0 O 1 N l Y 3 R p b 2 4 x L 3 J l c 3 V s d H N f d G F w b G V u X 3 N 1 Y i 0 y M k 1 M L 0 F 1 d G 9 S Z W 1 v d m V k Q 2 9 s d W 1 u c z E u e z E 0 M D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1 9 0 Y X B s Z W 5 f c 3 V i L T I y T U w v Q X V 0 b 1 J l b W 9 2 Z W R D b 2 x 1 b W 5 z M S 5 7 R X N z Y W k s M H 0 m c X V v d D s s J n F 1 b 3 Q 7 U 2 V j d G l v b j E v c m V z d W x 0 c 1 9 0 Y X B s Z W 5 f c 3 V i L T I y T U w v Q X V 0 b 1 J l b W 9 2 Z W R D b 2 x 1 b W 5 z M S 5 7 N D A w L D F 9 J n F 1 b 3 Q 7 L C Z x d W 9 0 O 1 N l Y 3 R p b 2 4 x L 3 J l c 3 V s d H N f d G F w b G V u X 3 N 1 Y i 0 y M k 1 M L 0 F 1 d G 9 S Z W 1 v d m V k Q 2 9 s d W 1 u c z E u e z Y w M C w y f S Z x d W 9 0 O y w m c X V v d D t T Z W N 0 a W 9 u M S 9 y Z X N 1 b H R z X 3 R h c G x l b l 9 z d W I t M j J N T C 9 B d X R v U m V t b 3 Z l Z E N v b H V t b n M x L n s 4 M D A s M 3 0 m c X V v d D s s J n F 1 b 3 Q 7 U 2 V j d G l v b j E v c m V z d W x 0 c 1 9 0 Y X B s Z W 5 f c 3 V i L T I y T U w v Q X V 0 b 1 J l b W 9 2 Z W R D b 2 x 1 b W 5 z M S 5 7 M T A w M C w 0 f S Z x d W 9 0 O y w m c X V v d D t T Z W N 0 a W 9 u M S 9 y Z X N 1 b H R z X 3 R h c G x l b l 9 z d W I t M j J N T C 9 B d X R v U m V t b 3 Z l Z E N v b H V t b n M x L n s x M j A w L D V 9 J n F 1 b 3 Q 7 L C Z x d W 9 0 O 1 N l Y 3 R p b 2 4 x L 3 J l c 3 V s d H N f d G F w b G V u X 3 N 1 Y i 0 y M k 1 M L 0 F 1 d G 9 S Z W 1 v d m V k Q 2 9 s d W 1 u c z E u e z E 0 M D A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d G F w b G V u X 3 N 1 Y i 0 y M k 1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w b G V u X 3 N 1 Y i 0 y M k 1 M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c G x l b l 9 z d W I t M j J N T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X B s Z W 5 f c 3 V i L T I y T U w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o y r N z O / 0 + 4 S F e C I p y 9 H g A A A A A C A A A A A A A Q Z g A A A A E A A C A A A A D Y u G B k n h P Y T N Y 6 N S y W g c S 2 9 0 / 8 1 Q h P r m d 4 r u B J A f t 3 i A A A A A A O g A A A A A I A A C A A A A D g n u 2 q B 4 p c K W X G p Q m W a e L W K f Y 3 o z z G w Y G l n d E C g D g c Y 1 A A A A C Z b q t Z / U A 3 e u f j p U Z T n R 2 D Z K M h L E s 7 / L E f t / 1 E 4 y e B k 9 z z r / y 1 u E 9 k + O z m h S O 8 Y N 4 A R w q s + h 9 J P 9 o k f C 2 m S e d W P S l m Q 3 h h 5 z H g u 1 u S R o L y y k A A A A D G c s 7 B 7 j E l S u k z x t k A P u a Y 2 7 f c a j b K Y M h z L s U n I T k 7 7 9 d e Z G 8 U + h D s t t 3 7 / C 6 K U x N y 4 u E S P B i 5 Y r F H 5 M z d 4 / V u < / D a t a M a s h u p > 
</file>

<file path=customXml/itemProps1.xml><?xml version="1.0" encoding="utf-8"?>
<ds:datastoreItem xmlns:ds="http://schemas.openxmlformats.org/officeDocument/2006/customXml" ds:itemID="{4F0A07B9-55A4-463A-B285-A3D108CD0A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results_taplen_sub-22ML (2)</vt:lpstr>
      <vt:lpstr>results_taplen_sub-22ML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2022-03-14T13:35:58Z</dcterms:created>
  <dcterms:modified xsi:type="dcterms:W3CDTF">2022-03-16T11:13:05Z</dcterms:modified>
</cp:coreProperties>
</file>