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sub-22ML/"/>
    </mc:Choice>
  </mc:AlternateContent>
  <xr:revisionPtr revIDLastSave="0" documentId="13_ncr:40009_{AF7EE0C4-E5DD-429E-B271-DDCF3BC4747C}" xr6:coauthVersionLast="47" xr6:coauthVersionMax="47" xr10:uidLastSave="{00000000-0000-0000-0000-000000000000}"/>
  <bookViews>
    <workbookView xWindow="-110" yWindow="490" windowWidth="19420" windowHeight="10420"/>
  </bookViews>
  <sheets>
    <sheet name="results_taplen_sub-22ML (2)" sheetId="2" r:id="rId1"/>
    <sheet name="results_taplen_sub-22ML" sheetId="1" r:id="rId2"/>
  </sheets>
  <definedNames>
    <definedName name="DonnéesExternes_1" localSheetId="0" hidden="1">'results_taplen_sub-22ML (2)'!$A$1:$G$11</definedName>
  </definedNames>
  <calcPr calcId="0"/>
</workbook>
</file>

<file path=xl/calcChain.xml><?xml version="1.0" encoding="utf-8"?>
<calcChain xmlns="http://schemas.openxmlformats.org/spreadsheetml/2006/main">
  <c r="B17" i="2" l="1"/>
  <c r="G14" i="2"/>
  <c r="F14" i="2"/>
  <c r="E14" i="2"/>
  <c r="D14" i="2"/>
  <c r="C14" i="2"/>
  <c r="B14" i="2"/>
  <c r="C13" i="2"/>
  <c r="D13" i="2"/>
  <c r="E13" i="2"/>
  <c r="F13" i="2"/>
  <c r="G13" i="2"/>
  <c r="B13" i="2"/>
  <c r="C12" i="2"/>
  <c r="D12" i="2"/>
  <c r="E12" i="2"/>
  <c r="F12" i="2"/>
  <c r="G12" i="2"/>
  <c r="B12" i="2"/>
</calcChain>
</file>

<file path=xl/connections.xml><?xml version="1.0" encoding="utf-8"?>
<connections xmlns="http://schemas.openxmlformats.org/spreadsheetml/2006/main">
  <connection id="1" keepAlive="1" name="Requête - results_taplen_sub-22ML" description="Connexion à la requête « results_taplen_sub-22ML » dans le classeur." type="5" refreshedVersion="7" background="1" saveData="1">
    <dbPr connection="Provider=Microsoft.Mashup.OleDb.1;Data Source=$Workbook$;Location=results_taplen_sub-22ML;Extended Properties=&quot;&quot;" command="SELECT * FROM [results_taplen_sub-22ML]"/>
  </connection>
</connections>
</file>

<file path=xl/sharedStrings.xml><?xml version="1.0" encoding="utf-8"?>
<sst xmlns="http://schemas.openxmlformats.org/spreadsheetml/2006/main" count="32" uniqueCount="31">
  <si>
    <t>Essai,400,600,800,1000,1200,1400</t>
  </si>
  <si>
    <t>Essai0,0.31993590004276484,0.8802075000130571,0.9920190999982879,1.2481963000027463,1.4075355000095442,1.4079690999933518</t>
  </si>
  <si>
    <t>Essai1,0.5126462000189349,0.7676924000261351,0.9441264999913983,1.2159805000410415,1.1835504000191577,1.536573600023985</t>
  </si>
  <si>
    <t>Essai2,0.38412690005498007,0.9919372000149451,1.1199852999998257,1.1837748999823816,1.3279699999839067,1.5677670000004582</t>
  </si>
  <si>
    <t>Essai3,0.4638448000187054,1.0402606999850832,1.199860599997919,1.2955890000448562,1.7120088000083342,1.535408700001426</t>
  </si>
  <si>
    <t>Essai4,0.3835920999990776,1.0398320000385866,1.2478268999839202,1.27989379997598,1.5522291000233963,1.6324434999842197</t>
  </si>
  <si>
    <t>Essai5,0.40008559997659177,1.0882105000200681,1.1195940000470728,1.0722729999688454,1.3918573000119068,1.4564212000113912</t>
  </si>
  <si>
    <t>Essai6,0.32005119998939335,0.960272399999667,1.199771600018721,1.2644031000090763,1.4239729999681003,1.3921912999940105</t>
  </si>
  <si>
    <t>Essai7,0.3842018999857828,1.0229075999814086,0.9120475999661721,1.3759826000314206,1.1839819999877363,1.3921622000052594</t>
  </si>
  <si>
    <t>Essai8,0.4961321000009775,0.9122913000173867,1.1680634000222199,1.18385649996344,1.3443996999994852,1.344185699999798</t>
  </si>
  <si>
    <t>Essai9,0.39986429997952655,0.8645407999865711,1.0078263000468723,1.1842046999954619,1.248148399987258,1.2954556999611668</t>
  </si>
  <si>
    <t>Essai</t>
  </si>
  <si>
    <t>400</t>
  </si>
  <si>
    <t>600</t>
  </si>
  <si>
    <t>800</t>
  </si>
  <si>
    <t>1000</t>
  </si>
  <si>
    <t>1200</t>
  </si>
  <si>
    <t>1400</t>
  </si>
  <si>
    <t>Essai0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</si>
  <si>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</si>
  <si>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</si>
  <si>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</si>
  <si>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</si>
  <si>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</si>
  <si>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</si>
  <si>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</si>
  <si>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</si>
  <si>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</si>
  <si>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Moy</t>
  </si>
  <si>
    <t>ET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</si>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</sst>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Essai" tableColumnId="1"/>
      <queryTableField id="2" name="400" tableColumnId="2"/>
      <queryTableField id="3" name="600" tableColumnId="3"/>
      <queryTableField id="4" name="800" tableColumnId="4"/>
      <queryTableField id="5" name="1000" tableColumnId="5"/>
      <queryTableField id="6" name="1200" tableColumnId="6"/>
      <queryTableField id="7" name="140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taplen_sub_22ML" displayName="results_taplen_sub_22ML" ref="A1:G12" tableType="queryTable" totalsRowCount="1">
  <autoFilter ref="A1:G11"/>
  <tableColumns count="7">
    <tableColumn id="1" uniqueName="1" name="Essai" totalsRowLabel="Moy" queryTableFieldId="1" dataDxfId="6" totalsRowDxfId="13"/>
    <tableColumn id="2" uniqueName="2" name="400" totalsRowFunction="custom" queryTableFieldId="2" dataDxfId="5" totalsRowDxfId="12">
      <totalsRowFormula>AVERAGE(results_taplen_sub_22ML[400])</totalsRowFormula>
    </tableColumn>
    <tableColumn id="3" uniqueName="3" name="600" totalsRowFunction="custom" queryTableFieldId="3" dataDxfId="4" totalsRowDxfId="11">
      <totalsRowFormula>AVERAGE(results_taplen_sub_22ML[600])</totalsRowFormula>
    </tableColumn>
    <tableColumn id="4" uniqueName="4" name="800" totalsRowFunction="custom" queryTableFieldId="4" dataDxfId="3" totalsRowDxfId="10">
      <totalsRowFormula>AVERAGE(results_taplen_sub_22ML[800])</totalsRowFormula>
    </tableColumn>
    <tableColumn id="5" uniqueName="5" name="1000" totalsRowFunction="custom" queryTableFieldId="5" dataDxfId="2" totalsRowDxfId="9">
      <totalsRowFormula>AVERAGE(results_taplen_sub_22ML[1000])</totalsRowFormula>
    </tableColumn>
    <tableColumn id="6" uniqueName="6" name="1200" totalsRowFunction="custom" queryTableFieldId="6" dataDxfId="1" totalsRowDxfId="8">
      <totalsRowFormula>AVERAGE(results_taplen_sub_22ML[1200])</totalsRowFormula>
    </tableColumn>
    <tableColumn id="7" uniqueName="7" name="1400" totalsRowFunction="custom" queryTableFieldId="7" dataDxfId="0" totalsRowDxfId="7">
      <totalsRowFormula>AVERAGE(results_taplen_sub_22ML[1400])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B17" sqref="B17"/>
    </sheetView>
  </sheetViews>
  <sheetFormatPr baseColWidth="10" defaultRowHeight="14.5" x14ac:dyDescent="0.35"/>
  <cols>
    <col min="1" max="1" width="7.1796875" bestFit="1" customWidth="1"/>
    <col min="2" max="2" width="19.453125" bestFit="1" customWidth="1"/>
    <col min="3" max="7" width="18.45312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s="1" t="s">
        <v>18</v>
      </c>
      <c r="B2" s="2">
        <v>0.31993590004276401</v>
      </c>
      <c r="C2" s="2">
        <v>0.88020750001305703</v>
      </c>
      <c r="D2" s="2">
        <v>0.99201909999828697</v>
      </c>
      <c r="E2" s="2">
        <v>1.2481963000027401</v>
      </c>
      <c r="F2" s="2">
        <v>1.40753550000954</v>
      </c>
      <c r="G2" s="2">
        <v>1.4079690999933501</v>
      </c>
    </row>
    <row r="3" spans="1:7" x14ac:dyDescent="0.35">
      <c r="A3" s="1" t="s">
        <v>19</v>
      </c>
      <c r="B3" s="2">
        <v>0.51264620001893402</v>
      </c>
      <c r="C3" s="2">
        <v>0.76769240002613504</v>
      </c>
      <c r="D3" s="2">
        <v>0.94412649999139797</v>
      </c>
      <c r="E3" s="2">
        <v>1.21598050004104</v>
      </c>
      <c r="F3" s="2">
        <v>1.1835504000191499</v>
      </c>
      <c r="G3" s="2">
        <v>1.53657360002398</v>
      </c>
    </row>
    <row r="4" spans="1:7" x14ac:dyDescent="0.35">
      <c r="A4" s="1" t="s">
        <v>20</v>
      </c>
      <c r="B4" s="2">
        <v>0.38412690005498001</v>
      </c>
      <c r="C4" s="2">
        <v>0.99193720001494501</v>
      </c>
      <c r="D4" s="2">
        <v>1.1199852999998201</v>
      </c>
      <c r="E4" s="2">
        <v>1.1837748999823801</v>
      </c>
      <c r="F4" s="2">
        <v>1.3279699999839001</v>
      </c>
      <c r="G4" s="2">
        <v>1.56776700000045</v>
      </c>
    </row>
    <row r="5" spans="1:7" x14ac:dyDescent="0.35">
      <c r="A5" s="1" t="s">
        <v>21</v>
      </c>
      <c r="B5" s="2">
        <v>0.46384480001870498</v>
      </c>
      <c r="C5" s="2">
        <v>1.0402606999850801</v>
      </c>
      <c r="D5" s="2">
        <v>1.1998605999979099</v>
      </c>
      <c r="E5" s="2">
        <v>1.29558900004485</v>
      </c>
      <c r="F5" s="2">
        <v>1.71200880000833</v>
      </c>
      <c r="G5" s="2">
        <v>1.53540870000142</v>
      </c>
    </row>
    <row r="6" spans="1:7" x14ac:dyDescent="0.35">
      <c r="A6" s="1" t="s">
        <v>22</v>
      </c>
      <c r="B6" s="2">
        <v>0.38359209999907701</v>
      </c>
      <c r="C6" s="2">
        <v>1.0398320000385799</v>
      </c>
      <c r="D6" s="2">
        <v>1.2478268999839199</v>
      </c>
      <c r="E6" s="2">
        <v>1.2798937999759801</v>
      </c>
      <c r="F6" s="2">
        <v>1.5522291000233901</v>
      </c>
      <c r="G6" s="2">
        <v>1.6324434999842099</v>
      </c>
    </row>
    <row r="7" spans="1:7" x14ac:dyDescent="0.35">
      <c r="A7" s="1" t="s">
        <v>23</v>
      </c>
      <c r="B7" s="2">
        <v>0.40008559997659099</v>
      </c>
      <c r="C7" s="2">
        <v>1.0882105000200599</v>
      </c>
      <c r="D7" s="2">
        <v>1.1195940000470701</v>
      </c>
      <c r="E7" s="2">
        <v>1.0722729999688401</v>
      </c>
      <c r="F7" s="2">
        <v>1.3918573000118999</v>
      </c>
      <c r="G7" s="2">
        <v>1.4564212000113901</v>
      </c>
    </row>
    <row r="8" spans="1:7" x14ac:dyDescent="0.35">
      <c r="A8" s="1" t="s">
        <v>24</v>
      </c>
      <c r="B8" s="2">
        <v>0.32005119998939302</v>
      </c>
      <c r="C8" s="2">
        <v>0.96027239999966696</v>
      </c>
      <c r="D8" s="2">
        <v>1.19977160001872</v>
      </c>
      <c r="E8" s="2">
        <v>1.2644031000090701</v>
      </c>
      <c r="F8" s="2">
        <v>1.4239729999680999</v>
      </c>
      <c r="G8" s="2">
        <v>1.39219129999401</v>
      </c>
    </row>
    <row r="9" spans="1:7" x14ac:dyDescent="0.35">
      <c r="A9" s="1" t="s">
        <v>25</v>
      </c>
      <c r="B9" s="2">
        <v>0.38420189998578202</v>
      </c>
      <c r="C9" s="2">
        <v>1.0229075999813999</v>
      </c>
      <c r="D9" s="2">
        <v>0.91204759996617202</v>
      </c>
      <c r="E9" s="2">
        <v>1.3759826000314199</v>
      </c>
      <c r="F9" s="2">
        <v>1.1839819999877299</v>
      </c>
      <c r="G9" s="2">
        <v>1.39216220000525</v>
      </c>
    </row>
    <row r="10" spans="1:7" x14ac:dyDescent="0.35">
      <c r="A10" s="1" t="s">
        <v>26</v>
      </c>
      <c r="B10" s="2">
        <v>0.49613210000097702</v>
      </c>
      <c r="C10" s="2">
        <v>0.91229130001738601</v>
      </c>
      <c r="D10" s="2">
        <v>1.1680634000222101</v>
      </c>
      <c r="E10" s="2">
        <v>1.18385649996344</v>
      </c>
      <c r="F10" s="2">
        <v>1.3443996999994801</v>
      </c>
      <c r="G10" s="2">
        <v>1.3441856999997901</v>
      </c>
    </row>
    <row r="11" spans="1:7" x14ac:dyDescent="0.35">
      <c r="A11" s="1" t="s">
        <v>27</v>
      </c>
      <c r="B11" s="2">
        <v>0.39986429997952599</v>
      </c>
      <c r="C11" s="2">
        <v>0.86454079998657096</v>
      </c>
      <c r="D11" s="2">
        <v>1.0078263000468699</v>
      </c>
      <c r="E11" s="2">
        <v>1.1842046999954601</v>
      </c>
      <c r="F11" s="2">
        <v>1.24814839998725</v>
      </c>
      <c r="G11" s="2">
        <v>1.2954556999611599</v>
      </c>
    </row>
    <row r="12" spans="1:7" x14ac:dyDescent="0.35">
      <c r="A12" s="1" t="s">
        <v>28</v>
      </c>
      <c r="B12" s="2">
        <f>AVERAGE(results_taplen_sub_22ML[400])</f>
        <v>0.40644810000667286</v>
      </c>
      <c r="C12" s="2">
        <f>AVERAGE(results_taplen_sub_22ML[600])</f>
        <v>0.95681524000828799</v>
      </c>
      <c r="D12" s="2">
        <f>AVERAGE(results_taplen_sub_22ML[800])</f>
        <v>1.0911121300072379</v>
      </c>
      <c r="E12" s="2">
        <f>AVERAGE(results_taplen_sub_22ML[1000])</f>
        <v>1.2304154400015219</v>
      </c>
      <c r="F12" s="2">
        <f>AVERAGE(results_taplen_sub_22ML[1200])</f>
        <v>1.3775654199998768</v>
      </c>
      <c r="G12" s="2">
        <f>AVERAGE(results_taplen_sub_22ML[1400])</f>
        <v>1.4560577999975011</v>
      </c>
    </row>
    <row r="13" spans="1:7" x14ac:dyDescent="0.35">
      <c r="A13" t="s">
        <v>29</v>
      </c>
      <c r="B13" s="2">
        <f>STDEV(results_taplen_sub_22ML[400])</f>
        <v>6.5966133143442796E-2</v>
      </c>
      <c r="C13" s="2">
        <f>STDEV(results_taplen_sub_22ML[600])</f>
        <v>9.9368278870228824E-2</v>
      </c>
      <c r="D13" s="2">
        <f>STDEV(results_taplen_sub_22ML[800])</f>
        <v>0.11840788427163118</v>
      </c>
      <c r="E13" s="2">
        <f>STDEV(results_taplen_sub_22ML[1000])</f>
        <v>8.2362832315063028E-2</v>
      </c>
      <c r="F13" s="2">
        <f>STDEV(results_taplen_sub_22ML[1200])</f>
        <v>0.16365298883096949</v>
      </c>
      <c r="G13" s="2">
        <f>STDEV(results_taplen_sub_22ML[1400])</f>
        <v>0.10809093592030214</v>
      </c>
    </row>
    <row r="14" spans="1:7" x14ac:dyDescent="0.35">
      <c r="A14" t="s">
        <v>30</v>
      </c>
      <c r="B14" s="2">
        <f>0.4-results_taplen_sub_22ML[[#Totals],[400]]</f>
        <v>-6.4481000066728411E-3</v>
      </c>
      <c r="C14" s="2">
        <f>0.6-results_taplen_sub_22ML[[#Totals],[600]]</f>
        <v>-0.35681524000828801</v>
      </c>
      <c r="D14" s="2">
        <f>0.8-results_taplen_sub_22ML[[#Totals],[800]]</f>
        <v>-0.2911121300072379</v>
      </c>
      <c r="E14" s="2">
        <f>1-results_taplen_sub_22ML[[#Totals],[1000]]</f>
        <v>-0.23041544000152192</v>
      </c>
      <c r="F14" s="2">
        <f>1.2-results_taplen_sub_22ML[[#Totals],[1200]]</f>
        <v>-0.17756541999987685</v>
      </c>
      <c r="G14" s="2">
        <f>1.4-results_taplen_sub_22ML[[#Totals],[1400]]</f>
        <v>-5.6057799997501156E-2</v>
      </c>
    </row>
    <row r="17" spans="1:2" x14ac:dyDescent="0.35">
      <c r="A17" t="s">
        <v>29</v>
      </c>
      <c r="B17" s="2">
        <f>AVERAGE(B13:G13)</f>
        <v>0.10630817555860624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0A07B9-55A4-463A-B285-A3D108CD0A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results_taplen_sub-22ML (2)</vt:lpstr>
      <vt:lpstr>results_taplen_sub-22ML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2022-03-14T13:35:58Z</dcterms:created>
  <dcterms:modified xsi:type="dcterms:W3CDTF">2022-03-14T13:46:18Z</dcterms:modified>
</cp:coreProperties>
</file>