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nip\Psych\psych\"/>
    </mc:Choice>
  </mc:AlternateContent>
  <xr:revisionPtr revIDLastSave="0" documentId="13_ncr:1_{10C0999F-9376-4D17-A270-BA2B35C15401}" xr6:coauthVersionLast="47" xr6:coauthVersionMax="47" xr10:uidLastSave="{00000000-0000-0000-0000-000000000000}"/>
  <bookViews>
    <workbookView xWindow="-110" yWindow="-110" windowWidth="19420" windowHeight="10420" xr2:uid="{1C93D8EF-CAD7-4EAE-B1C5-75E4D8BB4709}"/>
  </bookViews>
  <sheets>
    <sheet name="BIS-10" sheetId="1" r:id="rId1"/>
    <sheet name="BPS" sheetId="2" r:id="rId2"/>
    <sheet name="Per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3" l="1"/>
  <c r="X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E3" i="1"/>
  <c r="D3" i="1"/>
  <c r="C3" i="1"/>
  <c r="B3" i="1"/>
  <c r="B4" i="2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3" i="2"/>
  <c r="B2" i="2"/>
  <c r="D2" i="1"/>
  <c r="C2" i="1"/>
  <c r="E2" i="1" s="1"/>
</calcChain>
</file>

<file path=xl/sharedStrings.xml><?xml version="1.0" encoding="utf-8"?>
<sst xmlns="http://schemas.openxmlformats.org/spreadsheetml/2006/main" count="96" uniqueCount="55">
  <si>
    <t>Motrice</t>
  </si>
  <si>
    <t>Cognitive</t>
  </si>
  <si>
    <t>Non-Planning</t>
  </si>
  <si>
    <t>sub-00AD</t>
  </si>
  <si>
    <t>sub-22ML</t>
  </si>
  <si>
    <t>score</t>
  </si>
  <si>
    <t>Réfléchi/Impulsif</t>
  </si>
  <si>
    <t>Patient/Impatient</t>
  </si>
  <si>
    <t>Mesuré/Passionné</t>
  </si>
  <si>
    <t>Survolté/Calme</t>
  </si>
  <si>
    <t>Concentré/Distrait</t>
  </si>
  <si>
    <t>Anxieux/Détendu</t>
  </si>
  <si>
    <t>Intuitif/Logique</t>
  </si>
  <si>
    <t>Méthodique/Désordonné</t>
  </si>
  <si>
    <t>Rêveur/Pragmatique</t>
  </si>
  <si>
    <t>Souple/Intransigeant</t>
  </si>
  <si>
    <t>Dynamique/Lymphatique</t>
  </si>
  <si>
    <t>Organisé/Brouillon</t>
  </si>
  <si>
    <t>Habile/Maladroit</t>
  </si>
  <si>
    <t>Prudent/Fonceur</t>
  </si>
  <si>
    <t>Lent/Vif</t>
  </si>
  <si>
    <t>Soigné/Négligé</t>
  </si>
  <si>
    <t>En retard/Ponctuel</t>
  </si>
  <si>
    <t>Equilibré/Instable</t>
  </si>
  <si>
    <t>Minutieux/Grossier</t>
  </si>
  <si>
    <t>Extraverti/Introverti</t>
  </si>
  <si>
    <t>Agréable/Peu agréable</t>
  </si>
  <si>
    <t>Stable émotionnellement/Instable émotionnellement</t>
  </si>
  <si>
    <t>Ouverture à l'expérience/Fermeture à l'expérience</t>
  </si>
  <si>
    <t>sub-04AM</t>
  </si>
  <si>
    <t>TR (rft)</t>
  </si>
  <si>
    <t>Temps clique (GNG)</t>
  </si>
  <si>
    <t>TR (reaction time)</t>
  </si>
  <si>
    <t>Vmax (reaction time)</t>
  </si>
  <si>
    <t>sub-28AP</t>
  </si>
  <si>
    <t>sub-38LB</t>
  </si>
  <si>
    <t>sub-25BG</t>
  </si>
  <si>
    <t>sub-35AF</t>
  </si>
  <si>
    <t>sub-27TT</t>
  </si>
  <si>
    <t>sub-12CB</t>
  </si>
  <si>
    <t>sub-11VP</t>
  </si>
  <si>
    <t>sub-45LG</t>
  </si>
  <si>
    <t>sub-26CR</t>
  </si>
  <si>
    <t>sub-32EE</t>
  </si>
  <si>
    <t>sub-31LB</t>
  </si>
  <si>
    <t>sub-43GM</t>
  </si>
  <si>
    <t>sub-15AV</t>
  </si>
  <si>
    <t>sub-24CG</t>
  </si>
  <si>
    <t>sub-14LG</t>
  </si>
  <si>
    <t>sub-03CT</t>
  </si>
  <si>
    <t>sub-23TJ</t>
  </si>
  <si>
    <t>sub-20EP</t>
  </si>
  <si>
    <t>Total</t>
  </si>
  <si>
    <t>VMN</t>
  </si>
  <si>
    <t>TPVN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</si>
</sst>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43" fontId="0" fillId="3" borderId="1" xfId="1" applyFont="1" applyFill="1" applyBorder="1"/>
    <xf numFmtId="43" fontId="0" fillId="0" borderId="1" xfId="1" applyFont="1" applyBorder="1"/>
    <xf numFmtId="164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EDC3-90BA-420E-8C93-D3C748D2357F}">
  <dimension ref="A1:R21"/>
  <sheetViews>
    <sheetView tabSelected="1" workbookViewId="0">
      <selection activeCell="G10" sqref="G10"/>
    </sheetView>
  </sheetViews>
  <sheetFormatPr baseColWidth="10" defaultRowHeight="14.5" x14ac:dyDescent="0.35"/>
  <sheetData>
    <row r="1" spans="1:18" x14ac:dyDescent="0.35">
      <c r="B1" t="s">
        <v>0</v>
      </c>
      <c r="C1" t="s">
        <v>1</v>
      </c>
      <c r="D1" t="s">
        <v>2</v>
      </c>
      <c r="E1" t="s">
        <v>52</v>
      </c>
      <c r="F1" t="s">
        <v>53</v>
      </c>
      <c r="G1" t="s">
        <v>54</v>
      </c>
    </row>
    <row r="2" spans="1:18" x14ac:dyDescent="0.35">
      <c r="A2" t="s">
        <v>4</v>
      </c>
      <c r="B2">
        <v>15</v>
      </c>
      <c r="C2">
        <f>3+4+4+4+0+1+1+0+1+4+0</f>
        <v>22</v>
      </c>
      <c r="D2">
        <f>3+0+3+1+3+4+0+1+3+0+3+1</f>
        <v>22</v>
      </c>
      <c r="E2">
        <f>SUM(B2:D2)</f>
        <v>59</v>
      </c>
      <c r="F2">
        <v>808.85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35">
      <c r="A3" t="s">
        <v>29</v>
      </c>
      <c r="B3">
        <f>2+3+3+2+2+2+3+1+4+3+2</f>
        <v>27</v>
      </c>
      <c r="C3">
        <f>2+3+2+2+4+2+3+2+2+3+2</f>
        <v>27</v>
      </c>
      <c r="D3">
        <f>3+2+1+4+3+1+1+1+1+1+2+3</f>
        <v>23</v>
      </c>
      <c r="E3">
        <f>SUM(B3:D3)</f>
        <v>77</v>
      </c>
      <c r="F3">
        <v>1244.5</v>
      </c>
      <c r="O3">
        <v>0.46</v>
      </c>
      <c r="P3" s="4">
        <v>0.80632183908045885</v>
      </c>
      <c r="Q3" s="4">
        <v>0.48470000000000002</v>
      </c>
      <c r="R3">
        <v>808</v>
      </c>
    </row>
    <row r="4" spans="1:18" x14ac:dyDescent="0.35">
      <c r="A4" t="s">
        <v>34</v>
      </c>
      <c r="B4">
        <v>12</v>
      </c>
      <c r="C4">
        <v>18</v>
      </c>
      <c r="D4">
        <v>26</v>
      </c>
      <c r="E4">
        <v>56</v>
      </c>
      <c r="F4">
        <v>1127.92</v>
      </c>
      <c r="O4" s="4">
        <v>0.36249999999999999</v>
      </c>
      <c r="P4" s="4">
        <v>0.65344827586206855</v>
      </c>
      <c r="Q4" s="4">
        <v>0.36430000000000001</v>
      </c>
      <c r="R4" s="4">
        <v>1244</v>
      </c>
    </row>
    <row r="5" spans="1:18" x14ac:dyDescent="0.35">
      <c r="A5" s="5" t="s">
        <v>35</v>
      </c>
      <c r="B5">
        <v>21</v>
      </c>
      <c r="C5">
        <v>23</v>
      </c>
      <c r="D5">
        <v>14</v>
      </c>
      <c r="E5">
        <v>58</v>
      </c>
      <c r="F5">
        <v>1250.0999999999999</v>
      </c>
    </row>
    <row r="6" spans="1:18" x14ac:dyDescent="0.35">
      <c r="A6" s="6" t="s">
        <v>36</v>
      </c>
      <c r="B6">
        <v>18</v>
      </c>
      <c r="C6">
        <v>21</v>
      </c>
      <c r="D6">
        <v>24</v>
      </c>
      <c r="E6">
        <v>63</v>
      </c>
      <c r="F6">
        <v>1411.91</v>
      </c>
    </row>
    <row r="7" spans="1:18" x14ac:dyDescent="0.35">
      <c r="A7" s="5" t="s">
        <v>37</v>
      </c>
      <c r="B7">
        <v>24</v>
      </c>
      <c r="C7">
        <v>25</v>
      </c>
      <c r="D7">
        <v>22</v>
      </c>
      <c r="E7">
        <v>71</v>
      </c>
      <c r="F7">
        <v>1266.79</v>
      </c>
    </row>
    <row r="8" spans="1:18" x14ac:dyDescent="0.35">
      <c r="A8" s="6" t="s">
        <v>38</v>
      </c>
      <c r="B8">
        <v>21</v>
      </c>
      <c r="C8">
        <v>16</v>
      </c>
      <c r="D8">
        <v>14</v>
      </c>
      <c r="E8">
        <v>51</v>
      </c>
      <c r="F8">
        <v>641.14</v>
      </c>
    </row>
    <row r="9" spans="1:18" x14ac:dyDescent="0.35">
      <c r="A9" s="5" t="s">
        <v>39</v>
      </c>
      <c r="B9">
        <v>27</v>
      </c>
      <c r="C9">
        <v>26</v>
      </c>
      <c r="D9">
        <v>20</v>
      </c>
      <c r="E9">
        <v>73</v>
      </c>
      <c r="F9">
        <v>1012.32</v>
      </c>
    </row>
    <row r="10" spans="1:18" x14ac:dyDescent="0.35">
      <c r="A10" s="6" t="s">
        <v>40</v>
      </c>
      <c r="B10">
        <v>21</v>
      </c>
      <c r="C10">
        <v>34</v>
      </c>
      <c r="D10">
        <v>24</v>
      </c>
      <c r="E10">
        <v>79</v>
      </c>
      <c r="F10">
        <v>952.27</v>
      </c>
    </row>
    <row r="11" spans="1:18" x14ac:dyDescent="0.35">
      <c r="A11" s="5" t="s">
        <v>41</v>
      </c>
      <c r="B11">
        <v>27</v>
      </c>
      <c r="C11">
        <v>25</v>
      </c>
      <c r="D11">
        <v>6</v>
      </c>
      <c r="E11">
        <v>58</v>
      </c>
      <c r="F11">
        <v>1276.5</v>
      </c>
    </row>
    <row r="12" spans="1:18" x14ac:dyDescent="0.35">
      <c r="A12" s="6" t="s">
        <v>42</v>
      </c>
      <c r="B12">
        <v>28</v>
      </c>
      <c r="C12">
        <v>24</v>
      </c>
      <c r="D12">
        <v>19</v>
      </c>
      <c r="E12">
        <v>71</v>
      </c>
      <c r="F12">
        <v>1183.1199999999999</v>
      </c>
    </row>
    <row r="13" spans="1:18" x14ac:dyDescent="0.35">
      <c r="A13" s="5" t="s">
        <v>43</v>
      </c>
      <c r="B13">
        <v>14</v>
      </c>
      <c r="C13">
        <v>16</v>
      </c>
      <c r="D13">
        <v>17</v>
      </c>
      <c r="E13">
        <v>47</v>
      </c>
      <c r="F13">
        <v>771.81</v>
      </c>
    </row>
    <row r="14" spans="1:18" x14ac:dyDescent="0.35">
      <c r="A14" s="6" t="s">
        <v>44</v>
      </c>
      <c r="B14">
        <v>16</v>
      </c>
      <c r="C14">
        <v>11</v>
      </c>
      <c r="D14">
        <v>15</v>
      </c>
      <c r="E14">
        <v>42</v>
      </c>
      <c r="F14">
        <v>939.92</v>
      </c>
    </row>
    <row r="15" spans="1:18" x14ac:dyDescent="0.35">
      <c r="A15" s="5" t="s">
        <v>45</v>
      </c>
      <c r="B15">
        <v>17</v>
      </c>
      <c r="C15">
        <v>22</v>
      </c>
      <c r="D15">
        <v>15</v>
      </c>
      <c r="E15">
        <v>54</v>
      </c>
      <c r="F15">
        <v>1333.71</v>
      </c>
    </row>
    <row r="16" spans="1:18" x14ac:dyDescent="0.35">
      <c r="A16" s="6" t="s">
        <v>46</v>
      </c>
      <c r="B16">
        <v>12</v>
      </c>
      <c r="C16">
        <v>15</v>
      </c>
      <c r="D16">
        <v>13</v>
      </c>
      <c r="E16">
        <v>40</v>
      </c>
      <c r="F16">
        <v>1129.94</v>
      </c>
    </row>
    <row r="17" spans="1:6" x14ac:dyDescent="0.35">
      <c r="A17" s="5" t="s">
        <v>47</v>
      </c>
      <c r="B17">
        <v>14</v>
      </c>
      <c r="C17">
        <v>18</v>
      </c>
      <c r="D17">
        <v>23</v>
      </c>
      <c r="E17">
        <v>55</v>
      </c>
      <c r="F17">
        <v>440.17</v>
      </c>
    </row>
    <row r="18" spans="1:6" x14ac:dyDescent="0.35">
      <c r="A18" s="6" t="s">
        <v>48</v>
      </c>
      <c r="B18">
        <v>13</v>
      </c>
      <c r="C18">
        <v>13</v>
      </c>
      <c r="D18">
        <v>10</v>
      </c>
      <c r="E18">
        <v>36</v>
      </c>
      <c r="F18">
        <v>724.29</v>
      </c>
    </row>
    <row r="19" spans="1:6" x14ac:dyDescent="0.35">
      <c r="A19" s="5" t="s">
        <v>49</v>
      </c>
      <c r="B19">
        <v>17</v>
      </c>
      <c r="C19">
        <v>26</v>
      </c>
      <c r="D19">
        <v>24</v>
      </c>
      <c r="E19">
        <v>67</v>
      </c>
      <c r="F19">
        <v>555.07000000000005</v>
      </c>
    </row>
    <row r="20" spans="1:6" x14ac:dyDescent="0.35">
      <c r="A20" s="6" t="s">
        <v>50</v>
      </c>
      <c r="B20">
        <v>15</v>
      </c>
      <c r="C20">
        <v>17</v>
      </c>
      <c r="D20">
        <v>19</v>
      </c>
      <c r="E20">
        <v>51</v>
      </c>
      <c r="F20">
        <v>1627.89</v>
      </c>
    </row>
    <row r="21" spans="1:6" x14ac:dyDescent="0.35">
      <c r="A21" s="5" t="s">
        <v>51</v>
      </c>
      <c r="B21">
        <v>18</v>
      </c>
      <c r="C21">
        <v>20</v>
      </c>
      <c r="D21">
        <v>14</v>
      </c>
      <c r="E21">
        <v>52</v>
      </c>
      <c r="F21">
        <v>1264.3399999999999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14E0-C2FE-425B-8DB8-7A61320A6D39}">
  <dimension ref="A1:B22"/>
  <sheetViews>
    <sheetView workbookViewId="0">
      <selection activeCell="A5" sqref="A5:A22"/>
    </sheetView>
  </sheetViews>
  <sheetFormatPr baseColWidth="10" defaultRowHeight="14.5" x14ac:dyDescent="0.35"/>
  <sheetData>
    <row r="1" spans="1:2" x14ac:dyDescent="0.35">
      <c r="B1" t="s">
        <v>5</v>
      </c>
    </row>
    <row r="2" spans="1:2" x14ac:dyDescent="0.35">
      <c r="A2" t="s">
        <v>3</v>
      </c>
      <c r="B2">
        <f>3+5+2+5+5+5+5+3+5+5+5+2+3+2+2+2+4+3+5+5+5+2+4+6+5+6+2+2</f>
        <v>108</v>
      </c>
    </row>
    <row r="3" spans="1:2" x14ac:dyDescent="0.35">
      <c r="A3" t="s">
        <v>4</v>
      </c>
      <c r="B3">
        <f>3+7+4+2+5+4+7+5+7+4+4+4+4+1+3+1+2+3+7+4+2+7+7+4+5+7+4+4</f>
        <v>121</v>
      </c>
    </row>
    <row r="4" spans="1:2" x14ac:dyDescent="0.35">
      <c r="A4" t="s">
        <v>29</v>
      </c>
      <c r="B4">
        <f>3+6+2+2+4+2+6+4+5+4+3+3+5+3+7+2+4+5+2+6+5+2+4+4+2+5+6+1</f>
        <v>107</v>
      </c>
    </row>
    <row r="5" spans="1:2" x14ac:dyDescent="0.35">
      <c r="A5" t="s">
        <v>34</v>
      </c>
      <c r="B5">
        <v>120</v>
      </c>
    </row>
    <row r="6" spans="1:2" x14ac:dyDescent="0.35">
      <c r="A6" s="5" t="s">
        <v>35</v>
      </c>
      <c r="B6">
        <v>123</v>
      </c>
    </row>
    <row r="7" spans="1:2" x14ac:dyDescent="0.35">
      <c r="A7" s="6" t="s">
        <v>36</v>
      </c>
      <c r="B7">
        <v>126</v>
      </c>
    </row>
    <row r="8" spans="1:2" x14ac:dyDescent="0.35">
      <c r="A8" s="5" t="s">
        <v>37</v>
      </c>
      <c r="B8">
        <v>139</v>
      </c>
    </row>
    <row r="9" spans="1:2" x14ac:dyDescent="0.35">
      <c r="A9" s="6" t="s">
        <v>38</v>
      </c>
      <c r="B9">
        <v>91</v>
      </c>
    </row>
    <row r="10" spans="1:2" x14ac:dyDescent="0.35">
      <c r="A10" s="5" t="s">
        <v>39</v>
      </c>
      <c r="B10">
        <v>129</v>
      </c>
    </row>
    <row r="11" spans="1:2" x14ac:dyDescent="0.35">
      <c r="A11" s="6" t="s">
        <v>40</v>
      </c>
      <c r="B11">
        <v>112</v>
      </c>
    </row>
    <row r="12" spans="1:2" x14ac:dyDescent="0.35">
      <c r="A12" s="5" t="s">
        <v>41</v>
      </c>
      <c r="B12">
        <v>113</v>
      </c>
    </row>
    <row r="13" spans="1:2" x14ac:dyDescent="0.35">
      <c r="A13" s="6" t="s">
        <v>42</v>
      </c>
      <c r="B13">
        <v>113</v>
      </c>
    </row>
    <row r="14" spans="1:2" x14ac:dyDescent="0.35">
      <c r="A14" s="5" t="s">
        <v>43</v>
      </c>
      <c r="B14">
        <v>77</v>
      </c>
    </row>
    <row r="15" spans="1:2" x14ac:dyDescent="0.35">
      <c r="A15" s="6" t="s">
        <v>44</v>
      </c>
      <c r="B15">
        <v>93</v>
      </c>
    </row>
    <row r="16" spans="1:2" x14ac:dyDescent="0.35">
      <c r="A16" s="5" t="s">
        <v>45</v>
      </c>
      <c r="B16">
        <v>137</v>
      </c>
    </row>
    <row r="17" spans="1:2" x14ac:dyDescent="0.35">
      <c r="A17" s="6" t="s">
        <v>46</v>
      </c>
      <c r="B17">
        <v>92</v>
      </c>
    </row>
    <row r="18" spans="1:2" x14ac:dyDescent="0.35">
      <c r="A18" s="5" t="s">
        <v>47</v>
      </c>
      <c r="B18">
        <v>119</v>
      </c>
    </row>
    <row r="19" spans="1:2" x14ac:dyDescent="0.35">
      <c r="A19" s="6" t="s">
        <v>48</v>
      </c>
      <c r="B19">
        <v>116</v>
      </c>
    </row>
    <row r="20" spans="1:2" x14ac:dyDescent="0.35">
      <c r="A20" s="5" t="s">
        <v>49</v>
      </c>
      <c r="B20">
        <v>104</v>
      </c>
    </row>
    <row r="21" spans="1:2" x14ac:dyDescent="0.35">
      <c r="A21" s="6" t="s">
        <v>50</v>
      </c>
      <c r="B21">
        <v>96</v>
      </c>
    </row>
    <row r="22" spans="1:2" x14ac:dyDescent="0.35">
      <c r="A22" s="5" t="s">
        <v>51</v>
      </c>
      <c r="B22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F2E-ACA9-4AA3-9BBE-1EDA009B45C2}">
  <dimension ref="A1:X45"/>
  <sheetViews>
    <sheetView workbookViewId="0">
      <selection activeCell="B24" sqref="B24:X45"/>
    </sheetView>
  </sheetViews>
  <sheetFormatPr baseColWidth="10" defaultRowHeight="14.5" x14ac:dyDescent="0.35"/>
  <cols>
    <col min="2" max="2" width="15" bestFit="1" customWidth="1"/>
    <col min="3" max="3" width="15.6328125" bestFit="1" customWidth="1"/>
    <col min="4" max="4" width="16.54296875" bestFit="1" customWidth="1"/>
    <col min="5" max="5" width="13.7265625" bestFit="1" customWidth="1"/>
    <col min="6" max="6" width="16.36328125" bestFit="1" customWidth="1"/>
    <col min="7" max="7" width="15.54296875" bestFit="1" customWidth="1"/>
    <col min="8" max="8" width="13.7265625" bestFit="1" customWidth="1"/>
    <col min="9" max="9" width="22.453125" bestFit="1" customWidth="1"/>
    <col min="10" max="10" width="18.1796875" bestFit="1" customWidth="1"/>
    <col min="11" max="11" width="18.453125" bestFit="1" customWidth="1"/>
    <col min="12" max="12" width="22.26953125" bestFit="1" customWidth="1"/>
    <col min="13" max="13" width="16.7265625" bestFit="1" customWidth="1"/>
    <col min="14" max="14" width="15.1796875" bestFit="1" customWidth="1"/>
    <col min="15" max="15" width="15.08984375" bestFit="1" customWidth="1"/>
    <col min="16" max="16" width="10.26953125" bestFit="1" customWidth="1"/>
    <col min="17" max="17" width="13.1796875" bestFit="1" customWidth="1"/>
    <col min="18" max="18" width="16.7265625" bestFit="1" customWidth="1"/>
    <col min="19" max="19" width="15.7265625" bestFit="1" customWidth="1"/>
    <col min="20" max="20" width="17.1796875" bestFit="1" customWidth="1"/>
    <col min="21" max="21" width="17.6328125" bestFit="1" customWidth="1"/>
    <col min="22" max="22" width="19.90625" bestFit="1" customWidth="1"/>
    <col min="23" max="23" width="18.6328125" customWidth="1"/>
    <col min="24" max="24" width="13" customWidth="1"/>
  </cols>
  <sheetData>
    <row r="1" spans="1:24" ht="58" x14ac:dyDescent="0.35">
      <c r="A1" s="2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</row>
    <row r="2" spans="1:24" x14ac:dyDescent="0.35">
      <c r="A2" s="1" t="s">
        <v>3</v>
      </c>
      <c r="B2" s="3">
        <f>21/88</f>
        <v>0.23863636363636365</v>
      </c>
      <c r="C2" s="3">
        <f>33/88</f>
        <v>0.375</v>
      </c>
      <c r="D2" s="3">
        <f>74/88</f>
        <v>0.84090909090909094</v>
      </c>
      <c r="E2" s="3">
        <f>74/88</f>
        <v>0.84090909090909094</v>
      </c>
      <c r="F2" s="3">
        <f>31/88</f>
        <v>0.35227272727272729</v>
      </c>
      <c r="G2" s="3">
        <f>26/88</f>
        <v>0.29545454545454547</v>
      </c>
      <c r="H2" s="3">
        <f>56/88</f>
        <v>0.63636363636363635</v>
      </c>
      <c r="I2" s="3">
        <f>75/88</f>
        <v>0.85227272727272729</v>
      </c>
      <c r="J2" s="3">
        <f>20/88</f>
        <v>0.22727272727272727</v>
      </c>
      <c r="K2" s="3">
        <f>11/88</f>
        <v>0.125</v>
      </c>
      <c r="L2" s="3">
        <f>75/88</f>
        <v>0.85227272727272729</v>
      </c>
      <c r="M2" s="3">
        <f>74/88</f>
        <v>0.84090909090909094</v>
      </c>
      <c r="N2" s="3">
        <f>68/88</f>
        <v>0.77272727272727271</v>
      </c>
      <c r="O2" s="3">
        <f>9/88</f>
        <v>0.10227272727272728</v>
      </c>
      <c r="P2" s="3">
        <f>22/88</f>
        <v>0.25</v>
      </c>
      <c r="Q2" s="3">
        <f>78/88</f>
        <v>0.88636363636363635</v>
      </c>
      <c r="R2" s="3">
        <f>19/88</f>
        <v>0.21590909090909091</v>
      </c>
      <c r="S2" s="3">
        <f>74/88</f>
        <v>0.84090909090909094</v>
      </c>
      <c r="T2" s="3">
        <f>11/88</f>
        <v>0.125</v>
      </c>
      <c r="U2" s="3">
        <f>76/88</f>
        <v>0.86363636363636365</v>
      </c>
      <c r="V2" s="3">
        <f>19/88</f>
        <v>0.21590909090909091</v>
      </c>
      <c r="W2" s="3">
        <f>47/88</f>
        <v>0.53409090909090906</v>
      </c>
      <c r="X2" s="3">
        <f>61/88</f>
        <v>0.69318181818181823</v>
      </c>
    </row>
    <row r="3" spans="1:24" x14ac:dyDescent="0.35">
      <c r="A3" s="1" t="s">
        <v>4</v>
      </c>
      <c r="B3" s="3">
        <f>39/88</f>
        <v>0.44318181818181818</v>
      </c>
      <c r="C3" s="3">
        <f>38/88</f>
        <v>0.43181818181818182</v>
      </c>
      <c r="D3" s="3">
        <f>79/88</f>
        <v>0.89772727272727271</v>
      </c>
      <c r="E3" s="3">
        <f>65/88</f>
        <v>0.73863636363636365</v>
      </c>
      <c r="F3" s="3">
        <f>75/88</f>
        <v>0.85227272727272729</v>
      </c>
      <c r="G3" s="3">
        <f>20/88</f>
        <v>0.22727272727272727</v>
      </c>
      <c r="H3" s="3">
        <f>46/88</f>
        <v>0.52272727272727271</v>
      </c>
      <c r="I3" s="3">
        <f>69/88</f>
        <v>0.78409090909090906</v>
      </c>
      <c r="J3" s="3">
        <f>22/88</f>
        <v>0.25</v>
      </c>
      <c r="K3" s="3">
        <f>21/88</f>
        <v>0.23863636363636365</v>
      </c>
      <c r="L3" s="3">
        <f>33/88</f>
        <v>0.375</v>
      </c>
      <c r="M3" s="3">
        <f>63/88</f>
        <v>0.71590909090909094</v>
      </c>
      <c r="N3" s="3">
        <f>38/88</f>
        <v>0.43181818181818182</v>
      </c>
      <c r="O3" s="3">
        <f>35/88</f>
        <v>0.39772727272727271</v>
      </c>
      <c r="P3" s="3">
        <f>43/88</f>
        <v>0.48863636363636365</v>
      </c>
      <c r="Q3" s="3">
        <f>18/88</f>
        <v>0.20454545454545456</v>
      </c>
      <c r="R3" s="3">
        <f>36/88</f>
        <v>0.40909090909090912</v>
      </c>
      <c r="S3" s="3">
        <f>8/88</f>
        <v>9.0909090909090912E-2</v>
      </c>
      <c r="T3" s="3">
        <f>8/88</f>
        <v>9.0909090909090912E-2</v>
      </c>
      <c r="U3" s="3">
        <f>27/88</f>
        <v>0.30681818181818182</v>
      </c>
      <c r="V3" s="3">
        <f>25/88</f>
        <v>0.28409090909090912</v>
      </c>
      <c r="W3" s="3">
        <f>57/88</f>
        <v>0.64772727272727271</v>
      </c>
      <c r="X3" s="3">
        <f>5/88</f>
        <v>5.6818181818181816E-2</v>
      </c>
    </row>
    <row r="4" spans="1:24" x14ac:dyDescent="0.35">
      <c r="A4" s="1" t="s">
        <v>29</v>
      </c>
      <c r="B4" s="3">
        <f>1.6/88</f>
        <v>1.8181818181818184E-2</v>
      </c>
      <c r="C4" s="3">
        <f>0.2/88</f>
        <v>2.2727272727272731E-3</v>
      </c>
      <c r="D4" s="3">
        <f>2.9/88</f>
        <v>3.2954545454545452E-2</v>
      </c>
      <c r="E4" s="3">
        <f>7.6/88</f>
        <v>8.6363636363636365E-2</v>
      </c>
      <c r="F4" s="3">
        <f>7.6/88</f>
        <v>8.6363636363636365E-2</v>
      </c>
      <c r="G4" s="3">
        <f>3.2/88</f>
        <v>3.6363636363636369E-2</v>
      </c>
      <c r="H4" s="3">
        <f>4.6/88</f>
        <v>5.2272727272727269E-2</v>
      </c>
      <c r="I4" s="3">
        <f>4.6/88</f>
        <v>5.2272727272727269E-2</v>
      </c>
      <c r="J4" s="3">
        <f>4.7/88</f>
        <v>5.3409090909090913E-2</v>
      </c>
      <c r="K4" s="3">
        <f>7.3/88</f>
        <v>8.2954545454545447E-2</v>
      </c>
      <c r="L4" s="3">
        <f>6.7/88</f>
        <v>7.6136363636363641E-2</v>
      </c>
      <c r="M4" s="3">
        <f>6.8/88</f>
        <v>7.7272727272727271E-2</v>
      </c>
      <c r="N4" s="3">
        <f>2.5/88</f>
        <v>2.8409090909090908E-2</v>
      </c>
      <c r="O4" s="3">
        <f>2.9/88</f>
        <v>3.2954545454545452E-2</v>
      </c>
      <c r="P4" s="3">
        <f>3.7/88</f>
        <v>4.2045454545454546E-2</v>
      </c>
      <c r="Q4" s="3">
        <f>3/88</f>
        <v>3.4090909090909088E-2</v>
      </c>
      <c r="R4" s="3">
        <f>8.5/88</f>
        <v>9.6590909090909088E-2</v>
      </c>
      <c r="S4" s="3">
        <f>4.4/88</f>
        <v>0.05</v>
      </c>
      <c r="T4" s="3">
        <f>4.5/88</f>
        <v>5.113636363636364E-2</v>
      </c>
      <c r="U4" s="3">
        <f>8.3/88</f>
        <v>9.4318181818181829E-2</v>
      </c>
      <c r="V4" s="3">
        <f>5.4/88</f>
        <v>6.136363636363637E-2</v>
      </c>
      <c r="W4" s="3">
        <f>7.8/88</f>
        <v>8.8636363636363638E-2</v>
      </c>
      <c r="X4" s="3">
        <f>1.3/88</f>
        <v>1.4772727272727272E-2</v>
      </c>
    </row>
    <row r="5" spans="1:24" x14ac:dyDescent="0.35">
      <c r="A5" t="s">
        <v>34</v>
      </c>
      <c r="B5" s="7">
        <v>0.2</v>
      </c>
      <c r="C5" s="7">
        <v>0.3</v>
      </c>
      <c r="D5" s="7">
        <v>0.4</v>
      </c>
      <c r="E5" s="7">
        <v>0.9</v>
      </c>
      <c r="F5" s="7">
        <v>0.3</v>
      </c>
      <c r="G5" s="7">
        <v>0.7</v>
      </c>
      <c r="H5" s="7">
        <v>0.8</v>
      </c>
      <c r="I5" s="7">
        <v>0.1</v>
      </c>
      <c r="J5" s="7">
        <v>0.8</v>
      </c>
      <c r="K5" s="7">
        <v>0.3</v>
      </c>
      <c r="L5" s="7">
        <v>0.4</v>
      </c>
      <c r="M5" s="7">
        <v>0.2</v>
      </c>
      <c r="N5" s="7">
        <v>0.3</v>
      </c>
      <c r="O5" s="7">
        <v>0.2</v>
      </c>
      <c r="P5" s="7">
        <v>0.7</v>
      </c>
      <c r="Q5" s="7">
        <v>0.3</v>
      </c>
      <c r="R5" s="7">
        <v>1</v>
      </c>
      <c r="S5" s="7">
        <v>0.2</v>
      </c>
      <c r="T5" s="7">
        <v>0.3</v>
      </c>
      <c r="U5" s="7">
        <v>0.6</v>
      </c>
      <c r="V5" s="7">
        <v>0.3</v>
      </c>
      <c r="W5" s="7">
        <v>0.2</v>
      </c>
      <c r="X5" s="7">
        <v>0.1</v>
      </c>
    </row>
    <row r="6" spans="1:24" x14ac:dyDescent="0.35">
      <c r="A6" s="5" t="s">
        <v>35</v>
      </c>
      <c r="B6" s="8">
        <v>0.7</v>
      </c>
      <c r="C6" s="8">
        <v>0.9</v>
      </c>
      <c r="D6" s="8">
        <v>0.7</v>
      </c>
      <c r="E6" s="8">
        <v>0.3</v>
      </c>
      <c r="F6" s="8">
        <v>0.9</v>
      </c>
      <c r="G6" s="8">
        <v>0.2</v>
      </c>
      <c r="H6" s="8">
        <v>0.6</v>
      </c>
      <c r="I6" s="8">
        <v>0.7</v>
      </c>
      <c r="J6" s="8">
        <v>0.4</v>
      </c>
      <c r="K6" s="8">
        <v>0.6</v>
      </c>
      <c r="L6" s="8">
        <v>0.4</v>
      </c>
      <c r="M6" s="8">
        <v>0.7</v>
      </c>
      <c r="N6" s="8">
        <v>0.7</v>
      </c>
      <c r="O6" s="8">
        <v>0.5</v>
      </c>
      <c r="P6" s="8">
        <v>0.4</v>
      </c>
      <c r="Q6" s="8">
        <v>0.4</v>
      </c>
      <c r="R6" s="8">
        <v>0.7</v>
      </c>
      <c r="S6" s="8">
        <v>0.6</v>
      </c>
      <c r="T6" s="8">
        <v>0.4</v>
      </c>
      <c r="U6" s="8">
        <v>0.5</v>
      </c>
      <c r="V6" s="8">
        <v>0.3</v>
      </c>
      <c r="W6" s="8">
        <v>0.7</v>
      </c>
      <c r="X6" s="8">
        <v>0.5</v>
      </c>
    </row>
    <row r="7" spans="1:24" x14ac:dyDescent="0.35">
      <c r="A7" s="6" t="s">
        <v>36</v>
      </c>
      <c r="B7" s="7">
        <v>0.2</v>
      </c>
      <c r="C7" s="7">
        <v>0.3</v>
      </c>
      <c r="D7" s="7">
        <v>0.8</v>
      </c>
      <c r="E7" s="7">
        <v>0.4</v>
      </c>
      <c r="F7" s="7">
        <v>0.5</v>
      </c>
      <c r="G7" s="7">
        <v>0.9</v>
      </c>
      <c r="H7" s="7">
        <v>1</v>
      </c>
      <c r="I7" s="7">
        <v>0.4</v>
      </c>
      <c r="J7" s="7">
        <v>0.5</v>
      </c>
      <c r="K7" s="7">
        <v>0.6</v>
      </c>
      <c r="L7" s="7">
        <v>0.2</v>
      </c>
      <c r="M7" s="7">
        <v>0.5</v>
      </c>
      <c r="N7" s="7">
        <v>0.2</v>
      </c>
      <c r="O7" s="7">
        <v>0.5</v>
      </c>
      <c r="P7" s="7">
        <v>0.9</v>
      </c>
      <c r="Q7" s="7">
        <v>0.4</v>
      </c>
      <c r="R7" s="7">
        <v>0.6</v>
      </c>
      <c r="S7" s="7">
        <v>0.3</v>
      </c>
      <c r="T7" s="7">
        <v>0.2</v>
      </c>
      <c r="U7" s="7">
        <v>0.5</v>
      </c>
      <c r="V7" s="7">
        <v>0.3</v>
      </c>
      <c r="W7" s="7">
        <v>0.2</v>
      </c>
      <c r="X7" s="7">
        <v>0.3</v>
      </c>
    </row>
    <row r="8" spans="1:24" x14ac:dyDescent="0.35">
      <c r="A8" s="5" t="s">
        <v>37</v>
      </c>
      <c r="B8" s="8">
        <v>0.6</v>
      </c>
      <c r="C8" s="8">
        <v>0.6</v>
      </c>
      <c r="D8" s="8">
        <v>0.9</v>
      </c>
      <c r="E8" s="8">
        <v>0.9</v>
      </c>
      <c r="F8" s="8">
        <v>0.6</v>
      </c>
      <c r="G8" s="8">
        <v>0.3</v>
      </c>
      <c r="H8" s="8">
        <v>0.4</v>
      </c>
      <c r="I8" s="8">
        <v>0.3</v>
      </c>
      <c r="J8" s="8">
        <v>0.3</v>
      </c>
      <c r="K8" s="8">
        <v>0.3</v>
      </c>
      <c r="L8" s="8">
        <v>0.1</v>
      </c>
      <c r="M8" s="8">
        <v>0.1</v>
      </c>
      <c r="N8" s="8">
        <v>0.4</v>
      </c>
      <c r="O8" s="8">
        <v>0.4</v>
      </c>
      <c r="P8" s="8">
        <v>0.8</v>
      </c>
      <c r="Q8" s="8">
        <v>0.4</v>
      </c>
      <c r="R8" s="8">
        <v>0.9</v>
      </c>
      <c r="S8" s="8">
        <v>0.4</v>
      </c>
      <c r="T8" s="8">
        <v>0.3</v>
      </c>
      <c r="U8" s="8">
        <v>0.5</v>
      </c>
      <c r="V8" s="8">
        <v>0.2</v>
      </c>
      <c r="W8" s="8">
        <v>0.8</v>
      </c>
      <c r="X8" s="8">
        <v>0.4</v>
      </c>
    </row>
    <row r="9" spans="1:24" x14ac:dyDescent="0.35">
      <c r="A9" s="6" t="s">
        <v>38</v>
      </c>
      <c r="B9" s="7">
        <v>0.3</v>
      </c>
      <c r="C9" s="7">
        <v>0.3</v>
      </c>
      <c r="D9" s="7">
        <v>0.9</v>
      </c>
      <c r="E9" s="7">
        <v>0.5</v>
      </c>
      <c r="F9" s="7">
        <v>0.3</v>
      </c>
      <c r="G9" s="7">
        <v>0.5</v>
      </c>
      <c r="H9" s="7">
        <v>0.8</v>
      </c>
      <c r="I9" s="7">
        <v>0.1</v>
      </c>
      <c r="J9" s="7">
        <v>0.3</v>
      </c>
      <c r="K9" s="7">
        <v>0.6</v>
      </c>
      <c r="L9" s="7">
        <v>0.1</v>
      </c>
      <c r="M9" s="7">
        <v>0.2</v>
      </c>
      <c r="N9" s="7">
        <v>0.2</v>
      </c>
      <c r="O9" s="7">
        <v>0.4</v>
      </c>
      <c r="P9" s="7">
        <v>0.8</v>
      </c>
      <c r="Q9" s="7">
        <v>0.6</v>
      </c>
      <c r="R9" s="7">
        <v>1</v>
      </c>
      <c r="S9" s="7">
        <v>0.3</v>
      </c>
      <c r="T9" s="7">
        <v>0.3</v>
      </c>
      <c r="U9" s="7">
        <v>0.2</v>
      </c>
      <c r="V9" s="7">
        <v>0.2</v>
      </c>
      <c r="W9" s="7">
        <v>0.4</v>
      </c>
      <c r="X9" s="7">
        <v>0.2</v>
      </c>
    </row>
    <row r="10" spans="1:24" x14ac:dyDescent="0.35">
      <c r="A10" s="5" t="s">
        <v>39</v>
      </c>
      <c r="B10" s="8">
        <v>0.8</v>
      </c>
      <c r="C10" s="8">
        <v>0.7</v>
      </c>
      <c r="D10" s="8">
        <v>0.9</v>
      </c>
      <c r="E10" s="8">
        <v>0.3</v>
      </c>
      <c r="F10" s="8">
        <v>0.9</v>
      </c>
      <c r="G10" s="8">
        <v>0.2</v>
      </c>
      <c r="H10" s="8">
        <v>0.8</v>
      </c>
      <c r="I10" s="8">
        <v>0.4</v>
      </c>
      <c r="J10" s="8">
        <v>0.7</v>
      </c>
      <c r="K10" s="8">
        <v>0.6</v>
      </c>
      <c r="L10" s="8">
        <v>0.5</v>
      </c>
      <c r="M10" s="8">
        <v>0.4</v>
      </c>
      <c r="N10" s="8">
        <v>0.6</v>
      </c>
      <c r="O10" s="8">
        <v>0.4</v>
      </c>
      <c r="P10" s="8">
        <v>0.8</v>
      </c>
      <c r="Q10" s="8">
        <v>0.5</v>
      </c>
      <c r="R10" s="8">
        <v>1</v>
      </c>
      <c r="S10" s="8">
        <v>0.9</v>
      </c>
      <c r="T10" s="8">
        <v>0.7</v>
      </c>
      <c r="U10" s="8">
        <v>0.8</v>
      </c>
      <c r="V10" s="8">
        <v>0.4</v>
      </c>
      <c r="W10" s="8">
        <v>1</v>
      </c>
      <c r="X10" s="8">
        <v>0.3</v>
      </c>
    </row>
    <row r="11" spans="1:24" x14ac:dyDescent="0.35">
      <c r="A11" s="6" t="s">
        <v>40</v>
      </c>
      <c r="B11" s="7">
        <v>0.5</v>
      </c>
      <c r="C11" s="7">
        <v>0.7</v>
      </c>
      <c r="D11" s="7">
        <v>0.8</v>
      </c>
      <c r="E11" s="7">
        <v>0.4</v>
      </c>
      <c r="F11" s="7">
        <v>0.4</v>
      </c>
      <c r="G11" s="7">
        <v>0.4</v>
      </c>
      <c r="H11" s="7">
        <v>0.7</v>
      </c>
      <c r="I11" s="7">
        <v>0.9</v>
      </c>
      <c r="J11" s="7">
        <v>0.7</v>
      </c>
      <c r="K11" s="7">
        <v>0.3</v>
      </c>
      <c r="L11" s="7">
        <v>0.3</v>
      </c>
      <c r="M11" s="7">
        <v>0.3</v>
      </c>
      <c r="N11" s="7">
        <v>0.3</v>
      </c>
      <c r="O11" s="7">
        <v>0.3</v>
      </c>
      <c r="P11" s="7">
        <v>0.8</v>
      </c>
      <c r="Q11" s="7">
        <v>0.4</v>
      </c>
      <c r="R11" s="7">
        <v>1</v>
      </c>
      <c r="S11" s="7">
        <v>0.6</v>
      </c>
      <c r="T11" s="7">
        <v>0.4</v>
      </c>
      <c r="U11" s="7">
        <v>0.2</v>
      </c>
      <c r="V11" s="7">
        <v>0.3</v>
      </c>
      <c r="W11" s="7">
        <v>0.8</v>
      </c>
      <c r="X11" s="7">
        <v>0.1</v>
      </c>
    </row>
    <row r="12" spans="1:24" x14ac:dyDescent="0.35">
      <c r="A12" s="5" t="s">
        <v>41</v>
      </c>
      <c r="B12" s="8">
        <v>0.4</v>
      </c>
      <c r="C12" s="8">
        <v>0.3</v>
      </c>
      <c r="D12" s="8">
        <v>0.8</v>
      </c>
      <c r="E12" s="8">
        <v>0.5</v>
      </c>
      <c r="F12" s="8">
        <v>0.7</v>
      </c>
      <c r="G12" s="8">
        <v>0.2</v>
      </c>
      <c r="H12" s="8">
        <v>0.4</v>
      </c>
      <c r="I12" s="8">
        <v>0.6</v>
      </c>
      <c r="J12" s="8">
        <v>0.3</v>
      </c>
      <c r="K12" s="8">
        <v>0.3</v>
      </c>
      <c r="L12" s="8">
        <v>0.4</v>
      </c>
      <c r="M12" s="8">
        <v>0.4</v>
      </c>
      <c r="N12" s="8">
        <v>0.7</v>
      </c>
      <c r="O12" s="8">
        <v>0.2</v>
      </c>
      <c r="P12" s="8">
        <v>0.6</v>
      </c>
      <c r="Q12" s="8">
        <v>0.4</v>
      </c>
      <c r="R12" s="8">
        <v>0.5</v>
      </c>
      <c r="S12" s="8">
        <v>0.3</v>
      </c>
      <c r="T12" s="8">
        <v>0.5</v>
      </c>
      <c r="U12" s="8">
        <v>0.2</v>
      </c>
      <c r="V12" s="8">
        <v>0.3</v>
      </c>
      <c r="W12" s="8">
        <v>0.5</v>
      </c>
      <c r="X12" s="8">
        <v>0.3</v>
      </c>
    </row>
    <row r="13" spans="1:24" x14ac:dyDescent="0.35">
      <c r="A13" s="6" t="s">
        <v>42</v>
      </c>
      <c r="B13" s="7">
        <v>0.8</v>
      </c>
      <c r="C13" s="7">
        <v>0.6</v>
      </c>
      <c r="D13" s="7">
        <v>0.8</v>
      </c>
      <c r="E13" s="7">
        <v>0.8</v>
      </c>
      <c r="F13" s="7">
        <v>0.6</v>
      </c>
      <c r="G13" s="7">
        <v>0.2</v>
      </c>
      <c r="H13" s="7">
        <v>0.7</v>
      </c>
      <c r="I13" s="7">
        <v>0.3</v>
      </c>
      <c r="J13" s="7">
        <v>0.8</v>
      </c>
      <c r="K13" s="7">
        <v>0.3</v>
      </c>
      <c r="L13" s="7">
        <v>0.2</v>
      </c>
      <c r="M13" s="7">
        <v>0.3</v>
      </c>
      <c r="N13" s="7">
        <v>0.6</v>
      </c>
      <c r="O13" s="7">
        <v>0.8</v>
      </c>
      <c r="P13" s="7">
        <v>0.9</v>
      </c>
      <c r="Q13" s="7">
        <v>0.2</v>
      </c>
      <c r="R13" s="7">
        <v>0.9</v>
      </c>
      <c r="S13" s="7">
        <v>0.8</v>
      </c>
      <c r="T13" s="7">
        <v>0.5</v>
      </c>
      <c r="U13" s="7">
        <v>0.4</v>
      </c>
      <c r="V13" s="7">
        <v>0.3</v>
      </c>
      <c r="W13" s="7">
        <v>0.8</v>
      </c>
      <c r="X13" s="7">
        <v>0.2</v>
      </c>
    </row>
    <row r="14" spans="1:24" x14ac:dyDescent="0.35">
      <c r="A14" s="5" t="s">
        <v>43</v>
      </c>
      <c r="B14" s="8">
        <v>0.3</v>
      </c>
      <c r="C14" s="8">
        <v>0.5</v>
      </c>
      <c r="D14" s="8">
        <v>0.8</v>
      </c>
      <c r="E14" s="8">
        <v>0.5</v>
      </c>
      <c r="F14" s="8">
        <v>0.6</v>
      </c>
      <c r="G14" s="8">
        <v>0.4</v>
      </c>
      <c r="H14" s="8">
        <v>0.4</v>
      </c>
      <c r="I14" s="8">
        <v>0.1</v>
      </c>
      <c r="J14" s="8">
        <v>0.7</v>
      </c>
      <c r="K14" s="8">
        <v>0.4</v>
      </c>
      <c r="L14" s="8">
        <v>0.3</v>
      </c>
      <c r="M14" s="8">
        <v>0.1</v>
      </c>
      <c r="N14" s="8">
        <v>0.5</v>
      </c>
      <c r="O14" s="8">
        <v>0.4</v>
      </c>
      <c r="P14" s="8">
        <v>0.6</v>
      </c>
      <c r="Q14" s="8">
        <v>0.3</v>
      </c>
      <c r="R14" s="8">
        <v>1</v>
      </c>
      <c r="S14" s="8">
        <v>0.1</v>
      </c>
      <c r="T14" s="8">
        <v>0.2</v>
      </c>
      <c r="U14" s="8">
        <v>0.2</v>
      </c>
      <c r="V14" s="8">
        <v>0.2</v>
      </c>
      <c r="W14" s="8">
        <v>0.5</v>
      </c>
      <c r="X14" s="8">
        <v>0.1</v>
      </c>
    </row>
    <row r="15" spans="1:24" x14ac:dyDescent="0.35">
      <c r="A15" s="6" t="s">
        <v>44</v>
      </c>
      <c r="B15" s="7">
        <v>0.1</v>
      </c>
      <c r="C15" s="7">
        <v>0.3</v>
      </c>
      <c r="D15" s="7">
        <v>0.6</v>
      </c>
      <c r="E15" s="7">
        <v>0.8</v>
      </c>
      <c r="F15" s="7">
        <v>0.1</v>
      </c>
      <c r="G15" s="7">
        <v>0.6</v>
      </c>
      <c r="H15" s="7">
        <v>0.8</v>
      </c>
      <c r="I15" s="7">
        <v>0.5</v>
      </c>
      <c r="J15" s="7">
        <v>0.5</v>
      </c>
      <c r="K15" s="7">
        <v>0.4</v>
      </c>
      <c r="L15" s="7">
        <v>0.3</v>
      </c>
      <c r="M15" s="7">
        <v>0.3</v>
      </c>
      <c r="N15" s="7">
        <v>0.3</v>
      </c>
      <c r="O15" s="7">
        <v>0.5</v>
      </c>
      <c r="P15" s="7">
        <v>0.6</v>
      </c>
      <c r="Q15" s="7">
        <v>0.3</v>
      </c>
      <c r="R15" s="7">
        <v>0.8</v>
      </c>
      <c r="S15" s="7">
        <v>0.1</v>
      </c>
      <c r="T15" s="7">
        <v>0.1</v>
      </c>
      <c r="U15" s="7">
        <v>0.7</v>
      </c>
      <c r="V15" s="7">
        <v>0.1</v>
      </c>
      <c r="W15" s="7">
        <v>0.4</v>
      </c>
      <c r="X15" s="7">
        <v>0.1</v>
      </c>
    </row>
    <row r="16" spans="1:24" x14ac:dyDescent="0.35">
      <c r="A16" s="5" t="s">
        <v>45</v>
      </c>
      <c r="B16" s="8">
        <v>0.6</v>
      </c>
      <c r="C16" s="8">
        <v>0.4</v>
      </c>
      <c r="D16" s="8">
        <v>0.9</v>
      </c>
      <c r="E16" s="8">
        <v>0.7</v>
      </c>
      <c r="F16" s="8">
        <v>0.8</v>
      </c>
      <c r="G16" s="8">
        <v>0.4</v>
      </c>
      <c r="H16" s="8">
        <v>0.8</v>
      </c>
      <c r="I16" s="8">
        <v>0.6</v>
      </c>
      <c r="J16" s="8">
        <v>0.7</v>
      </c>
      <c r="K16" s="8">
        <v>0.5</v>
      </c>
      <c r="L16" s="8">
        <v>0.5</v>
      </c>
      <c r="M16" s="8">
        <v>0.8</v>
      </c>
      <c r="N16" s="8">
        <v>0.6</v>
      </c>
      <c r="O16" s="8">
        <v>0.2</v>
      </c>
      <c r="P16" s="8">
        <v>0.6</v>
      </c>
      <c r="Q16" s="8">
        <v>0.4</v>
      </c>
      <c r="R16" s="8">
        <v>0.9</v>
      </c>
      <c r="S16" s="8">
        <v>0.4</v>
      </c>
      <c r="T16" s="8">
        <v>0.2</v>
      </c>
      <c r="U16" s="8">
        <v>0.8</v>
      </c>
      <c r="V16" s="8">
        <v>0.6</v>
      </c>
      <c r="W16" s="8">
        <v>0.8</v>
      </c>
      <c r="X16" s="8">
        <v>0.4</v>
      </c>
    </row>
    <row r="17" spans="1:24" x14ac:dyDescent="0.35">
      <c r="A17" s="6" t="s">
        <v>46</v>
      </c>
      <c r="B17" s="7">
        <v>0.1</v>
      </c>
      <c r="C17" s="7">
        <v>0.1</v>
      </c>
      <c r="D17" s="7">
        <v>1</v>
      </c>
      <c r="E17" s="7">
        <v>1</v>
      </c>
      <c r="F17" s="7">
        <v>0.1</v>
      </c>
      <c r="G17" s="7">
        <v>0.5</v>
      </c>
      <c r="H17" s="7">
        <v>0.5</v>
      </c>
      <c r="I17" s="7">
        <v>0.1</v>
      </c>
      <c r="J17" s="7">
        <v>0.8</v>
      </c>
      <c r="K17" s="7">
        <v>0.5</v>
      </c>
      <c r="L17" s="7">
        <v>0.1</v>
      </c>
      <c r="M17" s="7">
        <v>0.1</v>
      </c>
      <c r="N17" s="7">
        <v>0.1</v>
      </c>
      <c r="O17" s="7">
        <v>0.1</v>
      </c>
      <c r="P17" s="7">
        <v>0.7</v>
      </c>
      <c r="Q17" s="7">
        <v>0.1</v>
      </c>
      <c r="R17" s="7">
        <v>1</v>
      </c>
      <c r="S17" s="7">
        <v>0.1</v>
      </c>
      <c r="T17" s="7">
        <v>0.1</v>
      </c>
      <c r="U17" s="7">
        <v>0.1</v>
      </c>
      <c r="V17" s="7">
        <v>0.1</v>
      </c>
      <c r="W17" s="7">
        <v>0.1</v>
      </c>
      <c r="X17" s="7">
        <v>0.1</v>
      </c>
    </row>
    <row r="18" spans="1:24" x14ac:dyDescent="0.35">
      <c r="A18" s="5" t="s">
        <v>47</v>
      </c>
      <c r="B18" s="8">
        <v>0.2</v>
      </c>
      <c r="C18" s="8">
        <v>0.2</v>
      </c>
      <c r="D18" s="8">
        <v>0.5</v>
      </c>
      <c r="E18" s="8">
        <v>0.7</v>
      </c>
      <c r="F18" s="8">
        <v>0.3</v>
      </c>
      <c r="G18" s="8">
        <v>0.8</v>
      </c>
      <c r="H18" s="8">
        <v>1</v>
      </c>
      <c r="I18" s="8">
        <v>0.2</v>
      </c>
      <c r="J18" s="8">
        <v>0.7</v>
      </c>
      <c r="K18" s="8">
        <v>0.4</v>
      </c>
      <c r="L18" s="8">
        <v>0.2</v>
      </c>
      <c r="M18" s="8">
        <v>0.1</v>
      </c>
      <c r="N18" s="8">
        <v>0.2</v>
      </c>
      <c r="O18" s="8">
        <v>0.6</v>
      </c>
      <c r="P18" s="8">
        <v>0.8</v>
      </c>
      <c r="Q18" s="8">
        <v>0.3</v>
      </c>
      <c r="R18" s="8">
        <v>0.9</v>
      </c>
      <c r="S18" s="8">
        <v>0.1</v>
      </c>
      <c r="T18" s="8">
        <v>0.2</v>
      </c>
      <c r="U18" s="8">
        <v>0.4</v>
      </c>
      <c r="V18" s="8">
        <v>0.3</v>
      </c>
      <c r="W18" s="8">
        <v>0.2</v>
      </c>
      <c r="X18" s="8">
        <v>0.1</v>
      </c>
    </row>
    <row r="19" spans="1:24" x14ac:dyDescent="0.35">
      <c r="A19" s="6" t="s">
        <v>48</v>
      </c>
      <c r="B19" s="7">
        <v>0.3</v>
      </c>
      <c r="C19" s="7">
        <v>0.5</v>
      </c>
      <c r="D19" s="7">
        <v>0.4</v>
      </c>
      <c r="E19" s="7">
        <v>0.6</v>
      </c>
      <c r="F19" s="7">
        <v>0.5</v>
      </c>
      <c r="G19" s="7">
        <v>0.2</v>
      </c>
      <c r="H19" s="7">
        <v>0.8</v>
      </c>
      <c r="I19" s="7">
        <v>0.4</v>
      </c>
      <c r="J19" s="7">
        <v>0.5</v>
      </c>
      <c r="K19" s="7">
        <v>0.3</v>
      </c>
      <c r="L19" s="7">
        <v>0.3</v>
      </c>
      <c r="M19" s="7">
        <v>0.4</v>
      </c>
      <c r="N19" s="7">
        <v>0.4</v>
      </c>
      <c r="O19" s="7">
        <v>0.3</v>
      </c>
      <c r="P19" s="7">
        <v>0.9</v>
      </c>
      <c r="Q19" s="7">
        <v>0.2</v>
      </c>
      <c r="R19" s="7">
        <v>0.9</v>
      </c>
      <c r="S19" s="7">
        <v>0.2</v>
      </c>
      <c r="T19" s="7">
        <v>0.2</v>
      </c>
      <c r="U19" s="7">
        <v>0.6</v>
      </c>
      <c r="V19" s="7">
        <v>0.6</v>
      </c>
      <c r="W19" s="7">
        <v>0.3</v>
      </c>
      <c r="X19" s="7">
        <v>0.4</v>
      </c>
    </row>
    <row r="20" spans="1:24" x14ac:dyDescent="0.35">
      <c r="A20" s="5" t="s">
        <v>49</v>
      </c>
      <c r="B20" s="8">
        <v>0.4</v>
      </c>
      <c r="C20" s="8">
        <v>0.9</v>
      </c>
      <c r="D20" s="8">
        <v>0.8</v>
      </c>
      <c r="E20" s="8">
        <v>0.7</v>
      </c>
      <c r="F20" s="8">
        <v>0.7</v>
      </c>
      <c r="G20" s="8">
        <v>0.2</v>
      </c>
      <c r="H20" s="8">
        <v>0.8</v>
      </c>
      <c r="I20" s="8">
        <v>0.7</v>
      </c>
      <c r="J20" s="8">
        <v>0.2</v>
      </c>
      <c r="K20" s="8">
        <v>0.3</v>
      </c>
      <c r="L20" s="8">
        <v>0.3</v>
      </c>
      <c r="M20" s="8">
        <v>0.7</v>
      </c>
      <c r="N20" s="8">
        <v>0.5</v>
      </c>
      <c r="O20" s="8">
        <v>0.4</v>
      </c>
      <c r="P20" s="8">
        <v>0.7</v>
      </c>
      <c r="Q20" s="8">
        <v>0.2</v>
      </c>
      <c r="R20" s="8">
        <v>1</v>
      </c>
      <c r="S20" s="8">
        <v>0.5</v>
      </c>
      <c r="T20" s="8">
        <v>0.2</v>
      </c>
      <c r="U20" s="8">
        <v>0.5</v>
      </c>
      <c r="V20" s="8">
        <v>0.3</v>
      </c>
      <c r="W20" s="8">
        <v>0.4</v>
      </c>
      <c r="X20" s="8">
        <v>0.2</v>
      </c>
    </row>
    <row r="21" spans="1:24" x14ac:dyDescent="0.35">
      <c r="A21" s="6" t="s">
        <v>50</v>
      </c>
      <c r="B21" s="7">
        <v>0.2</v>
      </c>
      <c r="C21" s="7">
        <v>0.2</v>
      </c>
      <c r="D21" s="7">
        <v>0.2</v>
      </c>
      <c r="E21" s="7">
        <v>0.8</v>
      </c>
      <c r="F21" s="7">
        <v>0.5</v>
      </c>
      <c r="G21" s="7">
        <v>0.8</v>
      </c>
      <c r="H21" s="7">
        <v>0.5</v>
      </c>
      <c r="I21" s="7">
        <v>0.4</v>
      </c>
      <c r="J21" s="7">
        <v>0.8</v>
      </c>
      <c r="K21" s="7">
        <v>0.4</v>
      </c>
      <c r="L21" s="7">
        <v>0.4</v>
      </c>
      <c r="M21" s="7">
        <v>0.4</v>
      </c>
      <c r="N21" s="7">
        <v>0.6</v>
      </c>
      <c r="O21" s="7">
        <v>0.5</v>
      </c>
      <c r="P21" s="7">
        <v>0.5</v>
      </c>
      <c r="Q21" s="7">
        <v>0.3</v>
      </c>
      <c r="R21" s="7">
        <v>0.9</v>
      </c>
      <c r="S21" s="7">
        <v>0.4</v>
      </c>
      <c r="T21" s="7">
        <v>0.3</v>
      </c>
      <c r="U21" s="7">
        <v>0.8</v>
      </c>
      <c r="V21" s="7">
        <v>0.3</v>
      </c>
      <c r="W21" s="7">
        <v>0.2</v>
      </c>
      <c r="X21" s="7">
        <v>0.2</v>
      </c>
    </row>
    <row r="22" spans="1:24" x14ac:dyDescent="0.35">
      <c r="A22" s="5" t="s">
        <v>51</v>
      </c>
      <c r="B22" s="8">
        <v>0.8</v>
      </c>
      <c r="C22" s="8">
        <v>0.9</v>
      </c>
      <c r="D22" s="8">
        <v>0.6</v>
      </c>
      <c r="E22" s="8">
        <v>0.1</v>
      </c>
      <c r="F22" s="8">
        <v>0.4</v>
      </c>
      <c r="G22" s="8">
        <v>0.6</v>
      </c>
      <c r="H22" s="8">
        <v>0.9</v>
      </c>
      <c r="I22" s="8">
        <v>0.2</v>
      </c>
      <c r="J22" s="8">
        <v>0.4</v>
      </c>
      <c r="K22" s="8">
        <v>0.7</v>
      </c>
      <c r="L22" s="8">
        <v>0.1</v>
      </c>
      <c r="M22" s="8">
        <v>0.1</v>
      </c>
      <c r="N22" s="8">
        <v>0.5</v>
      </c>
      <c r="O22" s="8">
        <v>0.8</v>
      </c>
      <c r="P22" s="8">
        <v>0.9</v>
      </c>
      <c r="Q22" s="8">
        <v>0.1</v>
      </c>
      <c r="R22" s="8">
        <v>1</v>
      </c>
      <c r="S22" s="8">
        <v>0.1</v>
      </c>
      <c r="T22" s="8">
        <v>0.3</v>
      </c>
      <c r="U22" s="8">
        <v>0.9</v>
      </c>
      <c r="V22" s="8">
        <v>0.2</v>
      </c>
      <c r="W22" s="8">
        <v>0.1</v>
      </c>
      <c r="X22" s="8">
        <v>0.3</v>
      </c>
    </row>
    <row r="24" spans="1:24" x14ac:dyDescent="0.3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x14ac:dyDescent="0.3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x14ac:dyDescent="0.3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x14ac:dyDescent="0.3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x14ac:dyDescent="0.3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x14ac:dyDescent="0.3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x14ac:dyDescent="0.3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x14ac:dyDescent="0.3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x14ac:dyDescent="0.3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2:24" x14ac:dyDescent="0.3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2:24" x14ac:dyDescent="0.3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2:24" x14ac:dyDescent="0.3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2:24" x14ac:dyDescent="0.3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2:24" x14ac:dyDescent="0.3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2:24" x14ac:dyDescent="0.3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2:24" x14ac:dyDescent="0.3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2:24" x14ac:dyDescent="0.3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2:24" x14ac:dyDescent="0.3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2:24" x14ac:dyDescent="0.3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2:24" x14ac:dyDescent="0.3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2:24" x14ac:dyDescent="0.3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2:24" x14ac:dyDescent="0.3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BIS-10</vt:lpstr>
      <vt:lpstr>BPS</vt:lpstr>
      <vt:lpstr>Perso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ManipEcranTactile</cp:lastModifiedBy>
  <dcterms:created xsi:type="dcterms:W3CDTF">2022-02-21T12:59:48Z</dcterms:created>
  <dcterms:modified xsi:type="dcterms:W3CDTF">2022-03-03T10:45:16Z</dcterms:modified>
</cp:coreProperties>
</file>