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7DB/"/>
    </mc:Choice>
  </mc:AlternateContent>
  <xr:revisionPtr revIDLastSave="39" documentId="8_{54F7F1C7-DA3C-48FC-B2EB-5C073BCCC49C}" xr6:coauthVersionLast="47" xr6:coauthVersionMax="47" xr10:uidLastSave="{3118B710-EA18-4753-B36D-599D1CDAE150}"/>
  <bookViews>
    <workbookView xWindow="1820" yWindow="2420" windowWidth="14400" windowHeight="7360" xr2:uid="{00000000-000D-0000-FFFF-FFFF00000000}"/>
  </bookViews>
  <sheets>
    <sheet name="sub-07DBresults_taplen (2)" sheetId="2" r:id="rId1"/>
    <sheet name="sub-07DBresults_taplen" sheetId="1" r:id="rId2"/>
  </sheets>
  <definedNames>
    <definedName name="DonnéesExternes_1" localSheetId="0" hidden="1">'sub-07DBresults_taplen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G15" i="2"/>
  <c r="F15" i="2"/>
  <c r="E12" i="2"/>
  <c r="E15" i="2"/>
  <c r="D15" i="2"/>
  <c r="C15" i="2"/>
  <c r="B15" i="2"/>
  <c r="C14" i="2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F12" i="2"/>
  <c r="G12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sub-07DBresults_taplen" description="Connexion à la requête « sub-07DBresults_taplen » dans le classeur." type="5" refreshedVersion="7" background="1" saveData="1">
    <dbPr connection="Provider=Microsoft.Mashup.OleDb.1;Data Source=$Workbook$;Location=sub-07DBresults_taplen;Extended Properties=&quot;&quot;" command="SELECT * FROM [sub-07DBresults_taplen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<sst xmlns="http://schemas.openxmlformats.org/spreadsheetml/2006/main" count="34" uniqueCount="32">
  <si>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</si>
  <si>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Essai0,0.28749810019508004,0.5591727998107672,1.0080170999281108,0.8634204999543726,0.9599153001327068,1.3285877001471817</t>
  </si>
  <si>
    <t>Essai1,0.20816270005889237,0.4000705999787897,0.6886519000399858,1.0402003000490367,1.264186899876222,1.3281520998571068</t>
  </si>
  <si>
    <t>Essai2,0.20749120018444955,0.6398058999329805,0.6720000000204891,0.6399276000447571,1.104591100011021,1.3115533001255244</t>
  </si>
  <si>
    <t>Essai3,0.1279454999603331,0.2087874999269843,0.544664999935776,1.0399303000885993,0.799980100011453,1.264335999963805</t>
  </si>
  <si>
    <t>Essai4,0.25596560002304614,0.8000962999649346,0.7522291999775916,1.3757540001533926,1.0240207000169903,1.2479032999835908</t>
  </si>
  <si>
    <t>Essai5,0.1756967999972403,0.5285376000683755,0.9282583999447525,0.9769439001102,1.296306500211358,1.4239159999415278</t>
  </si>
  <si>
    <t>Essai6,0.30404580011963844,0.9281633999198675,0.6391779000405222,0.4955114000476897,1.423511599889025,1.2632617000490427</t>
  </si>
  <si>
    <t>Essai7,0.20789299998432398,0.8161295999307185,0.6079391001258045,1.07255470007658,1.216008000075817,1.5682603002060205</t>
  </si>
  <si>
    <t>Essai8,0.33590850001201034,0.6079520001076162,0.6567212000954896,1.2634887001477182,1.2952230998780578,1.4396915999241173</t>
  </si>
  <si>
    <t>Essai9,0.3837825001683086,0.47951430012471974,0.7681493000127375,1.2328822000417858,1.0555370000656694,1.5200025998055935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</si>
  <si>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</si>
  <si>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</si>
  <si>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</si>
  <si>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</si>
  <si>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</si>
  <si>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</si>
  <si>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</si>
  <si>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</si>
  <si>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</si>
  <si>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</si>
  <si>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</si>
  <si>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</si>
  <si>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</si>
  <si>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</si>
  <si>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</si>
  <si>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</si>
  <si>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</si>
  <si>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Moyenne</t>
  </si>
  <si>
    <t>ET</t>
  </si>
  <si>
    <t>CV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</si>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</sst>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b_07DBresults_taplen" displayName="sub_07DBresults_taplen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enne" queryTableFieldId="1" dataDxfId="13" totalsRowDxfId="6"/>
    <tableColumn id="2" xr3:uid="{00000000-0010-0000-0000-000002000000}" uniqueName="2" name="400" totalsRowFunction="custom" queryTableFieldId="2" dataDxfId="12" totalsRowDxfId="5">
      <totalsRowFormula>AVERAGE(sub_07DBresults_taplen[400])</totalsRowFormula>
    </tableColumn>
    <tableColumn id="3" xr3:uid="{00000000-0010-0000-0000-000003000000}" uniqueName="3" name="600" totalsRowFunction="custom" queryTableFieldId="3" dataDxfId="11" totalsRowDxfId="4">
      <totalsRowFormula>AVERAGE(sub_07DBresults_taplen[600])</totalsRowFormula>
    </tableColumn>
    <tableColumn id="4" xr3:uid="{00000000-0010-0000-0000-000004000000}" uniqueName="4" name="800" totalsRowFunction="custom" queryTableFieldId="4" dataDxfId="10" totalsRowDxfId="3">
      <totalsRowFormula>AVERAGE(sub_07DBresults_taplen[800])</totalsRowFormula>
    </tableColumn>
    <tableColumn id="5" xr3:uid="{00000000-0010-0000-0000-000005000000}" uniqueName="5" name="1000" totalsRowFunction="custom" queryTableFieldId="5" dataDxfId="9" totalsRowDxfId="2">
      <totalsRowFormula>AVERAGE(sub_07DBresults_taplen[1000])</totalsRowFormula>
    </tableColumn>
    <tableColumn id="6" xr3:uid="{00000000-0010-0000-0000-000006000000}" uniqueName="6" name="1200" totalsRowFunction="custom" queryTableFieldId="6" dataDxfId="8" totalsRowDxfId="1">
      <totalsRowFormula>AVERAGE(sub_07DBresults_taplen[1200])</totalsRowFormula>
    </tableColumn>
    <tableColumn id="7" xr3:uid="{00000000-0010-0000-0000-000007000000}" uniqueName="7" name="1400" totalsRowFunction="custom" queryTableFieldId="7" dataDxfId="7" totalsRowDxfId="0">
      <totalsRowFormula>AVERAGE(sub_07DBresults_taplen[1400])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8" sqref="C18"/>
    </sheetView>
  </sheetViews>
  <sheetFormatPr baseColWidth="10" defaultRowHeight="14.5" x14ac:dyDescent="0.35"/>
  <cols>
    <col min="1" max="1" width="7.1796875" bestFit="1" customWidth="1"/>
    <col min="2" max="3" width="19.453125" bestFit="1" customWidth="1"/>
    <col min="4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0.28749810019507999</v>
      </c>
      <c r="C2" s="2">
        <v>0.55917279981076695</v>
      </c>
      <c r="D2" s="2">
        <v>1.0080170999281099</v>
      </c>
      <c r="E2" s="2">
        <v>0.86342049995437198</v>
      </c>
      <c r="F2" s="2">
        <v>0.95991530013270598</v>
      </c>
      <c r="G2" s="2">
        <v>1.32858770014718</v>
      </c>
    </row>
    <row r="3" spans="1:7" x14ac:dyDescent="0.35">
      <c r="A3" s="1" t="s">
        <v>19</v>
      </c>
      <c r="B3" s="2">
        <v>0.20816270005889201</v>
      </c>
      <c r="C3" s="2">
        <v>0.40007059997878902</v>
      </c>
      <c r="D3" s="2">
        <v>0.688651900039985</v>
      </c>
      <c r="E3" s="2">
        <v>1.0402003000490301</v>
      </c>
      <c r="F3" s="2">
        <v>1.26418689987622</v>
      </c>
      <c r="G3" s="2">
        <v>1.3281520998570999</v>
      </c>
    </row>
    <row r="4" spans="1:7" x14ac:dyDescent="0.35">
      <c r="A4" s="1" t="s">
        <v>20</v>
      </c>
      <c r="B4" s="2">
        <v>0.207491200184449</v>
      </c>
      <c r="C4" s="2">
        <v>0.63980589993297998</v>
      </c>
      <c r="D4" s="2">
        <v>0.67200000002048899</v>
      </c>
      <c r="E4" s="2">
        <v>0.63992760004475702</v>
      </c>
      <c r="F4" s="2">
        <v>1.10459110001102</v>
      </c>
      <c r="G4" s="2">
        <v>1.31155330012552</v>
      </c>
    </row>
    <row r="5" spans="1:7" x14ac:dyDescent="0.35">
      <c r="A5" s="1" t="s">
        <v>21</v>
      </c>
      <c r="B5" s="2">
        <v>0.127945499960333</v>
      </c>
      <c r="C5" s="2">
        <v>0.208787499926984</v>
      </c>
      <c r="D5" s="2">
        <v>0.544664999935776</v>
      </c>
      <c r="E5" s="2">
        <v>1.03993030008859</v>
      </c>
      <c r="F5" s="2">
        <v>0.79998010001145303</v>
      </c>
      <c r="G5" s="2">
        <v>1.2643359999638</v>
      </c>
    </row>
    <row r="6" spans="1:7" x14ac:dyDescent="0.35">
      <c r="A6" s="1" t="s">
        <v>22</v>
      </c>
      <c r="B6" s="2">
        <v>0.25596560002304602</v>
      </c>
      <c r="C6" s="2">
        <v>0.80009629996493403</v>
      </c>
      <c r="D6" s="2">
        <v>0.75222919997759097</v>
      </c>
      <c r="E6" s="2">
        <v>1.3757540001533901</v>
      </c>
      <c r="F6" s="2">
        <v>1.0240207000169901</v>
      </c>
      <c r="G6" s="2">
        <v>1.24790329998359</v>
      </c>
    </row>
    <row r="7" spans="1:7" x14ac:dyDescent="0.35">
      <c r="A7" s="1" t="s">
        <v>23</v>
      </c>
      <c r="B7" s="2">
        <v>0.17569679999724</v>
      </c>
      <c r="C7" s="2">
        <v>0.52853760006837502</v>
      </c>
      <c r="D7" s="2">
        <v>0.92825839994475201</v>
      </c>
      <c r="E7" s="2">
        <v>0.97694390011020005</v>
      </c>
      <c r="F7" s="2">
        <v>1.2963065002113501</v>
      </c>
      <c r="G7" s="2">
        <v>1.4239159999415201</v>
      </c>
    </row>
    <row r="8" spans="1:7" x14ac:dyDescent="0.35">
      <c r="A8" s="1" t="s">
        <v>24</v>
      </c>
      <c r="B8" s="2">
        <v>0.304045800119638</v>
      </c>
      <c r="C8" s="2">
        <v>0.92816339991986696</v>
      </c>
      <c r="D8" s="2">
        <v>0.639177900040522</v>
      </c>
      <c r="E8" s="2">
        <v>0.49551140004768901</v>
      </c>
      <c r="F8" s="2">
        <v>1.42351159988902</v>
      </c>
      <c r="G8" s="2">
        <v>1.26326170004904</v>
      </c>
    </row>
    <row r="9" spans="1:7" x14ac:dyDescent="0.35">
      <c r="A9" s="1" t="s">
        <v>25</v>
      </c>
      <c r="B9" s="2">
        <v>0.20789299998432301</v>
      </c>
      <c r="C9" s="2">
        <v>0.81612959993071799</v>
      </c>
      <c r="D9" s="2">
        <v>0.60793910012580399</v>
      </c>
      <c r="E9" s="2">
        <v>1.07255470007658</v>
      </c>
      <c r="F9" s="2">
        <v>1.21600800007581</v>
      </c>
      <c r="G9" s="2">
        <v>1.56826030020602</v>
      </c>
    </row>
    <row r="10" spans="1:7" x14ac:dyDescent="0.35">
      <c r="A10" s="1" t="s">
        <v>26</v>
      </c>
      <c r="B10" s="2">
        <v>0.33590850001201</v>
      </c>
      <c r="C10" s="2">
        <v>0.60795200010761596</v>
      </c>
      <c r="D10" s="2">
        <v>0.65672120009548896</v>
      </c>
      <c r="E10" s="2">
        <v>1.26348870014771</v>
      </c>
      <c r="F10" s="2">
        <v>1.2952230998780501</v>
      </c>
      <c r="G10" s="2">
        <v>1.43969159992411</v>
      </c>
    </row>
    <row r="11" spans="1:7" x14ac:dyDescent="0.35">
      <c r="A11" s="1" t="s">
        <v>27</v>
      </c>
      <c r="B11" s="2">
        <v>0.38378250016830801</v>
      </c>
      <c r="C11" s="2">
        <v>0.47951430012471902</v>
      </c>
      <c r="D11" s="2">
        <v>0.76814930001273696</v>
      </c>
      <c r="E11" s="2">
        <v>1.2328822000417801</v>
      </c>
      <c r="F11" s="2">
        <v>1.0555370000656601</v>
      </c>
      <c r="G11" s="2">
        <v>1.5200025998055899</v>
      </c>
    </row>
    <row r="12" spans="1:7" x14ac:dyDescent="0.35">
      <c r="A12" s="1" t="s">
        <v>28</v>
      </c>
      <c r="B12" s="2">
        <f>AVERAGE(sub_07DBresults_taplen[400])</f>
        <v>0.24943897007033194</v>
      </c>
      <c r="C12" s="2">
        <f>AVERAGE(sub_07DBresults_taplen[600])</f>
        <v>0.59682299997657484</v>
      </c>
      <c r="D12" s="2">
        <f>AVERAGE(sub_07DBresults_taplen[800])</f>
        <v>0.72658091001212533</v>
      </c>
      <c r="E12" s="2">
        <f>AVERAGE(sub_07DBresults_taplen[1000])</f>
        <v>1.0000613600714099</v>
      </c>
      <c r="F12" s="2">
        <f>AVERAGE(sub_07DBresults_taplen[1200])</f>
        <v>1.143928030016828</v>
      </c>
      <c r="G12" s="2">
        <f>AVERAGE(sub_07DBresults_taplen[1400])</f>
        <v>1.369566460000347</v>
      </c>
    </row>
    <row r="13" spans="1:7" x14ac:dyDescent="0.35">
      <c r="A13" t="s">
        <v>29</v>
      </c>
      <c r="B13" s="2">
        <f>_xlfn.STDEV.P(sub_07DBresults_taplen[400])</f>
        <v>7.4421870630378736E-2</v>
      </c>
      <c r="C13" s="2">
        <f>_xlfn.STDEV.P(sub_07DBresults_taplen[600])</f>
        <v>0.20255816076289568</v>
      </c>
      <c r="D13" s="2">
        <f>_xlfn.STDEV.P(sub_07DBresults_taplen[800])</f>
        <v>0.13651832584384849</v>
      </c>
      <c r="E13" s="2">
        <f>_xlfn.STDEV.P(sub_07DBresults_taplen[1000])</f>
        <v>0.26012930379738702</v>
      </c>
      <c r="F13" s="2">
        <f>_xlfn.STDEV.P(sub_07DBresults_taplen[1200])</f>
        <v>0.17883877825834177</v>
      </c>
      <c r="G13" s="2">
        <f>_xlfn.STDEV.P(sub_07DBresults_taplen[1400])</f>
        <v>0.10673223175462805</v>
      </c>
    </row>
    <row r="14" spans="1:7" x14ac:dyDescent="0.35">
      <c r="A14" t="s">
        <v>30</v>
      </c>
      <c r="B14" s="2">
        <f>B13/sub_07DBresults_taplen[[#Totals],[400]]</f>
        <v>0.29835703141892667</v>
      </c>
      <c r="C14" s="2">
        <f>C13/sub_07DBresults_taplen[[#Totals],[600]]</f>
        <v>0.33939402598567087</v>
      </c>
      <c r="D14" s="2">
        <f>D13/sub_07DBresults_taplen[[#Totals],[800]]</f>
        <v>0.18789142951962534</v>
      </c>
      <c r="E14" s="2">
        <f>E13/sub_07DBresults_taplen[[#Totals],[1000]]</f>
        <v>0.26011334322407215</v>
      </c>
      <c r="F14" s="2">
        <f>F13/sub_07DBresults_taplen[[#Totals],[1200]]</f>
        <v>0.15633743868983691</v>
      </c>
      <c r="G14" s="2">
        <f>G13/sub_07DBresults_taplen[[#Totals],[1400]]</f>
        <v>7.7931400097663764E-2</v>
      </c>
    </row>
    <row r="15" spans="1:7" x14ac:dyDescent="0.35">
      <c r="A15" t="s">
        <v>31</v>
      </c>
      <c r="B15" s="2">
        <f>0.4-sub_07DBresults_taplen[[#Totals],[400]]</f>
        <v>0.15056102992966808</v>
      </c>
      <c r="C15" s="2">
        <f>0.6-sub_07DBresults_taplen[[#Totals],[600]]</f>
        <v>3.1770000234251361E-3</v>
      </c>
      <c r="D15" s="2">
        <f>0.8-sub_07DBresults_taplen[[#Totals],[800]]</f>
        <v>7.3419089987874719E-2</v>
      </c>
      <c r="E15" s="2">
        <f>1-sub_07DBresults_taplen[[#Totals],[1000]]</f>
        <v>-6.1360071409888306E-5</v>
      </c>
      <c r="F15" s="2">
        <f>1.2-sub_07DBresults_taplen[[#Totals],[1200]]</f>
        <v>5.6071969983171988E-2</v>
      </c>
      <c r="G15" s="2">
        <f>1.4-sub_07DBresults_taplen[[#Totals],[1400]]</f>
        <v>3.0433539999652925E-2</v>
      </c>
    </row>
    <row r="16" spans="1:7" x14ac:dyDescent="0.35">
      <c r="B16" s="2"/>
      <c r="C16" s="2"/>
      <c r="D16" s="2"/>
      <c r="E16" s="2"/>
      <c r="F16" s="2"/>
      <c r="G16" s="2"/>
    </row>
    <row r="17" spans="1:7" x14ac:dyDescent="0.35">
      <c r="A17" t="s">
        <v>31</v>
      </c>
      <c r="B17" s="2">
        <f>AVERAGE(B15:G15)</f>
        <v>5.2266878308730495E-2</v>
      </c>
      <c r="C17" s="2"/>
      <c r="D17" s="2"/>
      <c r="E17" s="2"/>
      <c r="F17" s="2"/>
      <c r="G17" s="2"/>
    </row>
    <row r="18" spans="1:7" x14ac:dyDescent="0.35">
      <c r="A18" t="s">
        <v>30</v>
      </c>
      <c r="B18" s="2">
        <f>AVERAGE(B14:G14)</f>
        <v>0.2200041114892993</v>
      </c>
      <c r="C18" s="2"/>
      <c r="D18" s="2"/>
      <c r="E18" s="2"/>
      <c r="F18" s="2"/>
      <c r="G18" s="2"/>
    </row>
    <row r="19" spans="1:7" x14ac:dyDescent="0.35">
      <c r="B19" s="2"/>
      <c r="C19" s="2"/>
      <c r="D19" s="2"/>
      <c r="E19" s="2"/>
      <c r="F19" s="2"/>
      <c r="G19" s="2"/>
    </row>
    <row r="20" spans="1:7" x14ac:dyDescent="0.35">
      <c r="B20" s="2"/>
      <c r="C20" s="2"/>
      <c r="D20" s="2"/>
      <c r="E20" s="2"/>
      <c r="F20" s="2"/>
      <c r="G20" s="2"/>
    </row>
    <row r="21" spans="1:7" x14ac:dyDescent="0.35">
      <c r="B21" s="2"/>
      <c r="C21" s="2"/>
      <c r="D21" s="2"/>
      <c r="E21" s="2"/>
      <c r="F21" s="2"/>
      <c r="G2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c H p 9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c H p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6 f V T 6 d 4 D k b A E A A E Y D A A A T A B w A R m 9 y b X V s Y X M v U 2 V j d G l v b j E u b S C i G A A o o B Q A A A A A A A A A A A A A A A A A A A A A A A A A A A C F k c 9 O A j E Q x u 8 k v E O z X i C p h E U B o 9 m D A u r J P w F P 1 p i y j N K k 2 2 4 6 U w I x P J C + B i 9 m y U q I u B t 7 a e e X r 5 3 5 v i K k p K x h 4 2 K P L + q 1 e g 3 n 0 s G M H U X o p 8 f t / v D K A X p N + E o y 1 2 A i l j A N V K + x s M b W u x Q C G e C i N b S p z 8 B Q 4 1 p p a A 2 s o V B g I x q c i y c E h y K T N F f i 3 s D Q q Q W I n R 7 F j a J b P x U 5 r t K 5 g G U O T o F J Q e w m E O W j t F J c R E 3 + P A S t M k X g k o h H n A 2 s 9 p n B p M / Z y K R 2 p s x 7 E n e 6 H c 4 e v S U Y 0 0 p D s j + 2 7 q y B l y Y v H B 1 F k 1 U O L A v X 3 t T m c + t 2 I q d B N X H S 4 J t 1 W f H 8 V o W N w j / / + I g K G o f 2 t L 1 P s K Q 1 Z z v e q e A n F f y 0 g n c r e K + C 9 3 / x 9 d 7 k y B z T 5 o s A W e 5 s 5 n H v 8 y H U I Z p b k L P w Z 4 3 D P D h 7 / l F c a j 1 O p Z Y O E 3 K + M s H 4 n w h L Z t n m O U K U 6 o + r 0 3 b 7 D + u V s L M S F r f L Y K c M H r Z Z N + s 1 Z S r s X X w D U E s B A i 0 A F A A C A A g A c H p 9 V M h R U S 2 k A A A A 9 g A A A B I A A A A A A A A A A A A A A A A A A A A A A E N v b m Z p Z y 9 Q Y W N r Y W d l L n h t b F B L A Q I t A B Q A A g A I A H B 6 f V Q P y u m r p A A A A O k A A A A T A A A A A A A A A A A A A A A A A P A A A A B b Q 2 9 u d G V u d F 9 U e X B l c 1 0 u e G 1 s U E s B A i 0 A F A A C A A g A c H p 9 V P p 3 g O R s A Q A A R g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w N 0 R C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A 3 R E J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V Q x M z o x O T o z M i 4 w M z g 3 M z M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w N 0 R C c m V z d W x 0 c 1 9 0 Y X B s Z W 4 v Q X V 0 b 1 J l b W 9 2 Z W R D b 2 x 1 b W 5 z M S 5 7 R X N z Y W k s M H 0 m c X V v d D s s J n F 1 b 3 Q 7 U 2 V j d G l v b j E v c 3 V i L T A 3 R E J y Z X N 1 b H R z X 3 R h c G x l b i 9 B d X R v U m V t b 3 Z l Z E N v b H V t b n M x L n s 0 M D A s M X 0 m c X V v d D s s J n F 1 b 3 Q 7 U 2 V j d G l v b j E v c 3 V i L T A 3 R E J y Z X N 1 b H R z X 3 R h c G x l b i 9 B d X R v U m V t b 3 Z l Z E N v b H V t b n M x L n s 2 M D A s M n 0 m c X V v d D s s J n F 1 b 3 Q 7 U 2 V j d G l v b j E v c 3 V i L T A 3 R E J y Z X N 1 b H R z X 3 R h c G x l b i 9 B d X R v U m V t b 3 Z l Z E N v b H V t b n M x L n s 4 M D A s M 3 0 m c X V v d D s s J n F 1 b 3 Q 7 U 2 V j d G l v b j E v c 3 V i L T A 3 R E J y Z X N 1 b H R z X 3 R h c G x l b i 9 B d X R v U m V t b 3 Z l Z E N v b H V t b n M x L n s x M D A w L D R 9 J n F 1 b 3 Q 7 L C Z x d W 9 0 O 1 N l Y 3 R p b 2 4 x L 3 N 1 Y i 0 w N 0 R C c m V z d W x 0 c 1 9 0 Y X B s Z W 4 v Q X V 0 b 1 J l b W 9 2 Z W R D b 2 x 1 b W 5 z M S 5 7 M T I w M C w 1 f S Z x d W 9 0 O y w m c X V v d D t T Z W N 0 a W 9 u M S 9 z d W I t M D d E Q n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A 3 R E J y Z X N 1 b H R z X 3 R h c G x l b i 9 B d X R v U m V t b 3 Z l Z E N v b H V t b n M x L n t F c 3 N h a S w w f S Z x d W 9 0 O y w m c X V v d D t T Z W N 0 a W 9 u M S 9 z d W I t M D d E Q n J l c 3 V s d H N f d G F w b G V u L 0 F 1 d G 9 S Z W 1 v d m V k Q 2 9 s d W 1 u c z E u e z Q w M C w x f S Z x d W 9 0 O y w m c X V v d D t T Z W N 0 a W 9 u M S 9 z d W I t M D d E Q n J l c 3 V s d H N f d G F w b G V u L 0 F 1 d G 9 S Z W 1 v d m V k Q 2 9 s d W 1 u c z E u e z Y w M C w y f S Z x d W 9 0 O y w m c X V v d D t T Z W N 0 a W 9 u M S 9 z d W I t M D d E Q n J l c 3 V s d H N f d G F w b G V u L 0 F 1 d G 9 S Z W 1 v d m V k Q 2 9 s d W 1 u c z E u e z g w M C w z f S Z x d W 9 0 O y w m c X V v d D t T Z W N 0 a W 9 u M S 9 z d W I t M D d E Q n J l c 3 V s d H N f d G F w b G V u L 0 F 1 d G 9 S Z W 1 v d m V k Q 2 9 s d W 1 u c z E u e z E w M D A s N H 0 m c X V v d D s s J n F 1 b 3 Q 7 U 2 V j d G l v b j E v c 3 V i L T A 3 R E J y Z X N 1 b H R z X 3 R h c G x l b i 9 B d X R v U m V t b 3 Z l Z E N v b H V t b n M x L n s x M j A w L D V 9 J n F 1 b 3 Q 7 L C Z x d W 9 0 O 1 N l Y 3 R p b 2 4 x L 3 N 1 Y i 0 w N 0 R C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A 3 R E J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d E Q n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D h D h H T B V W q e H T 1 K a M 4 + 0 a I o O + M c s I f g d U 9 b h W h Y K 5 c Y A A A A A D o A A A A A C A A A g A A A A 8 9 x 3 K N Z I C K W Z m t k 7 Z d v I e 9 v + 9 2 / E H k N X K R j Q x 2 H V T P R Q A A A A C D R F 2 b C r h o o S l 1 / n u J 7 7 p 6 z 0 t Y 5 O x F n D V S O C K e m 6 j Z K L q r o 8 Y G m 7 K D F r T Q 8 Y u q 3 E J k r V S 4 n C B u R J m y T l G v T 8 W b 3 y H N 9 w w n I d g z Q J U n / H 9 P 5 A A A A A v r 1 S + m n a G W 2 c g o d V h D L R 2 D S 8 Y k s 6 M I 8 i 4 F w U o y L j V t x T Q 2 o Q f Q i 0 l c + K I p C P 9 j W t 3 P 5 4 R M k w L q P O I u i m 1 A 3 J c Q = = < / D a t a M a s h u p > 
</file>

<file path=customXml/itemProps1.xml><?xml version="1.0" encoding="utf-8"?>
<ds:datastoreItem xmlns:ds="http://schemas.openxmlformats.org/officeDocument/2006/customXml" ds:itemID="{B1933271-6AA9-48F7-8531-CBB445ECB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sub-07DBresults_taplen (2)</vt:lpstr>
      <vt:lpstr>sub-07DBresults_taplen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2022-03-29T13:19:37Z</dcterms:created>
  <dcterms:modified xsi:type="dcterms:W3CDTF">2022-03-29T14:20:17Z</dcterms:modified>
</cp:coreProperties>
</file>