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experience/sub-03CT/"/>
    </mc:Choice>
  </mc:AlternateContent>
  <xr:revisionPtr revIDLastSave="0" documentId="13_ncr:40009_{401CDBD7-83BF-44A7-9852-A74C13C814D4}" xr6:coauthVersionLast="47" xr6:coauthVersionMax="47" xr10:uidLastSave="{00000000-0000-0000-0000-000000000000}"/>
  <bookViews>
    <workbookView xWindow="-110" yWindow="490" windowWidth="19420" windowHeight="10420"/>
  </bookViews>
  <sheets>
    <sheet name="sub-03CTresults_taplen (2)" sheetId="2" r:id="rId1"/>
    <sheet name="sub-03CTresults_taplen" sheetId="1" r:id="rId2"/>
  </sheets>
  <definedNames>
    <definedName name="DonnéesExternes_1" localSheetId="0" hidden="1">'sub-03CTresults_taplen (2)'!$A$1:$G$11</definedName>
  </definedNames>
  <calcPr calcId="0"/>
</workbook>
</file>

<file path=xl/calcChain.xml><?xml version="1.0" encoding="utf-8"?>
<calcChain xmlns="http://schemas.openxmlformats.org/spreadsheetml/2006/main">
  <c r="B15" i="2" l="1"/>
  <c r="G15" i="2"/>
  <c r="F15" i="2"/>
  <c r="E15" i="2"/>
  <c r="D15" i="2"/>
  <c r="B12" i="2"/>
  <c r="B14" i="2"/>
  <c r="D14" i="2"/>
  <c r="E14" i="2"/>
  <c r="F14" i="2"/>
  <c r="G14" i="2"/>
  <c r="G13" i="2"/>
  <c r="C13" i="2"/>
  <c r="C14" i="2" s="1"/>
  <c r="D13" i="2"/>
  <c r="E13" i="2"/>
  <c r="F13" i="2"/>
  <c r="B13" i="2"/>
  <c r="E12" i="2"/>
  <c r="G12" i="2"/>
  <c r="C12" i="2"/>
  <c r="C15" i="2" s="1"/>
  <c r="D12" i="2"/>
  <c r="F12" i="2"/>
  <c r="B16" i="2" l="1"/>
  <c r="B17" i="2"/>
</calcChain>
</file>

<file path=xl/connections.xml><?xml version="1.0" encoding="utf-8"?>
<connections xmlns="http://schemas.openxmlformats.org/spreadsheetml/2006/main">
  <connection id="1" keepAlive="1" name="Requête - sub-03CTresults_taplen" description="Connexion à la requête « sub-03CTresults_taplen » dans le classeur." type="5" refreshedVersion="7" background="1" saveData="1">
    <dbPr connection="Provider=Microsoft.Mashup.OleDb.1;Data Source=$Workbook$;Location=sub-03CTresults_taplen;Extended Properties=&quot;&quot;" command="SELECT * FROM [sub-03CTresults_taplen]"/>
  </connection>
</connections>
</file>

<file path=xl/sharedStrings.xml><?xml version="1.0" encoding="utf-8"?>
<sst xmlns="http://schemas.openxmlformats.org/spreadsheetml/2006/main" count="34" uniqueCount="32">
  <si>
    <t>Essai,400,600,800,1000,1200,1400</t>
  </si>
  <si>
    <t>Essai0,0.3366098999977112,0.7359895000699908,0.7043995999265462,0.8321422999724746,1.0092604998499155,1.1202195999212563</t>
  </si>
  <si>
    <t>Essai1,0.4800044000148773,0.7199051999486983,0.735674099996686,1.0082898000255227,0.9600750000681728,1.231641599908471</t>
  </si>
  <si>
    <t>Essai2,0.4165842002257705,0.8643910000100732,0.6240044999867678,0.8644269001670182,1.0718229999765754,1.312068099854514</t>
  </si>
  <si>
    <t>Essai3,0.36804099986329675,0.719986200099811,0.7685067001730204,0.9760319001507014,0.9919524998404086,1.0715479999780655</t>
  </si>
  <si>
    <t>Essai4,0.4479898998979479,0.6084074000827968,0.8473541000857949,0.8321927001234144,1.4079144999850541,1.3444544000085443</t>
  </si>
  <si>
    <t>Essai5,0.3520847000181675,0.6083917999640107,0.8479414000175893,1.1036611997988075,1.1038031000643969,1.1359107999596745</t>
  </si>
  <si>
    <t>Essai6,0.2723348999861628,0.816194900078699,0.7043347998987883,1.0239333000499755,1.2953529998194426,1.1837428000289947</t>
  </si>
  <si>
    <t>Essai7,0.2888964000158012,0.6076736999675632,0.7997651000041515,1.1196094998158514,1.1996056998614222,1.2318208999931812</t>
  </si>
  <si>
    <t>Essai8,0.41622469993308187,1.1206934999208897,0.991880000103265,0.9916624999605119,1.232095800107345,1.8717499000485986</t>
  </si>
  <si>
    <t>Essai9,0.3519920001272112,0.7363264998421073,0.7998632001690567,1.2476500000339001,1.2651309999637306,1.6960501000285149</t>
  </si>
  <si>
    <t>Essai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</si>
  <si>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</si>
  <si>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</si>
  <si>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</si>
  <si>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</si>
  <si>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</si>
  <si>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</si>
  <si>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</si>
  <si>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</si>
  <si>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</si>
  <si>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</si>
  <si>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Moyenne</t>
  </si>
  <si>
    <t>ET</t>
  </si>
  <si>
    <t>CV</t>
  </si>
  <si>
    <t>différence</t>
  </si>
  <si>
    <t>0,4</t>
  </si>
  <si>
    <t>0,6</t>
  </si>
  <si>
    <t>0,8</t>
  </si>
  <si>
    <t>1</t>
  </si>
  <si>
    <t>1,2</t>
  </si>
  <si>
    <t>1,4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</si>
</sst>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Essai" tableColumnId="1"/>
      <queryTableField id="2" name="400" tableColumnId="2"/>
      <queryTableField id="3" name="600" tableColumnId="3"/>
      <queryTableField id="4" name="800" tableColumnId="4"/>
      <queryTableField id="5" name="1000" tableColumnId="5"/>
      <queryTableField id="6" name="1200" tableColumnId="6"/>
      <queryTableField id="7" name="140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ub_03CTresults_taplen" displayName="sub_03CTresults_taplen" ref="A1:G12" tableType="queryTable" totalsRowCount="1">
  <autoFilter ref="A1:G11"/>
  <tableColumns count="7">
    <tableColumn id="1" uniqueName="1" name="Essai" totalsRowLabel="Moyenne" queryTableFieldId="1" dataDxfId="13" totalsRowDxfId="6"/>
    <tableColumn id="2" uniqueName="2" name="0,4" totalsRowFunction="custom" queryTableFieldId="2" dataDxfId="12" totalsRowDxfId="5">
      <totalsRowFormula>AVERAGE(sub_03CTresults_taplen[0,4])</totalsRowFormula>
    </tableColumn>
    <tableColumn id="3" uniqueName="3" name="0,6" totalsRowFunction="custom" queryTableFieldId="3" dataDxfId="11" totalsRowDxfId="4">
      <totalsRowFormula>AVERAGE(sub_03CTresults_taplen[0,6])</totalsRowFormula>
    </tableColumn>
    <tableColumn id="4" uniqueName="4" name="0,8" totalsRowFunction="custom" queryTableFieldId="4" dataDxfId="10" totalsRowDxfId="3">
      <totalsRowFormula>AVERAGE(sub_03CTresults_taplen[0,8])</totalsRowFormula>
    </tableColumn>
    <tableColumn id="5" uniqueName="5" name="1" totalsRowFunction="custom" queryTableFieldId="5" dataDxfId="9" totalsRowDxfId="2">
      <totalsRowFormula>AVERAGE(sub_03CTresults_taplen[1])</totalsRowFormula>
    </tableColumn>
    <tableColumn id="6" uniqueName="6" name="1,2" totalsRowFunction="custom" queryTableFieldId="6" dataDxfId="8" totalsRowDxfId="1">
      <totalsRowFormula>AVERAGE(sub_03CTresults_taplen[1,2])</totalsRowFormula>
    </tableColumn>
    <tableColumn id="7" uniqueName="7" name="1,4" totalsRowFunction="custom" queryTableFieldId="7" dataDxfId="7" totalsRowDxfId="0">
      <totalsRowFormula>AVERAGE(sub_03CTresults_taplen[1,4])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85" zoomScaleNormal="85" workbookViewId="0">
      <selection activeCell="B17" sqref="B17"/>
    </sheetView>
  </sheetViews>
  <sheetFormatPr baseColWidth="10" defaultRowHeight="14.5" x14ac:dyDescent="0.35"/>
  <cols>
    <col min="1" max="1" width="7.1796875" bestFit="1" customWidth="1"/>
    <col min="2" max="2" width="19.453125" bestFit="1" customWidth="1"/>
    <col min="3" max="7" width="18.453125" bestFit="1" customWidth="1"/>
  </cols>
  <sheetData>
    <row r="1" spans="1:7" x14ac:dyDescent="0.35">
      <c r="A1" t="s">
        <v>11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35">
      <c r="A2" s="1" t="s">
        <v>12</v>
      </c>
      <c r="B2" s="2">
        <v>0.33660989999771102</v>
      </c>
      <c r="C2" s="2">
        <v>0.73598950006998998</v>
      </c>
      <c r="D2" s="2">
        <v>0.70439959992654599</v>
      </c>
      <c r="E2" s="2">
        <v>0.83214229997247402</v>
      </c>
      <c r="F2" s="2">
        <v>1.00926049984991</v>
      </c>
      <c r="G2" s="2">
        <v>1.1202195999212501</v>
      </c>
    </row>
    <row r="3" spans="1:7" x14ac:dyDescent="0.35">
      <c r="A3" s="1" t="s">
        <v>13</v>
      </c>
      <c r="B3" s="2">
        <v>0.48000440001487699</v>
      </c>
      <c r="C3" s="2">
        <v>0.71990519994869795</v>
      </c>
      <c r="D3" s="2">
        <v>0.73567409999668598</v>
      </c>
      <c r="E3" s="2">
        <v>1.00828980002552</v>
      </c>
      <c r="F3" s="2">
        <v>0.96007500006817204</v>
      </c>
      <c r="G3" s="2">
        <v>1.23164159990847</v>
      </c>
    </row>
    <row r="4" spans="1:7" x14ac:dyDescent="0.35">
      <c r="A4" s="1" t="s">
        <v>14</v>
      </c>
      <c r="B4" s="2">
        <v>0.41658420022576997</v>
      </c>
      <c r="C4" s="2">
        <v>0.86439100001007296</v>
      </c>
      <c r="D4" s="2">
        <v>0.62400449998676699</v>
      </c>
      <c r="E4" s="2">
        <v>0.86442690016701795</v>
      </c>
      <c r="F4" s="2">
        <v>1.07182299997657</v>
      </c>
      <c r="G4" s="2">
        <v>1.31206809985451</v>
      </c>
    </row>
    <row r="5" spans="1:7" x14ac:dyDescent="0.35">
      <c r="A5" s="1" t="s">
        <v>15</v>
      </c>
      <c r="B5" s="2">
        <v>0.36804099986329603</v>
      </c>
      <c r="C5" s="2">
        <v>0.71998620009981096</v>
      </c>
      <c r="D5" s="2">
        <v>0.76850670017302003</v>
      </c>
      <c r="E5" s="2">
        <v>0.97603190015070096</v>
      </c>
      <c r="F5" s="2">
        <v>0.99195249984040801</v>
      </c>
      <c r="G5" s="2">
        <v>1.0715479999780599</v>
      </c>
    </row>
    <row r="6" spans="1:7" x14ac:dyDescent="0.35">
      <c r="A6" s="1" t="s">
        <v>16</v>
      </c>
      <c r="B6" s="2">
        <v>0.44798989989794702</v>
      </c>
      <c r="C6" s="2">
        <v>0.60840740008279603</v>
      </c>
      <c r="D6" s="2">
        <v>0.84735410008579404</v>
      </c>
      <c r="E6" s="2">
        <v>0.83219270012341395</v>
      </c>
      <c r="F6" s="2">
        <v>1.4079144999850499</v>
      </c>
      <c r="G6" s="2">
        <v>1.3444544000085401</v>
      </c>
    </row>
    <row r="7" spans="1:7" x14ac:dyDescent="0.35">
      <c r="A7" s="1" t="s">
        <v>17</v>
      </c>
      <c r="B7" s="2">
        <v>0.352084700018167</v>
      </c>
      <c r="C7" s="2">
        <v>0.60839179996401005</v>
      </c>
      <c r="D7" s="2">
        <v>0.847941400017589</v>
      </c>
      <c r="E7" s="2">
        <v>1.1036611997988</v>
      </c>
      <c r="F7" s="2">
        <v>1.10380310006439</v>
      </c>
      <c r="G7" s="2">
        <v>1.13591079995967</v>
      </c>
    </row>
    <row r="8" spans="1:7" x14ac:dyDescent="0.35">
      <c r="A8" s="1" t="s">
        <v>18</v>
      </c>
      <c r="B8" s="2">
        <v>0.272334899986162</v>
      </c>
      <c r="C8" s="2">
        <v>0.81619490007869899</v>
      </c>
      <c r="D8" s="2">
        <v>0.704334799898788</v>
      </c>
      <c r="E8" s="2">
        <v>1.02393330004997</v>
      </c>
      <c r="F8" s="2">
        <v>1.29535299981944</v>
      </c>
      <c r="G8" s="2">
        <v>1.18374280002899</v>
      </c>
    </row>
    <row r="9" spans="1:7" x14ac:dyDescent="0.35">
      <c r="A9" s="1" t="s">
        <v>19</v>
      </c>
      <c r="B9" s="2">
        <v>0.28889640001580102</v>
      </c>
      <c r="C9" s="2">
        <v>0.60767369996756304</v>
      </c>
      <c r="D9" s="2">
        <v>0.79976510000415102</v>
      </c>
      <c r="E9" s="2">
        <v>1.1196094998158499</v>
      </c>
      <c r="F9" s="2">
        <v>1.19960569986142</v>
      </c>
      <c r="G9" s="2">
        <v>1.2318208999931799</v>
      </c>
    </row>
    <row r="10" spans="1:7" x14ac:dyDescent="0.35">
      <c r="A10" s="1" t="s">
        <v>20</v>
      </c>
      <c r="B10" s="2">
        <v>0.41622469993308098</v>
      </c>
      <c r="C10" s="2"/>
      <c r="D10" s="2">
        <v>0.99188000010326505</v>
      </c>
      <c r="E10" s="2">
        <v>0.99166249996051103</v>
      </c>
      <c r="F10" s="2">
        <v>1.2320958001073401</v>
      </c>
      <c r="G10" s="2">
        <v>1.87174990004859</v>
      </c>
    </row>
    <row r="11" spans="1:7" x14ac:dyDescent="0.35">
      <c r="A11" s="1" t="s">
        <v>21</v>
      </c>
      <c r="B11" s="2">
        <v>0.35199200012721099</v>
      </c>
      <c r="C11" s="2">
        <v>0.73632649984210696</v>
      </c>
      <c r="D11" s="2">
        <v>0.79986320016905599</v>
      </c>
      <c r="E11" s="2">
        <v>1.2476500000338999</v>
      </c>
      <c r="F11" s="2">
        <v>1.2651309999637299</v>
      </c>
      <c r="G11" s="2">
        <v>1.69605010002851</v>
      </c>
    </row>
    <row r="12" spans="1:7" x14ac:dyDescent="0.35">
      <c r="A12" s="1" t="s">
        <v>22</v>
      </c>
      <c r="B12" s="2">
        <f>AVERAGE(sub_03CTresults_taplen[0,4])</f>
        <v>0.37307621000800228</v>
      </c>
      <c r="C12" s="2">
        <f>AVERAGE(sub_03CTresults_taplen[0,6])</f>
        <v>0.71302957778486087</v>
      </c>
      <c r="D12" s="2">
        <f>AVERAGE(sub_03CTresults_taplen[0,8])</f>
        <v>0.78237235003616612</v>
      </c>
      <c r="E12" s="2">
        <f>AVERAGE(sub_03CTresults_taplen[1])</f>
        <v>0.9999600100098156</v>
      </c>
      <c r="F12" s="2">
        <f>AVERAGE(sub_03CTresults_taplen[1,2])</f>
        <v>1.1537014099536429</v>
      </c>
      <c r="G12" s="2">
        <f>AVERAGE(sub_03CTresults_taplen[1,4])</f>
        <v>1.3199206199729769</v>
      </c>
    </row>
    <row r="13" spans="1:7" x14ac:dyDescent="0.35">
      <c r="A13" t="s">
        <v>23</v>
      </c>
      <c r="B13" s="2">
        <f>_xlfn.STDEV.P(sub_03CTresults_taplen[0,4])</f>
        <v>6.3463233928658047E-2</v>
      </c>
      <c r="C13" s="2">
        <f>_xlfn.STDEV.P(sub_03CTresults_taplen[0,6])</f>
        <v>8.6739496866539964E-2</v>
      </c>
      <c r="D13" s="2">
        <f>_xlfn.STDEV.P(sub_03CTresults_taplen[0,8])</f>
        <v>9.6253201975147529E-2</v>
      </c>
      <c r="E13" s="2">
        <f>_xlfn.STDEV.P(sub_03CTresults_taplen[1])</f>
        <v>0.12742984478390038</v>
      </c>
      <c r="F13" s="2">
        <f>_xlfn.STDEV.P(sub_03CTresults_taplen[1,2])</f>
        <v>0.14109213096904877</v>
      </c>
      <c r="G13" s="2">
        <f>_xlfn.STDEV.P(sub_03CTresults_taplen[1,4])</f>
        <v>0.24822987791029497</v>
      </c>
    </row>
    <row r="14" spans="1:7" x14ac:dyDescent="0.35">
      <c r="A14" t="s">
        <v>24</v>
      </c>
      <c r="B14" s="2">
        <f>B13/sub_03CTresults_taplen[[#Totals],[0,4]]</f>
        <v>0.17010796246508667</v>
      </c>
      <c r="C14" s="2">
        <f>C13/sub_03CTresults_taplen[[#Totals],[0,6]]</f>
        <v>0.1216492268609809</v>
      </c>
      <c r="D14" s="2">
        <f>D13/sub_03CTresults_taplen[[#Totals],[0,8]]</f>
        <v>0.12302735643801588</v>
      </c>
      <c r="E14" s="2">
        <f>E13/sub_03CTresults_taplen[[#Totals],[1]]</f>
        <v>0.12743494090593635</v>
      </c>
      <c r="F14" s="2">
        <f>F13/sub_03CTresults_taplen[[#Totals],[1,2]]</f>
        <v>0.12229518812386475</v>
      </c>
      <c r="G14" s="2">
        <f>G13/sub_03CTresults_taplen[[#Totals],[1,4]]</f>
        <v>0.18806424731464308</v>
      </c>
    </row>
    <row r="15" spans="1:7" x14ac:dyDescent="0.35">
      <c r="A15" t="s">
        <v>25</v>
      </c>
      <c r="B15" s="2">
        <f>0.4-sub_03CTresults_taplen[[#Totals],[0,4]]</f>
        <v>2.6923789991997737E-2</v>
      </c>
      <c r="C15" s="2">
        <f>0.6-sub_03CTresults_taplen[[#Totals],[0,6]]</f>
        <v>-0.11302957778486089</v>
      </c>
      <c r="D15" s="2">
        <f>0.8-sub_03CTresults_taplen[[#Totals],[0,8]]</f>
        <v>1.7627649963833925E-2</v>
      </c>
      <c r="E15" s="2">
        <f>1-sub_03CTresults_taplen[[#Totals],[1]]</f>
        <v>3.9989990184396973E-5</v>
      </c>
      <c r="F15" s="2">
        <f>1.2-sub_03CTresults_taplen[[#Totals],[1,2]]</f>
        <v>4.6298590046357058E-2</v>
      </c>
      <c r="G15" s="2">
        <f>1.4-sub_03CTresults_taplen[[#Totals],[1,4]]</f>
        <v>8.0079380027022973E-2</v>
      </c>
    </row>
    <row r="16" spans="1:7" x14ac:dyDescent="0.35">
      <c r="A16" t="s">
        <v>24</v>
      </c>
      <c r="B16" s="2">
        <f>AVERAGE(B14:G14)</f>
        <v>0.14209648701808794</v>
      </c>
    </row>
    <row r="17" spans="1:2" x14ac:dyDescent="0.35">
      <c r="A17" t="s">
        <v>25</v>
      </c>
      <c r="B17" s="2">
        <f>AVERAGE(B15:G15)</f>
        <v>9.6566370390891998E-3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F H l 8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F H l 8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5 f F Q P G U + 2 a Q E A A D 0 D A A A T A B w A R m 9 y b X V s Y X M v U 2 V j d G l v b j E u b S C i G A A o o B Q A A A A A A A A A A A A A A A A A A A A A A A A A A A C F k c 9 O A j E Q x u + b 8 A 7 N c o G k E h Z F j G Q P Z k E 9 + S f g i T W m L I M 0 6 b a b z p R I D A + k r 8 G L W b I a I u 7 G X t r 5 5 W t n v q 8 I G U m j 2 a T c o 2 E j a A S 4 E h Y W r B m i m 5 9 0 T 5 O p B X S K 8 I V E o U C H L G Y K q B E w v y b G 2 Q w 8 S X D d G Z n M 5 a C p d S 0 V d B K j y R f Y C p P L 9 A n B Y p o L W s n 0 X s P I y j W k P 3 p M b y T d u n l a 4 C Z b p f B W g J W g M 0 i r J + h k u A 7 b f D Y C J X N J Y O O Q h 5 w l R r l c Y z z g b K w z s 5 D 6 N Y 5 6 / R 5 n j 8 4 Q T G i j I D 4 c O 3 d G w 3 O b l 0 a a 4 X R T A M v 9 t a X c f e x N T s X c q 6 Z W a F w a m 5 f P 7 1 X Y K m 3 z 9 / e w p J F v T / v 7 B G + 0 5 e y H 9 2 r 4 a Q 0 / q + H 9 G n 5 e w w e / + P Z g c q x P a P d J g K y w J n d 4 8 P n g a x / N L Y i F / 6 r W c R 6 c z b 4 V V 0 p N M q G E x Z i s q 0 0 w + i f C i l n 2 e Y 4 R h f z j 6 q z b / c P O K 9 h F B Y u 6 V b B X B Y / b b N u N Q O o a e 8 M v U E s B A i 0 A F A A C A A g A F H l 8 V M h R U S 2 k A A A A 9 g A A A B I A A A A A A A A A A A A A A A A A A A A A A E N v b m Z p Z y 9 Q Y W N r Y W d l L n h t b F B L A Q I t A B Q A A g A I A B R 5 f F Q P y u m r p A A A A O k A A A A T A A A A A A A A A A A A A A A A A P A A A A B b Q 2 9 u d G V u d F 9 U e X B l c 1 0 u e G 1 s U E s B A i 0 A F A A C A A g A F H l 8 V A 8 Z T 7 Z p A Q A A P Q M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0 A A A A A A A A 2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i 0 w M 0 N U c m V z d W x 0 c 1 9 0 Y X B s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V i X z A z Q 1 R y Z X N 1 b H R z X 3 R h c G x l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O F Q x M z o w O D o 0 M S 4 4 M D U 3 O D U 0 W i I g L z 4 8 R W 5 0 c n k g V H l w Z T 0 i R m l s b E N v b H V t b l R 5 c G V z I i B W Y W x 1 Z T 0 i c 0 J n W U d C Z 1 l H Q m c 9 P S I g L z 4 8 R W 5 0 c n k g V H l w Z T 0 i R m l s b E N v b H V t b k 5 h b W V z I i B W Y W x 1 Z T 0 i c 1 s m c X V v d D t F c 3 N h a S Z x d W 9 0 O y w m c X V v d D s 0 M D A m c X V v d D s s J n F 1 b 3 Q 7 N j A w J n F 1 b 3 Q 7 L C Z x d W 9 0 O z g w M C Z x d W 9 0 O y w m c X V v d D s x M D A w J n F 1 b 3 Q 7 L C Z x d W 9 0 O z E y M D A m c X V v d D s s J n F 1 b 3 Q 7 M T Q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i 0 w M 0 N U c m V z d W x 0 c 1 9 0 Y X B s Z W 4 v Q X V 0 b 1 J l b W 9 2 Z W R D b 2 x 1 b W 5 z M S 5 7 R X N z Y W k s M H 0 m c X V v d D s s J n F 1 b 3 Q 7 U 2 V j d G l v b j E v c 3 V i L T A z Q 1 R y Z X N 1 b H R z X 3 R h c G x l b i 9 B d X R v U m V t b 3 Z l Z E N v b H V t b n M x L n s 0 M D A s M X 0 m c X V v d D s s J n F 1 b 3 Q 7 U 2 V j d G l v b j E v c 3 V i L T A z Q 1 R y Z X N 1 b H R z X 3 R h c G x l b i 9 B d X R v U m V t b 3 Z l Z E N v b H V t b n M x L n s 2 M D A s M n 0 m c X V v d D s s J n F 1 b 3 Q 7 U 2 V j d G l v b j E v c 3 V i L T A z Q 1 R y Z X N 1 b H R z X 3 R h c G x l b i 9 B d X R v U m V t b 3 Z l Z E N v b H V t b n M x L n s 4 M D A s M 3 0 m c X V v d D s s J n F 1 b 3 Q 7 U 2 V j d G l v b j E v c 3 V i L T A z Q 1 R y Z X N 1 b H R z X 3 R h c G x l b i 9 B d X R v U m V t b 3 Z l Z E N v b H V t b n M x L n s x M D A w L D R 9 J n F 1 b 3 Q 7 L C Z x d W 9 0 O 1 N l Y 3 R p b 2 4 x L 3 N 1 Y i 0 w M 0 N U c m V z d W x 0 c 1 9 0 Y X B s Z W 4 v Q X V 0 b 1 J l b W 9 2 Z W R D b 2 x 1 b W 5 z M S 5 7 M T I w M C w 1 f S Z x d W 9 0 O y w m c X V v d D t T Z W N 0 a W 9 u M S 9 z d W I t M D N D V H J l c 3 V s d H N f d G F w b G V u L 0 F 1 d G 9 S Z W 1 v d m V k Q 2 9 s d W 1 u c z E u e z E 0 M D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V i L T A z Q 1 R y Z X N 1 b H R z X 3 R h c G x l b i 9 B d X R v U m V t b 3 Z l Z E N v b H V t b n M x L n t F c 3 N h a S w w f S Z x d W 9 0 O y w m c X V v d D t T Z W N 0 a W 9 u M S 9 z d W I t M D N D V H J l c 3 V s d H N f d G F w b G V u L 0 F 1 d G 9 S Z W 1 v d m V k Q 2 9 s d W 1 u c z E u e z Q w M C w x f S Z x d W 9 0 O y w m c X V v d D t T Z W N 0 a W 9 u M S 9 z d W I t M D N D V H J l c 3 V s d H N f d G F w b G V u L 0 F 1 d G 9 S Z W 1 v d m V k Q 2 9 s d W 1 u c z E u e z Y w M C w y f S Z x d W 9 0 O y w m c X V v d D t T Z W N 0 a W 9 u M S 9 z d W I t M D N D V H J l c 3 V s d H N f d G F w b G V u L 0 F 1 d G 9 S Z W 1 v d m V k Q 2 9 s d W 1 u c z E u e z g w M C w z f S Z x d W 9 0 O y w m c X V v d D t T Z W N 0 a W 9 u M S 9 z d W I t M D N D V H J l c 3 V s d H N f d G F w b G V u L 0 F 1 d G 9 S Z W 1 v d m V k Q 2 9 s d W 1 u c z E u e z E w M D A s N H 0 m c X V v d D s s J n F 1 b 3 Q 7 U 2 V j d G l v b j E v c 3 V i L T A z Q 1 R y Z X N 1 b H R z X 3 R h c G x l b i 9 B d X R v U m V t b 3 Z l Z E N v b H V t b n M x L n s x M j A w L D V 9 J n F 1 b 3 Q 7 L C Z x d W 9 0 O 1 N l Y 3 R p b 2 4 x L 3 N 1 Y i 0 w M 0 N U c m V z d W x 0 c 1 9 0 Y X B s Z W 4 v Q X V 0 b 1 J l b W 9 2 Z W R D b 2 x 1 b W 5 z M S 5 7 M T Q w M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i L T A z Q 1 R y Z X N 1 b H R z X 3 R h c G x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I t M D N D V H J l c 3 V s d H N f d G F w b G V u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I t M D N D V H J l c 3 V s d H N f d G F w b G V u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I t M D N D V H J l c 3 V s d H N f d G F w b G V u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H q M q z c z v 9 P u E h X g i K c v R 4 A A A A A A g A A A A A A E G Y A A A A B A A A g A A A A E q z L k l 3 5 A / / b 9 X L B c n A t Q B 0 O z e S X C m 6 p a u l 1 t q r r G 8 4 A A A A A D o A A A A A C A A A g A A A A O G F j N 7 J a I j 9 J b z x M j u 1 l r 8 Q m l T P r m z b j o J U a X P / t M E l Q A A A A M X y o m B D 2 U c 7 C M u U B X m n j 5 Q n A 9 Y a e A c M m K M D F w S G j Y b k 1 O T 0 M P b g C Z 5 j Z m K B J p x m A z Z y r P m E l 5 G 8 a R Y s 3 R k V k 0 X O V x D i 7 w R U w T 2 K u 9 9 3 2 r P V A A A A A j C E F N r p S K e f s x r h r 1 M C q J o z P F l y d 4 k r d 9 K 7 W x l f E u 0 B 5 L m E D r E G X Q N C G V v G M T D v V D F T 9 p c E K 3 j O W S x 3 Q y V k 1 R g = = < / D a t a M a s h u p > 
</file>

<file path=customXml/itemProps1.xml><?xml version="1.0" encoding="utf-8"?>
<ds:datastoreItem xmlns:ds="http://schemas.openxmlformats.org/officeDocument/2006/customXml" ds:itemID="{6220F991-368D-4D63-80CB-13703F17D3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sub-03CTresults_taplen (2)</vt:lpstr>
      <vt:lpstr>sub-03CTresults_taplen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Mathilde Legrand</cp:lastModifiedBy>
  <dcterms:created xsi:type="dcterms:W3CDTF">2022-03-28T13:08:50Z</dcterms:created>
  <dcterms:modified xsi:type="dcterms:W3CDTF">2022-03-28T13:15:12Z</dcterms:modified>
</cp:coreProperties>
</file>