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22ML\"/>
    </mc:Choice>
  </mc:AlternateContent>
  <xr:revisionPtr revIDLastSave="0" documentId="13_ncr:1_{A3C639E3-BA30-47D2-B05E-DE958DE7F24D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psych_RT_sub-22ML (2)" sheetId="2" r:id="rId1"/>
    <sheet name="psych_RT_sub-22ML" sheetId="1" r:id="rId2"/>
  </sheets>
  <definedNames>
    <definedName name="DonnéesExternes_1" localSheetId="0" hidden="1">'psych_RT_sub-22ML (2)'!$A$1:$M$61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2" l="1"/>
  <c r="C63" i="2"/>
  <c r="D63" i="2"/>
  <c r="D64" i="2" s="1"/>
  <c r="E63" i="2"/>
  <c r="E64" i="2" s="1"/>
  <c r="F63" i="2"/>
  <c r="F64" i="2" s="1"/>
  <c r="G63" i="2"/>
  <c r="G64" i="2" s="1"/>
  <c r="H63" i="2"/>
  <c r="H64" i="2" s="1"/>
  <c r="I63" i="2"/>
  <c r="J63" i="2"/>
  <c r="K63" i="2"/>
  <c r="L63" i="2"/>
  <c r="L64" i="2" s="1"/>
  <c r="M63" i="2"/>
  <c r="M64" i="2" s="1"/>
  <c r="B63" i="2"/>
  <c r="B64" i="2" s="1"/>
  <c r="C62" i="2"/>
  <c r="C64" i="2" s="1"/>
  <c r="D62" i="2"/>
  <c r="E62" i="2"/>
  <c r="F62" i="2"/>
  <c r="G62" i="2"/>
  <c r="H62" i="2"/>
  <c r="I62" i="2"/>
  <c r="I64" i="2" s="1"/>
  <c r="J62" i="2"/>
  <c r="K62" i="2"/>
  <c r="K64" i="2" s="1"/>
  <c r="L62" i="2"/>
  <c r="M62" i="2"/>
  <c r="B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T_sub-22ML" description="Connexion à la requête « psych_RT_sub-22ML » dans le classeur." type="5" refreshedVersion="7" background="1" saveData="1">
    <dbPr connection="Provider=Microsoft.Mashup.OleDb.1;Data Source=$Workbook$;Location=psych_RT_sub-22ML;Extended Properties=&quot;&quot;" command="SELECT * FROM [psych_RT_sub-22ML]"/>
  </connection>
</connections>
</file>

<file path=xl/sharedStrings.xml><?xml version="1.0" encoding="utf-8"?>
<sst xmlns="http://schemas.openxmlformats.org/spreadsheetml/2006/main" count="377" uniqueCount="138">
  <si>
    <t>,MDDV,MDDF,MDGV,MDGF,VMDV,VMDF,VMGV,VMGF,RTDV,RTDF,RTGV,RTGF</t>
  </si>
  <si>
    <t>Essai0,1.4333333333333333,1.3833333333333333,1.05,1.05,4800.0,2760.0,2460.0,4320.0,0.5,0.5333333333333333,0.48333333333333334,0.4666666666666667</t>
  </si>
  <si>
    <t>Essai1,1.2,1.0166666666666666,1.0666666666666667,0.9333333333333333,3300.0,2580.0,3600.0,3660.0,0.55,0.48333333333333334,0.43333333333333335,0.4</t>
  </si>
  <si>
    <t>Essai2,1.1333333333333333,1.05,0.9333333333333333,1.3,2940.0,1860.0,1920.0,2820.0,0.5,0.4666666666666667,0.48333333333333334,0.5166666666666667</t>
  </si>
  <si>
    <t>Essai3,0.8333333333333334,0.9166666666666666,1.0666666666666667,0.9833333333333333,4020.0,1920.0,3780.0,7200.0,0.4166666666666667,0.4166666666666667,0.5833333333333334,0.4</t>
  </si>
  <si>
    <t>Essai4,0.9333333333333333,1.05,0.8,0.9,3120.0,4260.0,3420.0,3900.0,0.35,0.6166666666666667,0.4,0.5333333333333333</t>
  </si>
  <si>
    <t>Essai5,1.05,0.8833333333333333,0.9666666666666667,1.3166666666666667,3660.0,3600.0,2460.0,2280.0,0.5,0.45,0.5333333333333333,0.6166666666666667</t>
  </si>
  <si>
    <t>Essai6,0.8833333333333333,0.8166666666666667,1.0,1.0833333333333333,7140.0,2700.0,2100.0,2460.0,0.43333333333333335,0.4,0.5,0.5166666666666667</t>
  </si>
  <si>
    <t>Essai7,0.8333333333333334,0.8833333333333333,0.8833333333333333,0.9333333333333333,4080.0,2760.0,3960.0,3480.0,0.45,0.45,0.48333333333333334,0.45</t>
  </si>
  <si>
    <t>Essai8,1.05,1.0,1.0166666666666666,1.2,7020.0,3960.0,3900.0,2880.0,0.35,0.5333333333333333,0.43333333333333335,0.5</t>
  </si>
  <si>
    <t>Essai9,1.05,0.95,1.1833333333333333,0.8833333333333333,3960.0,4800.0,2220.0,4020.0,0.55,0.48333333333333334,0.5,0.43333333333333335</t>
  </si>
  <si>
    <t>Essai10,1.0666666666666667,0.9,0.85,1.2,2640.0,2340.0,2580.0,3180.0,0.4166666666666667,0.4166666666666667,0.4,0.5333333333333333</t>
  </si>
  <si>
    <t>Essai11,0.9,1.1166666666666667,1.0333333333333334,0.7833333333333333,3360.0,3900.0,4140.0,4020.0,0.45,0.48333333333333334,0.5,0.4666666666666667</t>
  </si>
  <si>
    <t>Essai12,0.8833333333333333,0.85,0.9,1.6,5460.0,3120.0,2280.0,2700.0,0.45,0.4666666666666667,0.4666666666666667,0.45</t>
  </si>
  <si>
    <t>Essai13,1.7666666666666666,1.4,1.0333333333333334,1.15,6540.0,2520.0,6180.0,3480.0,0.6,0.9833333333333333,0.5833333333333334,0.5333333333333333</t>
  </si>
  <si>
    <t>Essai14,1.0666666666666667,1.0833333333333333,1.0166666666666666,1.0833333333333333,3840.0,3180.0,4560.0,4260.0,0.43333333333333335,0.55,0.5333333333333333,0.4666666666666667</t>
  </si>
  <si>
    <t>Essai15,0.95,0.9833333333333333,0.9833333333333333,1.3666666666666667,4980.0,2520.0,4740.0,6360.0,0.48333333333333334,0.43333333333333335,0.48333333333333334,0.45</t>
  </si>
  <si>
    <t>Essai16,0.9666666666666667,1.0666666666666667,0.8833333333333333,0.85,5340.0,3000.0,3180.0,3660.0,0.4,0.5333333333333333,0.4666666666666667,0.45</t>
  </si>
  <si>
    <t>Essai17,0.9166666666666666,1.0666666666666667,0.8666666666666667,1.0166666666666666,2040.0,4200.0,2760.0,6180.0,0.45,0.48333333333333334,0.43333333333333335,0.5333333333333333</t>
  </si>
  <si>
    <t>Essai18,0.8333333333333334,1.0666666666666667,1.05,1.4166666666666667,4020.0,3000.0,6840.0,2100.0,0.4,0.6166666666666667,0.45,0.55</t>
  </si>
  <si>
    <t>Essai19,0.7333333333333333,1.0166666666666666,0.8166666666666667,1.05,8760.0,1860.0,6120.0,4200.0,0.4,0.5,0.4166666666666667,0.48333333333333334</t>
  </si>
  <si>
    <t>Essai20,0.9333333333333333,,1.25,,5700.0,,5280.0,,0.38333333333333336,,0.36666666666666664,</t>
  </si>
  <si>
    <t>Essai21,1.0833333333333333,,0.8333333333333334,,8340.0,,3420.0,,0.5666666666666667,,0.48333333333333334,</t>
  </si>
  <si>
    <t>Essai22,0.9833333333333333,,1.1833333333333333,,5640.0,,2400.0,,0.38333333333333336,,0.5166666666666667,</t>
  </si>
  <si>
    <t>Essai23,1.0166666666666666,,0.8666666666666667,,6780.0,,3540.0,,0.5166666666666667,,0.48333333333333334,</t>
  </si>
  <si>
    <t>Essai24,0.85,,0.8666666666666667,,4560.0,,5400.0,,0.4666666666666667,,0.48333333333333334,</t>
  </si>
  <si>
    <t>Essai25,1.0333333333333334,,1.05,,3600.0,,3480.0,,0.6,,0.5833333333333334,</t>
  </si>
  <si>
    <t>Essai26,0.9666666666666667,,0.9166666666666666,,6300.0,,4860.0,,0.5333333333333333,,0.4,</t>
  </si>
  <si>
    <t>Essai27,1.0,,0.9333333333333333,,7740.0,,4260.0,,0.4,,0.38333333333333336,</t>
  </si>
  <si>
    <t>Essai28,1.0333333333333334,,0.9833333333333333,,3840.0,,3540.0,,0.43333333333333335,,0.4,</t>
  </si>
  <si>
    <t>Essai29,0.9833333333333333,,0.9166666666666666,,2340.0,,3540.0,,0.36666666666666664,,0.4166666666666667,</t>
  </si>
  <si>
    <t>Essai30,1.0666666666666667,,0.9833333333333333,,3420.0,,5400.0,,0.5,,0.4,</t>
  </si>
  <si>
    <t>Essai31,0.7666666666666667,,0.8833333333333333,,4740.0,,3420.0,,0.38333333333333336,,0.43333333333333335,</t>
  </si>
  <si>
    <t>Essai32,1.0333333333333334,,1.1666666666666667,,7080.0,,2460.0,,0.5,,0.43333333333333335,</t>
  </si>
  <si>
    <t>Essai33,1.1166666666666667,,1.2,,9360.0,,4080.0,,0.45,,0.6166666666666667,</t>
  </si>
  <si>
    <t>Essai34,1.1,,1.0333333333333334,,2340.0,,1800.0,,0.6333333333333333,,0.48333333333333334,</t>
  </si>
  <si>
    <t>Essai35,1.5666666666666667,,0.8833333333333333,,4200.0,,7260.0,,0.38333333333333336,,0.43333333333333335,</t>
  </si>
  <si>
    <t>Essai36,1.0666666666666667,,0.8333333333333334,,7740.0,,2220.0,,0.36666666666666664,,0.36666666666666664,</t>
  </si>
  <si>
    <t>Essai37,1.0166666666666666,,0.8666666666666667,,2280.0,,2580.0,,0.5666666666666667,,0.4166666666666667,</t>
  </si>
  <si>
    <t>Essai38,0.9,,0.9333333333333333,,2460.0,,2700.0,,0.48333333333333334,,0.4166666666666667,</t>
  </si>
  <si>
    <t>Essai39,1.0833333333333333,,0.9,,7320.0,,2280.0,,0.4166666666666667,,0.43333333333333335,</t>
  </si>
  <si>
    <t>Essai40,1.05,,0.8833333333333333,,4800.0,,3180.0,,0.55,,0.5166666666666667,</t>
  </si>
  <si>
    <t>Essai41,1.7333333333333334,,0.9166666666666666,,3720.0,,2220.0,,1.0833333333333333,,0.4666666666666667,</t>
  </si>
  <si>
    <t>Essai42,0.9333333333333333,,0.9666666666666667,,3780.0,,2340.0,,0.43333333333333335,,0.4666666666666667,</t>
  </si>
  <si>
    <t>Essai43,0.95,,0.9,,4740.0,,2880.0,,0.55,,0.4,</t>
  </si>
  <si>
    <t>Essai44,0.8,,1.2,,4620.0,,5280.0,,0.4166666666666667,,0.75,</t>
  </si>
  <si>
    <t>Essai45,0.85,,0.8333333333333334,,3180.0,,3360.0,,0.4166666666666667,,0.4166666666666667,</t>
  </si>
  <si>
    <t>Essai46,0.9666666666666667,,1.0,,5520.0,,4020.0,,0.48333333333333334,,0.45,</t>
  </si>
  <si>
    <t>Essai47,0.9666666666666667,,1.1666666666666667,,2640.0,,3300.0,,0.5,,0.45,</t>
  </si>
  <si>
    <t>Essai48,1.05,,0.9,,2580.0,,3000.0,,0.31666666666666665,,0.45,</t>
  </si>
  <si>
    <t>Essai49,0.9666666666666667,,0.9833333333333333,,3000.0,,2580.0,,0.43333333333333335,,0.55,</t>
  </si>
  <si>
    <t>Essai50,0.9333333333333333,,1.0,,1800.0,,5700.0,,0.4666666666666667,,0.36666666666666664,</t>
  </si>
  <si>
    <t>Essai51,0.8166666666666667,,0.9333333333333333,,7020.0,,2340.0,,0.43333333333333335,,0.43333333333333335,</t>
  </si>
  <si>
    <t>Essai52,0.85,,1.2833333333333334,,5760.0,,2520.0,,0.43333333333333335,,0.8,</t>
  </si>
  <si>
    <t>Essai53,0.9,,1.05,,2460.0,,4620.0,,0.43333333333333335,,0.4666666666666667,</t>
  </si>
  <si>
    <t>Essai54,0.9,,0.9666666666666667,,3960.0,,6780.0,,0.3333333333333333,,0.5,</t>
  </si>
  <si>
    <t>Essai55,0.95,,1.0833333333333333,,4140.0,,3120.0,,0.45,,0.5333333333333333,</t>
  </si>
  <si>
    <t>Essai56,0.8666666666666667,,0.9,,3720.0,,2460.0,,0.4,,0.43333333333333335,</t>
  </si>
  <si>
    <t>Essai57,1.1,,0.8166666666666667,,6060.0,,4200.0,,0.5666666666666667,,0.4166666666666667,</t>
  </si>
  <si>
    <t>Essai58,0.8166666666666667,,0.8166666666666667,,3480.0,,3780.0,,0.36666666666666664,,0.43333333333333335,</t>
  </si>
  <si>
    <t>Essai59,0.85,,0.9833333333333333,,4080.0,,6180.0,,0.4166666666666667,,0.48333333333333334,</t>
  </si>
  <si>
    <t>Column1</t>
  </si>
  <si>
    <t>MDDV</t>
  </si>
  <si>
    <t>MDDF</t>
  </si>
  <si>
    <t>MDGV</t>
  </si>
  <si>
    <t>MDGF</t>
  </si>
  <si>
    <t>VMDV</t>
  </si>
  <si>
    <t>VMDF</t>
  </si>
  <si>
    <t>VMGV</t>
  </si>
  <si>
    <t>VMGF</t>
  </si>
  <si>
    <t>RTDV</t>
  </si>
  <si>
    <t>RTDF</t>
  </si>
  <si>
    <t>RTGV</t>
  </si>
  <si>
    <t>RTGF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</si>
  <si>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</si>
  <si>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</si>
  <si>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</si>
  <si>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</si>
  <si>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</si>
  <si>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</si>
  <si>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</si>
  <si>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</si>
  <si>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</si>
  <si>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</si>
  <si>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</si>
  <si>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</si>
  <si>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</si>
  <si>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</si>
  <si>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</si>
  <si>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</si>
  <si>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</si>
  <si>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</si>
  <si>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</si>
  <si>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</si>
  <si>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</si>
  <si>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/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</si>
  <si>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</si>
  <si>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</si>
  <si>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</si>
  <si>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</si>
  <si>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</si>
  <si>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</si>
  <si>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</si>
  <si>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</si>
  <si>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</si>
  <si>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</si>
  <si>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Essai31</t>
  </si>
  <si>
    <t>Essai32</t>
  </si>
  <si>
    <t>Essai33</t>
  </si>
  <si>
    <t>Essai34</t>
  </si>
  <si>
    <t>Essai35</t>
  </si>
  <si>
    <t>Essai36</t>
  </si>
  <si>
    <t>Essai37</t>
  </si>
  <si>
    <t>Essai38</t>
  </si>
  <si>
    <t>Essai39</t>
  </si>
  <si>
    <t>Essai40</t>
  </si>
  <si>
    <t>Essai41</t>
  </si>
  <si>
    <t>Essai42</t>
  </si>
  <si>
    <t>Essai43</t>
  </si>
  <si>
    <t>Essai44</t>
  </si>
  <si>
    <t>Essai45</t>
  </si>
  <si>
    <t>Essai46</t>
  </si>
  <si>
    <t>Essai47</t>
  </si>
  <si>
    <t>Essai48</t>
  </si>
  <si>
    <t>Essai49</t>
  </si>
  <si>
    <t>Essai50</t>
  </si>
  <si>
    <t>Essai51</t>
  </si>
  <si>
    <t>Essai52</t>
  </si>
  <si>
    <t>Essai53</t>
  </si>
  <si>
    <t>Essai54</t>
  </si>
  <si>
    <t>Essai55</t>
  </si>
  <si>
    <t>Essai56</t>
  </si>
  <si>
    <t>Essai57</t>
  </si>
  <si>
    <t>Essai58</t>
  </si>
  <si>
    <t>Essai59</t>
  </si>
  <si>
    <t>Moyenne</t>
  </si>
  <si>
    <t>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</si>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</sst>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  <fill>
        <patternFill patternType="solid">
          <fgColor indexed="64"/>
          <bgColor theme="9"/>
        </patternFill>
      </fill>
    </dxf>
    <dxf>
      <numFmt numFmtId="2" formatCode="0.00"/>
      <fill>
        <patternFill patternType="solid">
          <fgColor indexed="64"/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MDDV" tableColumnId="2"/>
      <queryTableField id="3" name="MDDF" tableColumnId="3"/>
      <queryTableField id="4" name="MDGV" tableColumnId="4"/>
      <queryTableField id="5" name="MDGF" tableColumnId="5"/>
      <queryTableField id="6" name="VMDV" tableColumnId="6"/>
      <queryTableField id="7" name="VMDF" tableColumnId="7"/>
      <queryTableField id="8" name="VMGV" tableColumnId="8"/>
      <queryTableField id="9" name="VMGF" tableColumnId="9"/>
      <queryTableField id="10" name="RTDV" tableColumnId="10"/>
      <queryTableField id="11" name="RTDF" tableColumnId="11"/>
      <queryTableField id="12" name="RTGV" tableColumnId="12"/>
      <queryTableField id="13" name="RTG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T_sub_22ML" displayName="psych_RT_sub_22ML" ref="A1:M62" tableType="queryTable" totalsRowCount="1">
  <autoFilter ref="A1:M61" xr:uid="{00000000-0009-0000-0100-000001000000}"/>
  <tableColumns count="13">
    <tableColumn id="1" xr3:uid="{00000000-0010-0000-0000-000001000000}" uniqueName="1" name="Column1" totalsRowLabel="Moyenne" queryTableFieldId="1" dataDxfId="25" totalsRowDxfId="24"/>
    <tableColumn id="2" xr3:uid="{00000000-0010-0000-0000-000002000000}" uniqueName="2" name="MDDV" totalsRowFunction="custom" queryTableFieldId="2" dataDxfId="23" totalsRowDxfId="22">
      <totalsRowFormula>AVERAGE(psych_RT_sub_22ML[MDDV])</totalsRowFormula>
    </tableColumn>
    <tableColumn id="3" xr3:uid="{00000000-0010-0000-0000-000003000000}" uniqueName="3" name="MDDF" totalsRowFunction="custom" queryTableFieldId="3" dataDxfId="21" totalsRowDxfId="20">
      <totalsRowFormula>AVERAGE(psych_RT_sub_22ML[MDDF])</totalsRowFormula>
    </tableColumn>
    <tableColumn id="4" xr3:uid="{00000000-0010-0000-0000-000004000000}" uniqueName="4" name="MDGV" totalsRowFunction="custom" queryTableFieldId="4" dataDxfId="19" totalsRowDxfId="18">
      <totalsRowFormula>AVERAGE(psych_RT_sub_22ML[MDGV])</totalsRowFormula>
    </tableColumn>
    <tableColumn id="5" xr3:uid="{00000000-0010-0000-0000-000005000000}" uniqueName="5" name="MDGF" totalsRowFunction="custom" queryTableFieldId="5" dataDxfId="17" totalsRowDxfId="16">
      <totalsRowFormula>AVERAGE(psych_RT_sub_22ML[MDGF])</totalsRowFormula>
    </tableColumn>
    <tableColumn id="6" xr3:uid="{00000000-0010-0000-0000-000006000000}" uniqueName="6" name="VMDV" totalsRowFunction="custom" queryTableFieldId="6" dataDxfId="15" totalsRowDxfId="14">
      <totalsRowFormula>AVERAGE(psych_RT_sub_22ML[VMDV])</totalsRowFormula>
    </tableColumn>
    <tableColumn id="7" xr3:uid="{00000000-0010-0000-0000-000007000000}" uniqueName="7" name="VMDF" totalsRowFunction="custom" queryTableFieldId="7" dataDxfId="13" totalsRowDxfId="12">
      <totalsRowFormula>AVERAGE(psych_RT_sub_22ML[VMDF])</totalsRowFormula>
    </tableColumn>
    <tableColumn id="8" xr3:uid="{00000000-0010-0000-0000-000008000000}" uniqueName="8" name="VMGV" totalsRowFunction="custom" queryTableFieldId="8" dataDxfId="11" totalsRowDxfId="10">
      <totalsRowFormula>AVERAGE(psych_RT_sub_22ML[VMGV])</totalsRowFormula>
    </tableColumn>
    <tableColumn id="9" xr3:uid="{00000000-0010-0000-0000-000009000000}" uniqueName="9" name="VMGF" totalsRowFunction="custom" queryTableFieldId="9" dataDxfId="9" totalsRowDxfId="8">
      <totalsRowFormula>AVERAGE(psych_RT_sub_22ML[VMGF])</totalsRowFormula>
    </tableColumn>
    <tableColumn id="10" xr3:uid="{00000000-0010-0000-0000-00000A000000}" uniqueName="10" name="RTDV" totalsRowFunction="custom" queryTableFieldId="10" dataDxfId="7" totalsRowDxfId="1">
      <totalsRowFormula>AVERAGE(psych_RT_sub_22ML[RTDV])</totalsRowFormula>
    </tableColumn>
    <tableColumn id="11" xr3:uid="{00000000-0010-0000-0000-00000B000000}" uniqueName="11" name="RTDF" totalsRowFunction="custom" queryTableFieldId="11" dataDxfId="6" totalsRowDxfId="5">
      <totalsRowFormula>AVERAGE(psych_RT_sub_22ML[RTDF])</totalsRowFormula>
    </tableColumn>
    <tableColumn id="12" xr3:uid="{00000000-0010-0000-0000-00000C000000}" uniqueName="12" name="RTGV" totalsRowFunction="custom" queryTableFieldId="12" dataDxfId="4" totalsRowDxfId="0">
      <totalsRowFormula>AVERAGE(psych_RT_sub_22ML[RTGV])</totalsRowFormula>
    </tableColumn>
    <tableColumn id="13" xr3:uid="{00000000-0010-0000-0000-00000D000000}" uniqueName="13" name="RTGF" totalsRowFunction="custom" queryTableFieldId="13" dataDxfId="3" totalsRowDxfId="2">
      <totalsRowFormula>AVERAGE(psych_RT_sub_22ML[RTGF])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34" zoomScale="55" zoomScaleNormal="55" workbookViewId="0">
      <selection activeCell="L62" sqref="L62"/>
    </sheetView>
  </sheetViews>
  <sheetFormatPr baseColWidth="10" defaultRowHeight="14.5" x14ac:dyDescent="0.35"/>
  <cols>
    <col min="1" max="1" width="10.54296875" bestFit="1" customWidth="1"/>
    <col min="2" max="5" width="18.54296875" bestFit="1" customWidth="1"/>
    <col min="6" max="9" width="13.26953125" bestFit="1" customWidth="1"/>
    <col min="10" max="13" width="19.54296875" bestFit="1" customWidth="1"/>
  </cols>
  <sheetData>
    <row r="1" spans="1:13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5">
      <c r="A2" s="1" t="s">
        <v>74</v>
      </c>
      <c r="B2" s="2">
        <v>1.43333333333333</v>
      </c>
      <c r="C2" s="2">
        <v>1.38333333333333</v>
      </c>
      <c r="D2" s="2">
        <v>1.05</v>
      </c>
      <c r="E2" s="2">
        <v>1.05</v>
      </c>
      <c r="F2" s="2">
        <v>4800</v>
      </c>
      <c r="G2" s="2">
        <v>2760</v>
      </c>
      <c r="H2" s="2">
        <v>2460</v>
      </c>
      <c r="I2" s="2">
        <v>4320</v>
      </c>
      <c r="J2" s="2">
        <v>0.5</v>
      </c>
      <c r="K2" s="2">
        <v>0.53333333333333299</v>
      </c>
      <c r="L2" s="2">
        <v>0.483333333333333</v>
      </c>
      <c r="M2" s="2">
        <v>0.46666666666666601</v>
      </c>
    </row>
    <row r="3" spans="1:13" x14ac:dyDescent="0.35">
      <c r="A3" s="1" t="s">
        <v>75</v>
      </c>
      <c r="B3" s="2">
        <v>1.2</v>
      </c>
      <c r="C3" s="2">
        <v>1.0166666666666599</v>
      </c>
      <c r="D3" s="2">
        <v>1.06666666666666</v>
      </c>
      <c r="E3" s="2">
        <v>0.93333333333333302</v>
      </c>
      <c r="F3" s="2">
        <v>3300</v>
      </c>
      <c r="G3" s="2">
        <v>2580</v>
      </c>
      <c r="H3" s="2">
        <v>3600</v>
      </c>
      <c r="I3" s="2">
        <v>3660</v>
      </c>
      <c r="J3" s="2">
        <v>0.55000000000000004</v>
      </c>
      <c r="K3" s="2">
        <v>0.483333333333333</v>
      </c>
      <c r="L3" s="2">
        <v>0.43333333333333302</v>
      </c>
      <c r="M3" s="2">
        <v>0.4</v>
      </c>
    </row>
    <row r="4" spans="1:13" x14ac:dyDescent="0.35">
      <c r="A4" s="1" t="s">
        <v>76</v>
      </c>
      <c r="B4" s="2">
        <v>1.13333333333333</v>
      </c>
      <c r="C4" s="2">
        <v>1.05</v>
      </c>
      <c r="D4" s="2">
        <v>0.93333333333333302</v>
      </c>
      <c r="E4" s="2">
        <v>1.3</v>
      </c>
      <c r="F4" s="2">
        <v>2940</v>
      </c>
      <c r="G4" s="2">
        <v>1860</v>
      </c>
      <c r="H4" s="2">
        <v>1920</v>
      </c>
      <c r="I4" s="2">
        <v>2820</v>
      </c>
      <c r="J4" s="2">
        <v>0.5</v>
      </c>
      <c r="K4" s="2">
        <v>0.46666666666666601</v>
      </c>
      <c r="L4" s="2">
        <v>0.483333333333333</v>
      </c>
      <c r="M4" s="2">
        <v>0.51666666666666605</v>
      </c>
    </row>
    <row r="5" spans="1:13" x14ac:dyDescent="0.35">
      <c r="A5" s="1" t="s">
        <v>77</v>
      </c>
      <c r="B5" s="2">
        <v>0.83333333333333304</v>
      </c>
      <c r="C5" s="2">
        <v>0.91666666666666596</v>
      </c>
      <c r="D5" s="2">
        <v>1.06666666666666</v>
      </c>
      <c r="E5" s="2">
        <v>0.98333333333333295</v>
      </c>
      <c r="F5" s="2">
        <v>4020</v>
      </c>
      <c r="G5" s="2">
        <v>1920</v>
      </c>
      <c r="H5" s="2">
        <v>3780</v>
      </c>
      <c r="I5" s="2">
        <v>7200</v>
      </c>
      <c r="J5" s="2">
        <v>0.41666666666666602</v>
      </c>
      <c r="K5" s="2">
        <v>0.41666666666666602</v>
      </c>
      <c r="L5" s="2">
        <v>0.58333333333333304</v>
      </c>
      <c r="M5" s="2">
        <v>0.4</v>
      </c>
    </row>
    <row r="6" spans="1:13" x14ac:dyDescent="0.35">
      <c r="A6" s="1" t="s">
        <v>78</v>
      </c>
      <c r="B6" s="2">
        <v>0.93333333333333302</v>
      </c>
      <c r="C6" s="2">
        <v>1.05</v>
      </c>
      <c r="D6" s="2">
        <v>0.8</v>
      </c>
      <c r="E6" s="2">
        <v>0.9</v>
      </c>
      <c r="F6" s="2">
        <v>3120</v>
      </c>
      <c r="G6" s="2">
        <v>4260</v>
      </c>
      <c r="H6" s="2">
        <v>3420</v>
      </c>
      <c r="I6" s="2">
        <v>3900</v>
      </c>
      <c r="J6" s="2">
        <v>0.35</v>
      </c>
      <c r="K6" s="2">
        <v>0.61666666666666603</v>
      </c>
      <c r="L6" s="2">
        <v>0.4</v>
      </c>
      <c r="M6" s="2">
        <v>0.53333333333333299</v>
      </c>
    </row>
    <row r="7" spans="1:13" x14ac:dyDescent="0.35">
      <c r="A7" s="1" t="s">
        <v>79</v>
      </c>
      <c r="B7" s="2">
        <v>1.05</v>
      </c>
      <c r="C7" s="2">
        <v>0.88333333333333297</v>
      </c>
      <c r="D7" s="2">
        <v>0.96666666666666601</v>
      </c>
      <c r="E7" s="2">
        <v>1.31666666666666</v>
      </c>
      <c r="F7" s="2">
        <v>3660</v>
      </c>
      <c r="G7" s="2">
        <v>3600</v>
      </c>
      <c r="H7" s="2">
        <v>2460</v>
      </c>
      <c r="I7" s="2">
        <v>2280</v>
      </c>
      <c r="J7" s="2">
        <v>0.5</v>
      </c>
      <c r="K7" s="2">
        <v>0.45</v>
      </c>
      <c r="L7" s="2">
        <v>0.53333333333333299</v>
      </c>
      <c r="M7" s="2">
        <v>0.61666666666666603</v>
      </c>
    </row>
    <row r="8" spans="1:13" x14ac:dyDescent="0.35">
      <c r="A8" s="1" t="s">
        <v>80</v>
      </c>
      <c r="B8" s="2">
        <v>0.88333333333333297</v>
      </c>
      <c r="C8" s="2">
        <v>0.81666666666666599</v>
      </c>
      <c r="D8" s="2">
        <v>1</v>
      </c>
      <c r="E8" s="2">
        <v>1.0833333333333299</v>
      </c>
      <c r="F8" s="2">
        <v>7140</v>
      </c>
      <c r="G8" s="2">
        <v>2700</v>
      </c>
      <c r="H8" s="2">
        <v>2100</v>
      </c>
      <c r="I8" s="2">
        <v>2460</v>
      </c>
      <c r="J8" s="2">
        <v>0.43333333333333302</v>
      </c>
      <c r="K8" s="2">
        <v>0.4</v>
      </c>
      <c r="L8" s="2">
        <v>0.5</v>
      </c>
      <c r="M8" s="2">
        <v>0.51666666666666605</v>
      </c>
    </row>
    <row r="9" spans="1:13" x14ac:dyDescent="0.35">
      <c r="A9" s="1" t="s">
        <v>81</v>
      </c>
      <c r="B9" s="2">
        <v>0.83333333333333304</v>
      </c>
      <c r="C9" s="2">
        <v>0.88333333333333297</v>
      </c>
      <c r="D9" s="2">
        <v>0.88333333333333297</v>
      </c>
      <c r="E9" s="2">
        <v>0.93333333333333302</v>
      </c>
      <c r="F9" s="2">
        <v>4080</v>
      </c>
      <c r="G9" s="2">
        <v>2760</v>
      </c>
      <c r="H9" s="2">
        <v>3960</v>
      </c>
      <c r="I9" s="2">
        <v>3480</v>
      </c>
      <c r="J9" s="2">
        <v>0.45</v>
      </c>
      <c r="K9" s="2">
        <v>0.45</v>
      </c>
      <c r="L9" s="2">
        <v>0.483333333333333</v>
      </c>
      <c r="M9" s="2">
        <v>0.45</v>
      </c>
    </row>
    <row r="10" spans="1:13" x14ac:dyDescent="0.35">
      <c r="A10" s="1" t="s">
        <v>82</v>
      </c>
      <c r="B10" s="2">
        <v>1.05</v>
      </c>
      <c r="C10" s="2">
        <v>1</v>
      </c>
      <c r="D10" s="2">
        <v>1.0166666666666599</v>
      </c>
      <c r="E10" s="2">
        <v>1.2</v>
      </c>
      <c r="F10" s="2">
        <v>7020</v>
      </c>
      <c r="G10" s="2">
        <v>3960</v>
      </c>
      <c r="H10" s="2">
        <v>3900</v>
      </c>
      <c r="I10" s="2">
        <v>2880</v>
      </c>
      <c r="J10" s="2">
        <v>0.35</v>
      </c>
      <c r="K10" s="2">
        <v>0.53333333333333299</v>
      </c>
      <c r="L10" s="2">
        <v>0.43333333333333302</v>
      </c>
      <c r="M10" s="2">
        <v>0.5</v>
      </c>
    </row>
    <row r="11" spans="1:13" x14ac:dyDescent="0.35">
      <c r="A11" s="1" t="s">
        <v>83</v>
      </c>
      <c r="B11" s="2">
        <v>1.05</v>
      </c>
      <c r="C11" s="2">
        <v>0.95</v>
      </c>
      <c r="D11" s="2">
        <v>1.18333333333333</v>
      </c>
      <c r="E11" s="2">
        <v>0.88333333333333297</v>
      </c>
      <c r="F11" s="2">
        <v>3960</v>
      </c>
      <c r="G11" s="2">
        <v>4800</v>
      </c>
      <c r="H11" s="2">
        <v>2220</v>
      </c>
      <c r="I11" s="2">
        <v>4020</v>
      </c>
      <c r="J11" s="2">
        <v>0.55000000000000004</v>
      </c>
      <c r="K11" s="2">
        <v>0.483333333333333</v>
      </c>
      <c r="L11" s="2">
        <v>0.5</v>
      </c>
      <c r="M11" s="2">
        <v>0.43333333333333302</v>
      </c>
    </row>
    <row r="12" spans="1:13" x14ac:dyDescent="0.35">
      <c r="A12" s="1" t="s">
        <v>84</v>
      </c>
      <c r="B12" s="2">
        <v>1.06666666666666</v>
      </c>
      <c r="C12" s="2">
        <v>0.9</v>
      </c>
      <c r="D12" s="2">
        <v>0.85</v>
      </c>
      <c r="E12" s="2">
        <v>1.2</v>
      </c>
      <c r="F12" s="2">
        <v>2640</v>
      </c>
      <c r="G12" s="2">
        <v>2340</v>
      </c>
      <c r="H12" s="2">
        <v>2580</v>
      </c>
      <c r="I12" s="2">
        <v>3180</v>
      </c>
      <c r="J12" s="2">
        <v>0.41666666666666602</v>
      </c>
      <c r="K12" s="2">
        <v>0.41666666666666602</v>
      </c>
      <c r="L12" s="2">
        <v>0.4</v>
      </c>
      <c r="M12" s="2">
        <v>0.53333333333333299</v>
      </c>
    </row>
    <row r="13" spans="1:13" x14ac:dyDescent="0.35">
      <c r="A13" s="1" t="s">
        <v>85</v>
      </c>
      <c r="B13" s="2">
        <v>0.9</v>
      </c>
      <c r="C13" s="2">
        <v>1.11666666666666</v>
      </c>
      <c r="D13" s="2">
        <v>1.0333333333333301</v>
      </c>
      <c r="E13" s="2">
        <v>0.78333333333333299</v>
      </c>
      <c r="F13" s="2">
        <v>3360</v>
      </c>
      <c r="G13" s="2">
        <v>3900</v>
      </c>
      <c r="H13" s="2">
        <v>4140</v>
      </c>
      <c r="I13" s="2">
        <v>4020</v>
      </c>
      <c r="J13" s="2">
        <v>0.45</v>
      </c>
      <c r="K13" s="2">
        <v>0.483333333333333</v>
      </c>
      <c r="L13" s="2">
        <v>0.5</v>
      </c>
      <c r="M13" s="2">
        <v>0.46666666666666601</v>
      </c>
    </row>
    <row r="14" spans="1:13" x14ac:dyDescent="0.35">
      <c r="A14" s="1" t="s">
        <v>86</v>
      </c>
      <c r="B14" s="2">
        <v>0.88333333333333297</v>
      </c>
      <c r="C14" s="2">
        <v>0.85</v>
      </c>
      <c r="D14" s="2">
        <v>0.9</v>
      </c>
      <c r="E14" s="2">
        <v>1.6</v>
      </c>
      <c r="F14" s="2">
        <v>5460</v>
      </c>
      <c r="G14" s="2">
        <v>3120</v>
      </c>
      <c r="H14" s="2">
        <v>2280</v>
      </c>
      <c r="I14" s="2">
        <v>2700</v>
      </c>
      <c r="J14" s="2">
        <v>0.45</v>
      </c>
      <c r="K14" s="2">
        <v>0.46666666666666601</v>
      </c>
      <c r="L14" s="2">
        <v>0.46666666666666601</v>
      </c>
      <c r="M14" s="2">
        <v>0.45</v>
      </c>
    </row>
    <row r="15" spans="1:13" x14ac:dyDescent="0.35">
      <c r="A15" s="1" t="s">
        <v>87</v>
      </c>
      <c r="B15" s="2">
        <v>1.7666666666666599</v>
      </c>
      <c r="C15" s="2">
        <v>1.4</v>
      </c>
      <c r="D15" s="2">
        <v>1.0333333333333301</v>
      </c>
      <c r="E15" s="2">
        <v>1.1499999999999999</v>
      </c>
      <c r="F15" s="2">
        <v>6540</v>
      </c>
      <c r="G15" s="2">
        <v>2520</v>
      </c>
      <c r="H15" s="2">
        <v>6180</v>
      </c>
      <c r="I15" s="2">
        <v>3480</v>
      </c>
      <c r="J15" s="2">
        <v>0.6</v>
      </c>
      <c r="K15" s="2">
        <v>0.98333333333333295</v>
      </c>
      <c r="L15" s="2">
        <v>0.58333333333333304</v>
      </c>
      <c r="M15" s="2">
        <v>0.53333333333333299</v>
      </c>
    </row>
    <row r="16" spans="1:13" x14ac:dyDescent="0.35">
      <c r="A16" s="1" t="s">
        <v>88</v>
      </c>
      <c r="B16" s="2">
        <v>1.06666666666666</v>
      </c>
      <c r="C16" s="2">
        <v>1.0833333333333299</v>
      </c>
      <c r="D16" s="2">
        <v>1.0166666666666599</v>
      </c>
      <c r="E16" s="2">
        <v>1.0833333333333299</v>
      </c>
      <c r="F16" s="2">
        <v>3840</v>
      </c>
      <c r="G16" s="2">
        <v>3180</v>
      </c>
      <c r="H16" s="2">
        <v>4560</v>
      </c>
      <c r="I16" s="2">
        <v>4260</v>
      </c>
      <c r="J16" s="2">
        <v>0.43333333333333302</v>
      </c>
      <c r="K16" s="2">
        <v>0.55000000000000004</v>
      </c>
      <c r="L16" s="2">
        <v>0.53333333333333299</v>
      </c>
      <c r="M16" s="2">
        <v>0.46666666666666601</v>
      </c>
    </row>
    <row r="17" spans="1:13" x14ac:dyDescent="0.35">
      <c r="A17" s="1" t="s">
        <v>89</v>
      </c>
      <c r="B17" s="2">
        <v>0.95</v>
      </c>
      <c r="C17" s="2">
        <v>0.98333333333333295</v>
      </c>
      <c r="D17" s="2">
        <v>0.98333333333333295</v>
      </c>
      <c r="E17" s="2">
        <v>1.36666666666666</v>
      </c>
      <c r="F17" s="2">
        <v>4980</v>
      </c>
      <c r="G17" s="2">
        <v>2520</v>
      </c>
      <c r="H17" s="2">
        <v>4740</v>
      </c>
      <c r="I17" s="2">
        <v>6360</v>
      </c>
      <c r="J17" s="2">
        <v>0.483333333333333</v>
      </c>
      <c r="K17" s="2">
        <v>0.43333333333333302</v>
      </c>
      <c r="L17" s="2">
        <v>0.483333333333333</v>
      </c>
      <c r="M17" s="2">
        <v>0.45</v>
      </c>
    </row>
    <row r="18" spans="1:13" x14ac:dyDescent="0.35">
      <c r="A18" s="1" t="s">
        <v>90</v>
      </c>
      <c r="B18" s="2">
        <v>0.96666666666666601</v>
      </c>
      <c r="C18" s="2">
        <v>1.06666666666666</v>
      </c>
      <c r="D18" s="2">
        <v>0.88333333333333297</v>
      </c>
      <c r="E18" s="2">
        <v>0.85</v>
      </c>
      <c r="F18" s="2">
        <v>5340</v>
      </c>
      <c r="G18" s="2">
        <v>3000</v>
      </c>
      <c r="H18" s="2">
        <v>3180</v>
      </c>
      <c r="I18" s="2">
        <v>3660</v>
      </c>
      <c r="J18" s="2">
        <v>0.4</v>
      </c>
      <c r="K18" s="2">
        <v>0.53333333333333299</v>
      </c>
      <c r="L18" s="2">
        <v>0.46666666666666601</v>
      </c>
      <c r="M18" s="2">
        <v>0.45</v>
      </c>
    </row>
    <row r="19" spans="1:13" x14ac:dyDescent="0.35">
      <c r="A19" s="1" t="s">
        <v>91</v>
      </c>
      <c r="B19" s="2">
        <v>0.91666666666666596</v>
      </c>
      <c r="C19" s="2">
        <v>1.06666666666666</v>
      </c>
      <c r="D19" s="2">
        <v>0.86666666666666603</v>
      </c>
      <c r="E19" s="2">
        <v>1.0166666666666599</v>
      </c>
      <c r="F19" s="2">
        <v>2040</v>
      </c>
      <c r="G19" s="2">
        <v>4200</v>
      </c>
      <c r="H19" s="2">
        <v>2760</v>
      </c>
      <c r="I19" s="2">
        <v>6180</v>
      </c>
      <c r="J19" s="2">
        <v>0.45</v>
      </c>
      <c r="K19" s="2">
        <v>0.483333333333333</v>
      </c>
      <c r="L19" s="2">
        <v>0.43333333333333302</v>
      </c>
      <c r="M19" s="2">
        <v>0.53333333333333299</v>
      </c>
    </row>
    <row r="20" spans="1:13" x14ac:dyDescent="0.35">
      <c r="A20" s="1" t="s">
        <v>92</v>
      </c>
      <c r="B20" s="2">
        <v>0.83333333333333304</v>
      </c>
      <c r="C20" s="2">
        <v>1.06666666666666</v>
      </c>
      <c r="D20" s="2">
        <v>1.05</v>
      </c>
      <c r="E20" s="2">
        <v>1.4166666666666601</v>
      </c>
      <c r="F20" s="2">
        <v>4020</v>
      </c>
      <c r="G20" s="2">
        <v>3000</v>
      </c>
      <c r="H20" s="2">
        <v>6840</v>
      </c>
      <c r="I20" s="2">
        <v>2100</v>
      </c>
      <c r="J20" s="2">
        <v>0.4</v>
      </c>
      <c r="K20" s="2">
        <v>0.61666666666666603</v>
      </c>
      <c r="L20" s="2">
        <v>0.45</v>
      </c>
      <c r="M20" s="2">
        <v>0.55000000000000004</v>
      </c>
    </row>
    <row r="21" spans="1:13" x14ac:dyDescent="0.35">
      <c r="A21" s="1" t="s">
        <v>93</v>
      </c>
      <c r="B21" s="2">
        <v>0.73333333333333295</v>
      </c>
      <c r="C21" s="2">
        <v>1.0166666666666599</v>
      </c>
      <c r="D21" s="2">
        <v>0.81666666666666599</v>
      </c>
      <c r="E21" s="2">
        <v>1.05</v>
      </c>
      <c r="F21" s="2">
        <v>8760</v>
      </c>
      <c r="G21" s="2">
        <v>1860</v>
      </c>
      <c r="H21" s="2">
        <v>6120</v>
      </c>
      <c r="I21" s="2">
        <v>4200</v>
      </c>
      <c r="J21" s="2">
        <v>0.4</v>
      </c>
      <c r="K21" s="2">
        <v>0.5</v>
      </c>
      <c r="L21" s="2">
        <v>0.41666666666666602</v>
      </c>
      <c r="M21" s="2">
        <v>0.483333333333333</v>
      </c>
    </row>
    <row r="22" spans="1:13" x14ac:dyDescent="0.35">
      <c r="A22" s="1" t="s">
        <v>94</v>
      </c>
      <c r="B22" s="2">
        <v>0.93333333333333302</v>
      </c>
      <c r="C22" s="2" t="s">
        <v>95</v>
      </c>
      <c r="D22" s="2">
        <v>1.25</v>
      </c>
      <c r="E22" s="2" t="s">
        <v>95</v>
      </c>
      <c r="F22" s="2">
        <v>5700</v>
      </c>
      <c r="G22" s="2" t="s">
        <v>95</v>
      </c>
      <c r="H22" s="2">
        <v>5280</v>
      </c>
      <c r="I22" s="2" t="s">
        <v>95</v>
      </c>
      <c r="J22" s="2">
        <v>0.38333333333333303</v>
      </c>
      <c r="K22" s="2" t="s">
        <v>95</v>
      </c>
      <c r="L22" s="2">
        <v>0.36666666666666597</v>
      </c>
      <c r="M22" s="2" t="s">
        <v>95</v>
      </c>
    </row>
    <row r="23" spans="1:13" x14ac:dyDescent="0.35">
      <c r="A23" s="1" t="s">
        <v>96</v>
      </c>
      <c r="B23" s="2">
        <v>1.0833333333333299</v>
      </c>
      <c r="C23" s="2" t="s">
        <v>95</v>
      </c>
      <c r="D23" s="2">
        <v>0.83333333333333304</v>
      </c>
      <c r="E23" s="2" t="s">
        <v>95</v>
      </c>
      <c r="F23" s="2">
        <v>8340</v>
      </c>
      <c r="G23" s="2" t="s">
        <v>95</v>
      </c>
      <c r="H23" s="2">
        <v>3420</v>
      </c>
      <c r="I23" s="2" t="s">
        <v>95</v>
      </c>
      <c r="J23" s="2">
        <v>0.56666666666666599</v>
      </c>
      <c r="K23" s="2" t="s">
        <v>95</v>
      </c>
      <c r="L23" s="2">
        <v>0.483333333333333</v>
      </c>
      <c r="M23" s="2" t="s">
        <v>95</v>
      </c>
    </row>
    <row r="24" spans="1:13" x14ac:dyDescent="0.35">
      <c r="A24" s="1" t="s">
        <v>97</v>
      </c>
      <c r="B24" s="2">
        <v>0.98333333333333295</v>
      </c>
      <c r="C24" s="2" t="s">
        <v>95</v>
      </c>
      <c r="D24" s="2">
        <v>1.18333333333333</v>
      </c>
      <c r="E24" s="2" t="s">
        <v>95</v>
      </c>
      <c r="F24" s="2">
        <v>5640</v>
      </c>
      <c r="G24" s="2" t="s">
        <v>95</v>
      </c>
      <c r="H24" s="2">
        <v>2400</v>
      </c>
      <c r="I24" s="2" t="s">
        <v>95</v>
      </c>
      <c r="J24" s="2">
        <v>0.38333333333333303</v>
      </c>
      <c r="K24" s="2" t="s">
        <v>95</v>
      </c>
      <c r="L24" s="2">
        <v>0.51666666666666605</v>
      </c>
      <c r="M24" s="2" t="s">
        <v>95</v>
      </c>
    </row>
    <row r="25" spans="1:13" x14ac:dyDescent="0.35">
      <c r="A25" s="1" t="s">
        <v>98</v>
      </c>
      <c r="B25" s="2">
        <v>1.0166666666666599</v>
      </c>
      <c r="C25" s="2" t="s">
        <v>95</v>
      </c>
      <c r="D25" s="2">
        <v>0.86666666666666603</v>
      </c>
      <c r="E25" s="2" t="s">
        <v>95</v>
      </c>
      <c r="F25" s="2">
        <v>6780</v>
      </c>
      <c r="G25" s="2" t="s">
        <v>95</v>
      </c>
      <c r="H25" s="2">
        <v>3540</v>
      </c>
      <c r="I25" s="2" t="s">
        <v>95</v>
      </c>
      <c r="J25" s="2">
        <v>0.51666666666666605</v>
      </c>
      <c r="K25" s="2" t="s">
        <v>95</v>
      </c>
      <c r="L25" s="2">
        <v>0.483333333333333</v>
      </c>
      <c r="M25" s="2" t="s">
        <v>95</v>
      </c>
    </row>
    <row r="26" spans="1:13" x14ac:dyDescent="0.35">
      <c r="A26" s="1" t="s">
        <v>99</v>
      </c>
      <c r="B26" s="2">
        <v>0.85</v>
      </c>
      <c r="C26" s="2" t="s">
        <v>95</v>
      </c>
      <c r="D26" s="2">
        <v>0.86666666666666603</v>
      </c>
      <c r="E26" s="2" t="s">
        <v>95</v>
      </c>
      <c r="F26" s="2">
        <v>4560</v>
      </c>
      <c r="G26" s="2" t="s">
        <v>95</v>
      </c>
      <c r="H26" s="2">
        <v>5400</v>
      </c>
      <c r="I26" s="2" t="s">
        <v>95</v>
      </c>
      <c r="J26" s="2">
        <v>0.46666666666666601</v>
      </c>
      <c r="K26" s="2" t="s">
        <v>95</v>
      </c>
      <c r="L26" s="2">
        <v>0.483333333333333</v>
      </c>
      <c r="M26" s="2" t="s">
        <v>95</v>
      </c>
    </row>
    <row r="27" spans="1:13" x14ac:dyDescent="0.35">
      <c r="A27" s="1" t="s">
        <v>100</v>
      </c>
      <c r="B27" s="2">
        <v>1.0333333333333301</v>
      </c>
      <c r="C27" s="2" t="s">
        <v>95</v>
      </c>
      <c r="D27" s="2">
        <v>1.05</v>
      </c>
      <c r="E27" s="2" t="s">
        <v>95</v>
      </c>
      <c r="F27" s="2">
        <v>3600</v>
      </c>
      <c r="G27" s="2" t="s">
        <v>95</v>
      </c>
      <c r="H27" s="2">
        <v>3480</v>
      </c>
      <c r="I27" s="2" t="s">
        <v>95</v>
      </c>
      <c r="J27" s="2">
        <v>0.6</v>
      </c>
      <c r="K27" s="2" t="s">
        <v>95</v>
      </c>
      <c r="L27" s="2">
        <v>0.58333333333333304</v>
      </c>
      <c r="M27" s="2" t="s">
        <v>95</v>
      </c>
    </row>
    <row r="28" spans="1:13" x14ac:dyDescent="0.35">
      <c r="A28" s="1" t="s">
        <v>101</v>
      </c>
      <c r="B28" s="2">
        <v>0.96666666666666601</v>
      </c>
      <c r="C28" s="2" t="s">
        <v>95</v>
      </c>
      <c r="D28" s="2">
        <v>0.91666666666666596</v>
      </c>
      <c r="E28" s="2" t="s">
        <v>95</v>
      </c>
      <c r="F28" s="2">
        <v>6300</v>
      </c>
      <c r="G28" s="2" t="s">
        <v>95</v>
      </c>
      <c r="H28" s="2">
        <v>4860</v>
      </c>
      <c r="I28" s="2" t="s">
        <v>95</v>
      </c>
      <c r="J28" s="2">
        <v>0.53333333333333299</v>
      </c>
      <c r="K28" s="2" t="s">
        <v>95</v>
      </c>
      <c r="L28" s="2">
        <v>0.4</v>
      </c>
      <c r="M28" s="2" t="s">
        <v>95</v>
      </c>
    </row>
    <row r="29" spans="1:13" x14ac:dyDescent="0.35">
      <c r="A29" s="1" t="s">
        <v>102</v>
      </c>
      <c r="B29" s="2">
        <v>1</v>
      </c>
      <c r="C29" s="2" t="s">
        <v>95</v>
      </c>
      <c r="D29" s="2">
        <v>0.93333333333333302</v>
      </c>
      <c r="E29" s="2" t="s">
        <v>95</v>
      </c>
      <c r="F29" s="2">
        <v>7740</v>
      </c>
      <c r="G29" s="2" t="s">
        <v>95</v>
      </c>
      <c r="H29" s="2">
        <v>4260</v>
      </c>
      <c r="I29" s="2" t="s">
        <v>95</v>
      </c>
      <c r="J29" s="2">
        <v>0.4</v>
      </c>
      <c r="K29" s="2" t="s">
        <v>95</v>
      </c>
      <c r="L29" s="2">
        <v>0.38333333333333303</v>
      </c>
      <c r="M29" s="2" t="s">
        <v>95</v>
      </c>
    </row>
    <row r="30" spans="1:13" x14ac:dyDescent="0.35">
      <c r="A30" s="1" t="s">
        <v>103</v>
      </c>
      <c r="B30" s="2">
        <v>1.0333333333333301</v>
      </c>
      <c r="C30" s="2" t="s">
        <v>95</v>
      </c>
      <c r="D30" s="2">
        <v>0.98333333333333295</v>
      </c>
      <c r="E30" s="2" t="s">
        <v>95</v>
      </c>
      <c r="F30" s="2">
        <v>3840</v>
      </c>
      <c r="G30" s="2" t="s">
        <v>95</v>
      </c>
      <c r="H30" s="2">
        <v>3540</v>
      </c>
      <c r="I30" s="2" t="s">
        <v>95</v>
      </c>
      <c r="J30" s="2">
        <v>0.43333333333333302</v>
      </c>
      <c r="K30" s="2" t="s">
        <v>95</v>
      </c>
      <c r="L30" s="2">
        <v>0.4</v>
      </c>
      <c r="M30" s="2" t="s">
        <v>95</v>
      </c>
    </row>
    <row r="31" spans="1:13" x14ac:dyDescent="0.35">
      <c r="A31" s="1" t="s">
        <v>104</v>
      </c>
      <c r="B31" s="2">
        <v>0.98333333333333295</v>
      </c>
      <c r="C31" s="2" t="s">
        <v>95</v>
      </c>
      <c r="D31" s="2">
        <v>0.91666666666666596</v>
      </c>
      <c r="E31" s="2" t="s">
        <v>95</v>
      </c>
      <c r="F31" s="2">
        <v>2340</v>
      </c>
      <c r="G31" s="2" t="s">
        <v>95</v>
      </c>
      <c r="H31" s="2">
        <v>3540</v>
      </c>
      <c r="I31" s="2" t="s">
        <v>95</v>
      </c>
      <c r="J31" s="2">
        <v>0.36666666666666597</v>
      </c>
      <c r="K31" s="2" t="s">
        <v>95</v>
      </c>
      <c r="L31" s="2">
        <v>0.41666666666666602</v>
      </c>
      <c r="M31" s="2" t="s">
        <v>95</v>
      </c>
    </row>
    <row r="32" spans="1:13" x14ac:dyDescent="0.35">
      <c r="A32" s="1" t="s">
        <v>105</v>
      </c>
      <c r="B32" s="2">
        <v>1.06666666666666</v>
      </c>
      <c r="C32" s="2" t="s">
        <v>95</v>
      </c>
      <c r="D32" s="2">
        <v>0.98333333333333295</v>
      </c>
      <c r="E32" s="2" t="s">
        <v>95</v>
      </c>
      <c r="F32" s="2">
        <v>3420</v>
      </c>
      <c r="G32" s="2" t="s">
        <v>95</v>
      </c>
      <c r="H32" s="2">
        <v>5400</v>
      </c>
      <c r="I32" s="2" t="s">
        <v>95</v>
      </c>
      <c r="J32" s="2">
        <v>0.5</v>
      </c>
      <c r="K32" s="2" t="s">
        <v>95</v>
      </c>
      <c r="L32" s="2">
        <v>0.4</v>
      </c>
      <c r="M32" s="2" t="s">
        <v>95</v>
      </c>
    </row>
    <row r="33" spans="1:13" x14ac:dyDescent="0.35">
      <c r="A33" s="1" t="s">
        <v>106</v>
      </c>
      <c r="B33" s="2">
        <v>0.76666666666666605</v>
      </c>
      <c r="C33" s="2" t="s">
        <v>95</v>
      </c>
      <c r="D33" s="2">
        <v>0.88333333333333297</v>
      </c>
      <c r="E33" s="2" t="s">
        <v>95</v>
      </c>
      <c r="F33" s="2">
        <v>4740</v>
      </c>
      <c r="G33" s="2" t="s">
        <v>95</v>
      </c>
      <c r="H33" s="2">
        <v>3420</v>
      </c>
      <c r="I33" s="2" t="s">
        <v>95</v>
      </c>
      <c r="J33" s="2">
        <v>0.38333333333333303</v>
      </c>
      <c r="K33" s="2" t="s">
        <v>95</v>
      </c>
      <c r="L33" s="2">
        <v>0.43333333333333302</v>
      </c>
      <c r="M33" s="2" t="s">
        <v>95</v>
      </c>
    </row>
    <row r="34" spans="1:13" x14ac:dyDescent="0.35">
      <c r="A34" s="1" t="s">
        <v>107</v>
      </c>
      <c r="B34" s="2">
        <v>1.0333333333333301</v>
      </c>
      <c r="C34" s="2" t="s">
        <v>95</v>
      </c>
      <c r="D34" s="2">
        <v>1.1666666666666601</v>
      </c>
      <c r="E34" s="2" t="s">
        <v>95</v>
      </c>
      <c r="F34" s="2">
        <v>7080</v>
      </c>
      <c r="G34" s="2" t="s">
        <v>95</v>
      </c>
      <c r="H34" s="2">
        <v>2460</v>
      </c>
      <c r="I34" s="2" t="s">
        <v>95</v>
      </c>
      <c r="J34" s="2">
        <v>0.5</v>
      </c>
      <c r="K34" s="2" t="s">
        <v>95</v>
      </c>
      <c r="L34" s="2">
        <v>0.43333333333333302</v>
      </c>
      <c r="M34" s="2" t="s">
        <v>95</v>
      </c>
    </row>
    <row r="35" spans="1:13" x14ac:dyDescent="0.35">
      <c r="A35" s="1" t="s">
        <v>108</v>
      </c>
      <c r="B35" s="2">
        <v>1.11666666666666</v>
      </c>
      <c r="C35" s="2" t="s">
        <v>95</v>
      </c>
      <c r="D35" s="2">
        <v>1.2</v>
      </c>
      <c r="E35" s="2" t="s">
        <v>95</v>
      </c>
      <c r="F35" s="2">
        <v>9360</v>
      </c>
      <c r="G35" s="2" t="s">
        <v>95</v>
      </c>
      <c r="H35" s="2">
        <v>4080</v>
      </c>
      <c r="I35" s="2" t="s">
        <v>95</v>
      </c>
      <c r="J35" s="2">
        <v>0.45</v>
      </c>
      <c r="K35" s="2" t="s">
        <v>95</v>
      </c>
      <c r="L35" s="2">
        <v>0.61666666666666603</v>
      </c>
      <c r="M35" s="2" t="s">
        <v>95</v>
      </c>
    </row>
    <row r="36" spans="1:13" x14ac:dyDescent="0.35">
      <c r="A36" s="1" t="s">
        <v>109</v>
      </c>
      <c r="B36" s="2">
        <v>1.1000000000000001</v>
      </c>
      <c r="C36" s="2" t="s">
        <v>95</v>
      </c>
      <c r="D36" s="2">
        <v>1.0333333333333301</v>
      </c>
      <c r="E36" s="2" t="s">
        <v>95</v>
      </c>
      <c r="F36" s="2">
        <v>2340</v>
      </c>
      <c r="G36" s="2" t="s">
        <v>95</v>
      </c>
      <c r="H36" s="2">
        <v>1800</v>
      </c>
      <c r="I36" s="2" t="s">
        <v>95</v>
      </c>
      <c r="J36" s="2">
        <v>0.63333333333333297</v>
      </c>
      <c r="K36" s="2" t="s">
        <v>95</v>
      </c>
      <c r="L36" s="2">
        <v>0.483333333333333</v>
      </c>
      <c r="M36" s="2" t="s">
        <v>95</v>
      </c>
    </row>
    <row r="37" spans="1:13" x14ac:dyDescent="0.35">
      <c r="A37" s="1" t="s">
        <v>110</v>
      </c>
      <c r="B37" s="2">
        <v>1.56666666666666</v>
      </c>
      <c r="C37" s="2" t="s">
        <v>95</v>
      </c>
      <c r="D37" s="2">
        <v>0.88333333333333297</v>
      </c>
      <c r="E37" s="2" t="s">
        <v>95</v>
      </c>
      <c r="F37" s="2">
        <v>4200</v>
      </c>
      <c r="G37" s="2" t="s">
        <v>95</v>
      </c>
      <c r="H37" s="2">
        <v>7260</v>
      </c>
      <c r="I37" s="2" t="s">
        <v>95</v>
      </c>
      <c r="J37" s="2">
        <v>0.38333333333333303</v>
      </c>
      <c r="K37" s="2" t="s">
        <v>95</v>
      </c>
      <c r="L37" s="2">
        <v>0.43333333333333302</v>
      </c>
      <c r="M37" s="2" t="s">
        <v>95</v>
      </c>
    </row>
    <row r="38" spans="1:13" x14ac:dyDescent="0.35">
      <c r="A38" s="1" t="s">
        <v>111</v>
      </c>
      <c r="B38" s="2">
        <v>1.06666666666666</v>
      </c>
      <c r="C38" s="2" t="s">
        <v>95</v>
      </c>
      <c r="D38" s="2">
        <v>0.83333333333333304</v>
      </c>
      <c r="E38" s="2" t="s">
        <v>95</v>
      </c>
      <c r="F38" s="2">
        <v>7740</v>
      </c>
      <c r="G38" s="2" t="s">
        <v>95</v>
      </c>
      <c r="H38" s="2">
        <v>2220</v>
      </c>
      <c r="I38" s="2" t="s">
        <v>95</v>
      </c>
      <c r="J38" s="2">
        <v>0.36666666666666597</v>
      </c>
      <c r="K38" s="2" t="s">
        <v>95</v>
      </c>
      <c r="L38" s="2">
        <v>0.36666666666666597</v>
      </c>
      <c r="M38" s="2" t="s">
        <v>95</v>
      </c>
    </row>
    <row r="39" spans="1:13" x14ac:dyDescent="0.35">
      <c r="A39" s="1" t="s">
        <v>112</v>
      </c>
      <c r="B39" s="2">
        <v>1.0166666666666599</v>
      </c>
      <c r="C39" s="2" t="s">
        <v>95</v>
      </c>
      <c r="D39" s="2">
        <v>0.86666666666666603</v>
      </c>
      <c r="E39" s="2" t="s">
        <v>95</v>
      </c>
      <c r="F39" s="2">
        <v>2280</v>
      </c>
      <c r="G39" s="2" t="s">
        <v>95</v>
      </c>
      <c r="H39" s="2">
        <v>2580</v>
      </c>
      <c r="I39" s="2" t="s">
        <v>95</v>
      </c>
      <c r="J39" s="2">
        <v>0.56666666666666599</v>
      </c>
      <c r="K39" s="2" t="s">
        <v>95</v>
      </c>
      <c r="L39" s="2">
        <v>0.41666666666666602</v>
      </c>
      <c r="M39" s="2" t="s">
        <v>95</v>
      </c>
    </row>
    <row r="40" spans="1:13" x14ac:dyDescent="0.35">
      <c r="A40" s="1" t="s">
        <v>113</v>
      </c>
      <c r="B40" s="2">
        <v>0.9</v>
      </c>
      <c r="C40" s="2" t="s">
        <v>95</v>
      </c>
      <c r="D40" s="2">
        <v>0.93333333333333302</v>
      </c>
      <c r="E40" s="2" t="s">
        <v>95</v>
      </c>
      <c r="F40" s="2">
        <v>2460</v>
      </c>
      <c r="G40" s="2" t="s">
        <v>95</v>
      </c>
      <c r="H40" s="2">
        <v>2700</v>
      </c>
      <c r="I40" s="2" t="s">
        <v>95</v>
      </c>
      <c r="J40" s="2">
        <v>0.483333333333333</v>
      </c>
      <c r="K40" s="2" t="s">
        <v>95</v>
      </c>
      <c r="L40" s="2">
        <v>0.41666666666666602</v>
      </c>
      <c r="M40" s="2" t="s">
        <v>95</v>
      </c>
    </row>
    <row r="41" spans="1:13" x14ac:dyDescent="0.35">
      <c r="A41" s="1" t="s">
        <v>114</v>
      </c>
      <c r="B41" s="2">
        <v>1.0833333333333299</v>
      </c>
      <c r="C41" s="2" t="s">
        <v>95</v>
      </c>
      <c r="D41" s="2">
        <v>0.9</v>
      </c>
      <c r="E41" s="2" t="s">
        <v>95</v>
      </c>
      <c r="F41" s="2">
        <v>7320</v>
      </c>
      <c r="G41" s="2" t="s">
        <v>95</v>
      </c>
      <c r="H41" s="2">
        <v>2280</v>
      </c>
      <c r="I41" s="2" t="s">
        <v>95</v>
      </c>
      <c r="J41" s="2">
        <v>0.41666666666666602</v>
      </c>
      <c r="K41" s="2" t="s">
        <v>95</v>
      </c>
      <c r="L41" s="2">
        <v>0.43333333333333302</v>
      </c>
      <c r="M41" s="2" t="s">
        <v>95</v>
      </c>
    </row>
    <row r="42" spans="1:13" x14ac:dyDescent="0.35">
      <c r="A42" s="1" t="s">
        <v>115</v>
      </c>
      <c r="B42" s="2">
        <v>1.05</v>
      </c>
      <c r="C42" s="2" t="s">
        <v>95</v>
      </c>
      <c r="D42" s="2">
        <v>0.88333333333333297</v>
      </c>
      <c r="E42" s="2" t="s">
        <v>95</v>
      </c>
      <c r="F42" s="2">
        <v>4800</v>
      </c>
      <c r="G42" s="2" t="s">
        <v>95</v>
      </c>
      <c r="H42" s="2">
        <v>3180</v>
      </c>
      <c r="I42" s="2" t="s">
        <v>95</v>
      </c>
      <c r="J42" s="2">
        <v>0.55000000000000004</v>
      </c>
      <c r="K42" s="2" t="s">
        <v>95</v>
      </c>
      <c r="L42" s="2">
        <v>0.51666666666666605</v>
      </c>
      <c r="M42" s="2" t="s">
        <v>95</v>
      </c>
    </row>
    <row r="43" spans="1:13" x14ac:dyDescent="0.35">
      <c r="A43" s="1" t="s">
        <v>116</v>
      </c>
      <c r="B43" s="2">
        <v>1.7333333333333301</v>
      </c>
      <c r="C43" s="2" t="s">
        <v>95</v>
      </c>
      <c r="D43" s="2">
        <v>0.91666666666666596</v>
      </c>
      <c r="E43" s="2" t="s">
        <v>95</v>
      </c>
      <c r="F43" s="2">
        <v>3720</v>
      </c>
      <c r="G43" s="2" t="s">
        <v>95</v>
      </c>
      <c r="H43" s="2">
        <v>2220</v>
      </c>
      <c r="I43" s="2" t="s">
        <v>95</v>
      </c>
      <c r="J43" s="2">
        <v>1.0833333333333299</v>
      </c>
      <c r="K43" s="2" t="s">
        <v>95</v>
      </c>
      <c r="L43" s="2">
        <v>0.46666666666666601</v>
      </c>
      <c r="M43" s="2" t="s">
        <v>95</v>
      </c>
    </row>
    <row r="44" spans="1:13" x14ac:dyDescent="0.35">
      <c r="A44" s="1" t="s">
        <v>117</v>
      </c>
      <c r="B44" s="2">
        <v>0.93333333333333302</v>
      </c>
      <c r="C44" s="2" t="s">
        <v>95</v>
      </c>
      <c r="D44" s="2">
        <v>0.96666666666666601</v>
      </c>
      <c r="E44" s="2" t="s">
        <v>95</v>
      </c>
      <c r="F44" s="2">
        <v>3780</v>
      </c>
      <c r="G44" s="2" t="s">
        <v>95</v>
      </c>
      <c r="H44" s="2">
        <v>2340</v>
      </c>
      <c r="I44" s="2" t="s">
        <v>95</v>
      </c>
      <c r="J44" s="2">
        <v>0.43333333333333302</v>
      </c>
      <c r="K44" s="2" t="s">
        <v>95</v>
      </c>
      <c r="L44" s="2">
        <v>0.46666666666666601</v>
      </c>
      <c r="M44" s="2" t="s">
        <v>95</v>
      </c>
    </row>
    <row r="45" spans="1:13" x14ac:dyDescent="0.35">
      <c r="A45" s="1" t="s">
        <v>118</v>
      </c>
      <c r="B45" s="2">
        <v>0.95</v>
      </c>
      <c r="C45" s="2" t="s">
        <v>95</v>
      </c>
      <c r="D45" s="2">
        <v>0.9</v>
      </c>
      <c r="E45" s="2" t="s">
        <v>95</v>
      </c>
      <c r="F45" s="2">
        <v>4740</v>
      </c>
      <c r="G45" s="2" t="s">
        <v>95</v>
      </c>
      <c r="H45" s="2">
        <v>2880</v>
      </c>
      <c r="I45" s="2" t="s">
        <v>95</v>
      </c>
      <c r="J45" s="2">
        <v>0.55000000000000004</v>
      </c>
      <c r="K45" s="2" t="s">
        <v>95</v>
      </c>
      <c r="L45" s="2">
        <v>0.4</v>
      </c>
      <c r="M45" s="2" t="s">
        <v>95</v>
      </c>
    </row>
    <row r="46" spans="1:13" x14ac:dyDescent="0.35">
      <c r="A46" s="1" t="s">
        <v>119</v>
      </c>
      <c r="B46" s="2">
        <v>0.8</v>
      </c>
      <c r="C46" s="2" t="s">
        <v>95</v>
      </c>
      <c r="D46" s="2">
        <v>1.2</v>
      </c>
      <c r="E46" s="2" t="s">
        <v>95</v>
      </c>
      <c r="F46" s="2">
        <v>4620</v>
      </c>
      <c r="G46" s="2" t="s">
        <v>95</v>
      </c>
      <c r="H46" s="2">
        <v>5280</v>
      </c>
      <c r="I46" s="2" t="s">
        <v>95</v>
      </c>
      <c r="J46" s="2">
        <v>0.41666666666666602</v>
      </c>
      <c r="K46" s="2" t="s">
        <v>95</v>
      </c>
      <c r="L46" s="2">
        <v>0.75</v>
      </c>
      <c r="M46" s="2" t="s">
        <v>95</v>
      </c>
    </row>
    <row r="47" spans="1:13" x14ac:dyDescent="0.35">
      <c r="A47" s="1" t="s">
        <v>120</v>
      </c>
      <c r="B47" s="2">
        <v>0.85</v>
      </c>
      <c r="C47" s="2" t="s">
        <v>95</v>
      </c>
      <c r="D47" s="2">
        <v>0.83333333333333304</v>
      </c>
      <c r="E47" s="2" t="s">
        <v>95</v>
      </c>
      <c r="F47" s="2">
        <v>3180</v>
      </c>
      <c r="G47" s="2" t="s">
        <v>95</v>
      </c>
      <c r="H47" s="2">
        <v>3360</v>
      </c>
      <c r="I47" s="2" t="s">
        <v>95</v>
      </c>
      <c r="J47" s="2">
        <v>0.41666666666666602</v>
      </c>
      <c r="K47" s="2" t="s">
        <v>95</v>
      </c>
      <c r="L47" s="2">
        <v>0.41666666666666602</v>
      </c>
      <c r="M47" s="2" t="s">
        <v>95</v>
      </c>
    </row>
    <row r="48" spans="1:13" x14ac:dyDescent="0.35">
      <c r="A48" s="1" t="s">
        <v>121</v>
      </c>
      <c r="B48" s="2">
        <v>0.96666666666666601</v>
      </c>
      <c r="C48" s="2" t="s">
        <v>95</v>
      </c>
      <c r="D48" s="2">
        <v>1</v>
      </c>
      <c r="E48" s="2" t="s">
        <v>95</v>
      </c>
      <c r="F48" s="2">
        <v>5520</v>
      </c>
      <c r="G48" s="2" t="s">
        <v>95</v>
      </c>
      <c r="H48" s="2">
        <v>4020</v>
      </c>
      <c r="I48" s="2" t="s">
        <v>95</v>
      </c>
      <c r="J48" s="2">
        <v>0.483333333333333</v>
      </c>
      <c r="K48" s="2" t="s">
        <v>95</v>
      </c>
      <c r="L48" s="2">
        <v>0.45</v>
      </c>
      <c r="M48" s="2" t="s">
        <v>95</v>
      </c>
    </row>
    <row r="49" spans="1:13" x14ac:dyDescent="0.35">
      <c r="A49" s="1" t="s">
        <v>122</v>
      </c>
      <c r="B49" s="2">
        <v>0.96666666666666601</v>
      </c>
      <c r="C49" s="2" t="s">
        <v>95</v>
      </c>
      <c r="D49" s="2">
        <v>1.1666666666666601</v>
      </c>
      <c r="E49" s="2" t="s">
        <v>95</v>
      </c>
      <c r="F49" s="2">
        <v>2640</v>
      </c>
      <c r="G49" s="2" t="s">
        <v>95</v>
      </c>
      <c r="H49" s="2">
        <v>3300</v>
      </c>
      <c r="I49" s="2" t="s">
        <v>95</v>
      </c>
      <c r="J49" s="2">
        <v>0.5</v>
      </c>
      <c r="K49" s="2" t="s">
        <v>95</v>
      </c>
      <c r="L49" s="2">
        <v>0.45</v>
      </c>
      <c r="M49" s="2" t="s">
        <v>95</v>
      </c>
    </row>
    <row r="50" spans="1:13" x14ac:dyDescent="0.35">
      <c r="A50" s="1" t="s">
        <v>123</v>
      </c>
      <c r="B50" s="2">
        <v>1.05</v>
      </c>
      <c r="C50" s="2" t="s">
        <v>95</v>
      </c>
      <c r="D50" s="2">
        <v>0.9</v>
      </c>
      <c r="E50" s="2" t="s">
        <v>95</v>
      </c>
      <c r="F50" s="2">
        <v>2580</v>
      </c>
      <c r="G50" s="2" t="s">
        <v>95</v>
      </c>
      <c r="H50" s="2">
        <v>3000</v>
      </c>
      <c r="I50" s="2" t="s">
        <v>95</v>
      </c>
      <c r="J50" s="2">
        <v>0.31666666666666599</v>
      </c>
      <c r="K50" s="2" t="s">
        <v>95</v>
      </c>
      <c r="L50" s="2">
        <v>0.45</v>
      </c>
      <c r="M50" s="2" t="s">
        <v>95</v>
      </c>
    </row>
    <row r="51" spans="1:13" x14ac:dyDescent="0.35">
      <c r="A51" s="1" t="s">
        <v>124</v>
      </c>
      <c r="B51" s="2">
        <v>0.96666666666666601</v>
      </c>
      <c r="C51" s="2" t="s">
        <v>95</v>
      </c>
      <c r="D51" s="2">
        <v>0.98333333333333295</v>
      </c>
      <c r="E51" s="2" t="s">
        <v>95</v>
      </c>
      <c r="F51" s="2">
        <v>3000</v>
      </c>
      <c r="G51" s="2" t="s">
        <v>95</v>
      </c>
      <c r="H51" s="2">
        <v>2580</v>
      </c>
      <c r="I51" s="2" t="s">
        <v>95</v>
      </c>
      <c r="J51" s="2">
        <v>0.43333333333333302</v>
      </c>
      <c r="K51" s="2" t="s">
        <v>95</v>
      </c>
      <c r="L51" s="2">
        <v>0.55000000000000004</v>
      </c>
      <c r="M51" s="2" t="s">
        <v>95</v>
      </c>
    </row>
    <row r="52" spans="1:13" x14ac:dyDescent="0.35">
      <c r="A52" s="1" t="s">
        <v>125</v>
      </c>
      <c r="B52" s="2">
        <v>0.93333333333333302</v>
      </c>
      <c r="C52" s="2" t="s">
        <v>95</v>
      </c>
      <c r="D52" s="2">
        <v>1</v>
      </c>
      <c r="E52" s="2" t="s">
        <v>95</v>
      </c>
      <c r="F52" s="2">
        <v>1800</v>
      </c>
      <c r="G52" s="2" t="s">
        <v>95</v>
      </c>
      <c r="H52" s="2">
        <v>5700</v>
      </c>
      <c r="I52" s="2" t="s">
        <v>95</v>
      </c>
      <c r="J52" s="2">
        <v>0.46666666666666601</v>
      </c>
      <c r="K52" s="2" t="s">
        <v>95</v>
      </c>
      <c r="L52" s="2">
        <v>0.36666666666666597</v>
      </c>
      <c r="M52" s="2" t="s">
        <v>95</v>
      </c>
    </row>
    <row r="53" spans="1:13" x14ac:dyDescent="0.35">
      <c r="A53" s="1" t="s">
        <v>126</v>
      </c>
      <c r="B53" s="2">
        <v>0.81666666666666599</v>
      </c>
      <c r="C53" s="2" t="s">
        <v>95</v>
      </c>
      <c r="D53" s="2">
        <v>0.93333333333333302</v>
      </c>
      <c r="E53" s="2" t="s">
        <v>95</v>
      </c>
      <c r="F53" s="2">
        <v>7020</v>
      </c>
      <c r="G53" s="2" t="s">
        <v>95</v>
      </c>
      <c r="H53" s="2">
        <v>2340</v>
      </c>
      <c r="I53" s="2" t="s">
        <v>95</v>
      </c>
      <c r="J53" s="2">
        <v>0.43333333333333302</v>
      </c>
      <c r="K53" s="2" t="s">
        <v>95</v>
      </c>
      <c r="L53" s="2">
        <v>0.43333333333333302</v>
      </c>
      <c r="M53" s="2" t="s">
        <v>95</v>
      </c>
    </row>
    <row r="54" spans="1:13" x14ac:dyDescent="0.35">
      <c r="A54" s="1" t="s">
        <v>127</v>
      </c>
      <c r="B54" s="2">
        <v>0.85</v>
      </c>
      <c r="C54" s="2" t="s">
        <v>95</v>
      </c>
      <c r="D54" s="2">
        <v>1.2833333333333301</v>
      </c>
      <c r="E54" s="2" t="s">
        <v>95</v>
      </c>
      <c r="F54" s="2">
        <v>5760</v>
      </c>
      <c r="G54" s="2" t="s">
        <v>95</v>
      </c>
      <c r="H54" s="2">
        <v>2520</v>
      </c>
      <c r="I54" s="2" t="s">
        <v>95</v>
      </c>
      <c r="J54" s="2">
        <v>0.43333333333333302</v>
      </c>
      <c r="K54" s="2" t="s">
        <v>95</v>
      </c>
      <c r="L54" s="2">
        <v>0.8</v>
      </c>
      <c r="M54" s="2" t="s">
        <v>95</v>
      </c>
    </row>
    <row r="55" spans="1:13" x14ac:dyDescent="0.35">
      <c r="A55" s="1" t="s">
        <v>128</v>
      </c>
      <c r="B55" s="2">
        <v>0.9</v>
      </c>
      <c r="C55" s="2" t="s">
        <v>95</v>
      </c>
      <c r="D55" s="2">
        <v>1.05</v>
      </c>
      <c r="E55" s="2" t="s">
        <v>95</v>
      </c>
      <c r="F55" s="2">
        <v>2460</v>
      </c>
      <c r="G55" s="2" t="s">
        <v>95</v>
      </c>
      <c r="H55" s="2">
        <v>4620</v>
      </c>
      <c r="I55" s="2" t="s">
        <v>95</v>
      </c>
      <c r="J55" s="2">
        <v>0.43333333333333302</v>
      </c>
      <c r="K55" s="2" t="s">
        <v>95</v>
      </c>
      <c r="L55" s="2">
        <v>0.46666666666666601</v>
      </c>
      <c r="M55" s="2" t="s">
        <v>95</v>
      </c>
    </row>
    <row r="56" spans="1:13" x14ac:dyDescent="0.35">
      <c r="A56" s="1" t="s">
        <v>129</v>
      </c>
      <c r="B56" s="2">
        <v>0.9</v>
      </c>
      <c r="C56" s="2" t="s">
        <v>95</v>
      </c>
      <c r="D56" s="2">
        <v>0.96666666666666601</v>
      </c>
      <c r="E56" s="2" t="s">
        <v>95</v>
      </c>
      <c r="F56" s="2">
        <v>3960</v>
      </c>
      <c r="G56" s="2" t="s">
        <v>95</v>
      </c>
      <c r="H56" s="2">
        <v>6780</v>
      </c>
      <c r="I56" s="2" t="s">
        <v>95</v>
      </c>
      <c r="J56" s="2">
        <v>0.33333333333333298</v>
      </c>
      <c r="K56" s="2" t="s">
        <v>95</v>
      </c>
      <c r="L56" s="2">
        <v>0.5</v>
      </c>
      <c r="M56" s="2" t="s">
        <v>95</v>
      </c>
    </row>
    <row r="57" spans="1:13" x14ac:dyDescent="0.35">
      <c r="A57" s="1" t="s">
        <v>130</v>
      </c>
      <c r="B57" s="2">
        <v>0.95</v>
      </c>
      <c r="C57" s="2" t="s">
        <v>95</v>
      </c>
      <c r="D57" s="2">
        <v>1.0833333333333299</v>
      </c>
      <c r="E57" s="2" t="s">
        <v>95</v>
      </c>
      <c r="F57" s="2">
        <v>4140</v>
      </c>
      <c r="G57" s="2" t="s">
        <v>95</v>
      </c>
      <c r="H57" s="2">
        <v>3120</v>
      </c>
      <c r="I57" s="2" t="s">
        <v>95</v>
      </c>
      <c r="J57" s="2">
        <v>0.45</v>
      </c>
      <c r="K57" s="2" t="s">
        <v>95</v>
      </c>
      <c r="L57" s="2">
        <v>0.53333333333333299</v>
      </c>
      <c r="M57" s="2" t="s">
        <v>95</v>
      </c>
    </row>
    <row r="58" spans="1:13" x14ac:dyDescent="0.35">
      <c r="A58" s="1" t="s">
        <v>131</v>
      </c>
      <c r="B58" s="2">
        <v>0.86666666666666603</v>
      </c>
      <c r="C58" s="2" t="s">
        <v>95</v>
      </c>
      <c r="D58" s="2">
        <v>0.9</v>
      </c>
      <c r="E58" s="2" t="s">
        <v>95</v>
      </c>
      <c r="F58" s="2">
        <v>3720</v>
      </c>
      <c r="G58" s="2" t="s">
        <v>95</v>
      </c>
      <c r="H58" s="2">
        <v>2460</v>
      </c>
      <c r="I58" s="2" t="s">
        <v>95</v>
      </c>
      <c r="J58" s="2">
        <v>0.4</v>
      </c>
      <c r="K58" s="2" t="s">
        <v>95</v>
      </c>
      <c r="L58" s="2">
        <v>0.43333333333333302</v>
      </c>
      <c r="M58" s="2" t="s">
        <v>95</v>
      </c>
    </row>
    <row r="59" spans="1:13" x14ac:dyDescent="0.35">
      <c r="A59" s="1" t="s">
        <v>132</v>
      </c>
      <c r="B59" s="2">
        <v>1.1000000000000001</v>
      </c>
      <c r="C59" s="2" t="s">
        <v>95</v>
      </c>
      <c r="D59" s="2">
        <v>0.81666666666666599</v>
      </c>
      <c r="E59" s="2" t="s">
        <v>95</v>
      </c>
      <c r="F59" s="2">
        <v>6060</v>
      </c>
      <c r="G59" s="2" t="s">
        <v>95</v>
      </c>
      <c r="H59" s="2">
        <v>4200</v>
      </c>
      <c r="I59" s="2" t="s">
        <v>95</v>
      </c>
      <c r="J59" s="2">
        <v>0.56666666666666599</v>
      </c>
      <c r="K59" s="2" t="s">
        <v>95</v>
      </c>
      <c r="L59" s="2">
        <v>0.41666666666666602</v>
      </c>
      <c r="M59" s="2" t="s">
        <v>95</v>
      </c>
    </row>
    <row r="60" spans="1:13" x14ac:dyDescent="0.35">
      <c r="A60" s="1" t="s">
        <v>133</v>
      </c>
      <c r="B60" s="2">
        <v>0.81666666666666599</v>
      </c>
      <c r="C60" s="2" t="s">
        <v>95</v>
      </c>
      <c r="D60" s="2">
        <v>0.81666666666666599</v>
      </c>
      <c r="E60" s="2" t="s">
        <v>95</v>
      </c>
      <c r="F60" s="2">
        <v>3480</v>
      </c>
      <c r="G60" s="2" t="s">
        <v>95</v>
      </c>
      <c r="H60" s="2">
        <v>3780</v>
      </c>
      <c r="I60" s="2" t="s">
        <v>95</v>
      </c>
      <c r="J60" s="2">
        <v>0.36666666666666597</v>
      </c>
      <c r="K60" s="2" t="s">
        <v>95</v>
      </c>
      <c r="L60" s="2">
        <v>0.43333333333333302</v>
      </c>
      <c r="M60" s="2" t="s">
        <v>95</v>
      </c>
    </row>
    <row r="61" spans="1:13" x14ac:dyDescent="0.35">
      <c r="A61" s="1" t="s">
        <v>134</v>
      </c>
      <c r="B61" s="2">
        <v>0.85</v>
      </c>
      <c r="C61" s="2" t="s">
        <v>95</v>
      </c>
      <c r="D61" s="2">
        <v>0.98333333333333295</v>
      </c>
      <c r="E61" s="2" t="s">
        <v>95</v>
      </c>
      <c r="F61" s="2">
        <v>4080</v>
      </c>
      <c r="G61" s="2" t="s">
        <v>95</v>
      </c>
      <c r="H61" s="2">
        <v>6180</v>
      </c>
      <c r="I61" s="2" t="s">
        <v>95</v>
      </c>
      <c r="J61" s="2">
        <v>0.41666666666666602</v>
      </c>
      <c r="K61" s="2" t="s">
        <v>95</v>
      </c>
      <c r="L61" s="2">
        <v>0.483333333333333</v>
      </c>
      <c r="M61" s="2" t="s">
        <v>95</v>
      </c>
    </row>
    <row r="62" spans="1:13" x14ac:dyDescent="0.35">
      <c r="A62" s="1" t="s">
        <v>135</v>
      </c>
      <c r="B62" s="2">
        <f>AVERAGE(psych_RT_sub_22ML[MDDV])</f>
        <v>1.005555555555554</v>
      </c>
      <c r="C62" s="2">
        <f>AVERAGE(psych_RT_sub_22ML[MDDF])</f>
        <v>1.0249999999999972</v>
      </c>
      <c r="D62" s="2">
        <f>AVERAGE(psych_RT_sub_22ML[MDGV])</f>
        <v>0.97444444444444323</v>
      </c>
      <c r="E62" s="2">
        <f>AVERAGE(psych_RT_sub_22ML[MDGF])</f>
        <v>1.1049999999999982</v>
      </c>
      <c r="F62" s="2">
        <f>AVERAGE(psych_RT_sub_22ML[VMDV])</f>
        <v>4631</v>
      </c>
      <c r="G62" s="2">
        <f>AVERAGE(psych_RT_sub_22ML[VMDF])</f>
        <v>3042</v>
      </c>
      <c r="H62" s="2">
        <f>AVERAGE(psych_RT_sub_22ML[VMGV])</f>
        <v>3683</v>
      </c>
      <c r="I62" s="2">
        <f>AVERAGE(psych_RT_sub_22ML[VMGF])</f>
        <v>3858</v>
      </c>
      <c r="J62" s="3">
        <f>AVERAGE(psych_RT_sub_22ML[RTDV])</f>
        <v>0.46499999999999969</v>
      </c>
      <c r="K62" s="2">
        <f>AVERAGE(psych_RT_sub_22ML[RTDF])</f>
        <v>0.51499999999999957</v>
      </c>
      <c r="L62" s="3">
        <f>AVERAGE(psych_RT_sub_22ML[RTGV])</f>
        <v>0.47166666666666618</v>
      </c>
      <c r="M62" s="2">
        <f>AVERAGE(psych_RT_sub_22ML[RTGF])</f>
        <v>0.48749999999999971</v>
      </c>
    </row>
    <row r="63" spans="1:13" x14ac:dyDescent="0.35">
      <c r="A63" t="s">
        <v>136</v>
      </c>
      <c r="B63" s="2">
        <f>_xlfn.STDEV.P(psych_RT_sub_22ML[MDDV])</f>
        <v>0.19585204796314434</v>
      </c>
      <c r="C63" s="2">
        <f>_xlfn.STDEV.P(psych_RT_sub_22ML[MDDF])</f>
        <v>0.14780805871880714</v>
      </c>
      <c r="D63" s="2">
        <f>_xlfn.STDEV.P(psych_RT_sub_22ML[MDGV])</f>
        <v>0.11656609421691935</v>
      </c>
      <c r="E63" s="2">
        <f>_xlfn.STDEV.P(psych_RT_sub_22ML[MDGF])</f>
        <v>0.2075719420131496</v>
      </c>
      <c r="F63" s="2">
        <f>_xlfn.STDEV.P(psych_RT_sub_22ML[VMDV])</f>
        <v>1820.598527957221</v>
      </c>
      <c r="G63" s="2">
        <f>_xlfn.STDEV.P(psych_RT_sub_22ML[VMDF])</f>
        <v>818.97252701174295</v>
      </c>
      <c r="H63" s="2">
        <f>_xlfn.STDEV.P(psych_RT_sub_22ML[VMGV])</f>
        <v>1361.8410333074855</v>
      </c>
      <c r="I63" s="2">
        <f>_xlfn.STDEV.P(psych_RT_sub_22ML[VMGF])</f>
        <v>1324.7777172039089</v>
      </c>
      <c r="J63" s="2">
        <f>_xlfn.STDEV.P(psych_RT_sub_22ML[RTDV])</f>
        <v>0.10713871244187892</v>
      </c>
      <c r="K63" s="2">
        <f>_xlfn.STDEV.P(psych_RT_sub_22ML[RTDF])</f>
        <v>0.12223611032205986</v>
      </c>
      <c r="L63" s="2">
        <f>_xlfn.STDEV.P(psych_RT_sub_22ML[RTGV])</f>
        <v>7.919151656772648E-2</v>
      </c>
      <c r="M63" s="2">
        <f>_xlfn.STDEV.P(psych_RT_sub_22ML[RTGF])</f>
        <v>5.2934708210524241E-2</v>
      </c>
    </row>
    <row r="64" spans="1:13" x14ac:dyDescent="0.35">
      <c r="A64" t="s">
        <v>137</v>
      </c>
      <c r="B64" s="2">
        <f>B63/psych_RT_sub_22ML[[#Totals],[MDDV]]</f>
        <v>0.19476999244953611</v>
      </c>
      <c r="C64" s="2">
        <f>C63/psych_RT_sub_22ML[[#Totals],[MDDF]]</f>
        <v>0.14420298411590979</v>
      </c>
      <c r="D64" s="2">
        <f>D63/psych_RT_sub_22ML[[#Totals],[MDGV]]</f>
        <v>0.11962312975510553</v>
      </c>
      <c r="E64" s="2">
        <f>E63/psych_RT_sub_22ML[[#Totals],[MDGF]]</f>
        <v>0.1878479113241176</v>
      </c>
      <c r="F64" s="2">
        <f>F63/psych_RT_sub_22ML[[#Totals],[VMDV]]</f>
        <v>0.39313291469600969</v>
      </c>
      <c r="G64" s="2">
        <f>G63/psych_RT_sub_22ML[[#Totals],[VMDF]]</f>
        <v>0.26922173800517518</v>
      </c>
      <c r="H64" s="2">
        <f>H63/psych_RT_sub_22ML[[#Totals],[VMGV]]</f>
        <v>0.36976406008891816</v>
      </c>
      <c r="I64" s="2">
        <f>I63/psych_RT_sub_22ML[[#Totals],[VMGF]]</f>
        <v>0.34338458196057775</v>
      </c>
      <c r="J64" s="2">
        <f>J63/psych_RT_sub_22ML[[#Totals],[RTDV]]</f>
        <v>0.2304058332083419</v>
      </c>
      <c r="K64" s="2">
        <f>K63/psych_RT_sub_22ML[[#Totals],[RTDF]]</f>
        <v>0.23735167052827177</v>
      </c>
      <c r="L64" s="2">
        <f>L63/psych_RT_sub_22ML[[#Totals],[RTGV]]</f>
        <v>0.16789720827079838</v>
      </c>
      <c r="M64" s="2">
        <f>M63/psych_RT_sub_22ML[[#Totals],[RTGF]]</f>
        <v>0.10858401684210107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o 0 x y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o 0 x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M c l Q r B s n x h Q E A A D k E A A A T A B w A R m 9 y b X V s Y X M v U 2 V j d G l v b j E u b S C i G A A o o B Q A A A A A A A A A A A A A A A A A A A A A A A A A A A C F k s t u w j A Q R f d I + Q c r b E A y q A m l L 5 R F R X g s S h + Q s i E V C m E o l h I b 2 Q 4 q Q n x Q + x v 8 W J 2 m C B V s N R v H J 9 c z v n M j I J a E U T Q q V q d l l a y S W E Y c 5 q h s r 8 Q m X k 6 H w V R k s 5 r r D h 5 s 5 K E E p F V C 6 h m x j M e g S F u s 6 z 6 L s x S o r H R J A v U 2 o 1 J t R M V u 3 4 W v A r g I 0 0 g u S f h E w e d k D e F B L 8 I e k f 1 s F v 7 0 C s 8 6 1 m O x t q t 4 4 k N C U i K B e z a 2 M W q z J E u p 8 J w G R h 0 a s z m h 7 5 7 j N l 2 M X j I m Y S Q 3 C X j H 1 / o j o / B W x c X N y 3 a w W Q F K 1 b E F 2 X / m r o J o p l Q B j 6 h Y M J 4 W 9 X O V q B Q + 8 X Z r F 9 R R / W V + X s K H 3 G F 0 4 K 6 B N w z 8 0 s C b B n 5 l 4 N c G f m P g t w b u X J g + m B w 7 J s v O X 8 + 7 4 + A 7 t C b 3 X x I E W n G W Z u I 4 + 2 e 1 V 3 H 1 I Z q r / 6 V y m h F G k 1 / F f Z K M 4 i i J u P A k z 4 y p O v / E q r l L n v G Z o 4 H v j 3 W w q 4 E 9 n b J 3 r h w P N D U V 1 C k 1 N R U 8 V w 4 D T U 0 F d U p N T Q W 7 J 6 F Z J U I N o 2 1 9 A 1 B L A Q I t A B Q A A g A I A K N M c l T I U V E t p A A A A P Y A A A A S A A A A A A A A A A A A A A A A A A A A A A B D b 2 5 m a W c v U G F j a 2 F n Z S 5 4 b W x Q S w E C L Q A U A A I A C A C j T H J U D 8 r p q 6 Q A A A D p A A A A E w A A A A A A A A A A A A A A A A D w A A A A W 0 N v b n R l b n R f V H l w Z X N d L n h t b F B L A Q I t A B Q A A g A I A K N M c l Q r B s n x h Q E A A D k E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Q A A A A A A A A h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V F 9 z d W I t M j J N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3 l j a F 9 S V F 9 z d W J f M j J N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w O D o z N z o w N y 4 5 M j E z N T k 1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T U R E V i Z x d W 9 0 O y w m c X V v d D t N R E R G J n F 1 b 3 Q 7 L C Z x d W 9 0 O 0 1 E R 1 Y m c X V v d D s s J n F 1 b 3 Q 7 T U R H R i Z x d W 9 0 O y w m c X V v d D t W T U R W J n F 1 b 3 Q 7 L C Z x d W 9 0 O 1 Z N R E Y m c X V v d D s s J n F 1 b 3 Q 7 V k 1 H V i Z x d W 9 0 O y w m c X V v d D t W T U d G J n F 1 b 3 Q 7 L C Z x d W 9 0 O 1 J U R F Y m c X V v d D s s J n F 1 b 3 Q 7 U l R E R i Z x d W 9 0 O y w m c X V v d D t S V E d W J n F 1 b 3 Q 7 L C Z x d W 9 0 O 1 J U R 0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l R f c 3 V i L T I y T U w v Q X V 0 b 1 J l b W 9 2 Z W R D b 2 x 1 b W 5 z M S 5 7 Q 2 9 s d W 1 u M S w w f S Z x d W 9 0 O y w m c X V v d D t T Z W N 0 a W 9 u M S 9 w c 3 l j a F 9 S V F 9 z d W I t M j J N T C 9 B d X R v U m V t b 3 Z l Z E N v b H V t b n M x L n t N R E R W L D F 9 J n F 1 b 3 Q 7 L C Z x d W 9 0 O 1 N l Y 3 R p b 2 4 x L 3 B z e W N o X 1 J U X 3 N 1 Y i 0 y M k 1 M L 0 F 1 d G 9 S Z W 1 v d m V k Q 2 9 s d W 1 u c z E u e 0 1 E R E Y s M n 0 m c X V v d D s s J n F 1 b 3 Q 7 U 2 V j d G l v b j E v c H N 5 Y 2 h f U l R f c 3 V i L T I y T U w v Q X V 0 b 1 J l b W 9 2 Z W R D b 2 x 1 b W 5 z M S 5 7 T U R H V i w z f S Z x d W 9 0 O y w m c X V v d D t T Z W N 0 a W 9 u M S 9 w c 3 l j a F 9 S V F 9 z d W I t M j J N T C 9 B d X R v U m V t b 3 Z l Z E N v b H V t b n M x L n t N R E d G L D R 9 J n F 1 b 3 Q 7 L C Z x d W 9 0 O 1 N l Y 3 R p b 2 4 x L 3 B z e W N o X 1 J U X 3 N 1 Y i 0 y M k 1 M L 0 F 1 d G 9 S Z W 1 v d m V k Q 2 9 s d W 1 u c z E u e 1 Z N R F Y s N X 0 m c X V v d D s s J n F 1 b 3 Q 7 U 2 V j d G l v b j E v c H N 5 Y 2 h f U l R f c 3 V i L T I y T U w v Q X V 0 b 1 J l b W 9 2 Z W R D b 2 x 1 b W 5 z M S 5 7 V k 1 E R i w 2 f S Z x d W 9 0 O y w m c X V v d D t T Z W N 0 a W 9 u M S 9 w c 3 l j a F 9 S V F 9 z d W I t M j J N T C 9 B d X R v U m V t b 3 Z l Z E N v b H V t b n M x L n t W T U d W L D d 9 J n F 1 b 3 Q 7 L C Z x d W 9 0 O 1 N l Y 3 R p b 2 4 x L 3 B z e W N o X 1 J U X 3 N 1 Y i 0 y M k 1 M L 0 F 1 d G 9 S Z W 1 v d m V k Q 2 9 s d W 1 u c z E u e 1 Z N R 0 Y s O H 0 m c X V v d D s s J n F 1 b 3 Q 7 U 2 V j d G l v b j E v c H N 5 Y 2 h f U l R f c 3 V i L T I y T U w v Q X V 0 b 1 J l b W 9 2 Z W R D b 2 x 1 b W 5 z M S 5 7 U l R E V i w 5 f S Z x d W 9 0 O y w m c X V v d D t T Z W N 0 a W 9 u M S 9 w c 3 l j a F 9 S V F 9 z d W I t M j J N T C 9 B d X R v U m V t b 3 Z l Z E N v b H V t b n M x L n t S V E R G L D E w f S Z x d W 9 0 O y w m c X V v d D t T Z W N 0 a W 9 u M S 9 w c 3 l j a F 9 S V F 9 z d W I t M j J N T C 9 B d X R v U m V t b 3 Z l Z E N v b H V t b n M x L n t S V E d W L D E x f S Z x d W 9 0 O y w m c X V v d D t T Z W N 0 a W 9 u M S 9 w c 3 l j a F 9 S V F 9 z d W I t M j J N T C 9 B d X R v U m V t b 3 Z l Z E N v b H V t b n M x L n t S V E d G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N 5 Y 2 h f U l R f c 3 V i L T I y T U w v Q X V 0 b 1 J l b W 9 2 Z W R D b 2 x 1 b W 5 z M S 5 7 Q 2 9 s d W 1 u M S w w f S Z x d W 9 0 O y w m c X V v d D t T Z W N 0 a W 9 u M S 9 w c 3 l j a F 9 S V F 9 z d W I t M j J N T C 9 B d X R v U m V t b 3 Z l Z E N v b H V t b n M x L n t N R E R W L D F 9 J n F 1 b 3 Q 7 L C Z x d W 9 0 O 1 N l Y 3 R p b 2 4 x L 3 B z e W N o X 1 J U X 3 N 1 Y i 0 y M k 1 M L 0 F 1 d G 9 S Z W 1 v d m V k Q 2 9 s d W 1 u c z E u e 0 1 E R E Y s M n 0 m c X V v d D s s J n F 1 b 3 Q 7 U 2 V j d G l v b j E v c H N 5 Y 2 h f U l R f c 3 V i L T I y T U w v Q X V 0 b 1 J l b W 9 2 Z W R D b 2 x 1 b W 5 z M S 5 7 T U R H V i w z f S Z x d W 9 0 O y w m c X V v d D t T Z W N 0 a W 9 u M S 9 w c 3 l j a F 9 S V F 9 z d W I t M j J N T C 9 B d X R v U m V t b 3 Z l Z E N v b H V t b n M x L n t N R E d G L D R 9 J n F 1 b 3 Q 7 L C Z x d W 9 0 O 1 N l Y 3 R p b 2 4 x L 3 B z e W N o X 1 J U X 3 N 1 Y i 0 y M k 1 M L 0 F 1 d G 9 S Z W 1 v d m V k Q 2 9 s d W 1 u c z E u e 1 Z N R F Y s N X 0 m c X V v d D s s J n F 1 b 3 Q 7 U 2 V j d G l v b j E v c H N 5 Y 2 h f U l R f c 3 V i L T I y T U w v Q X V 0 b 1 J l b W 9 2 Z W R D b 2 x 1 b W 5 z M S 5 7 V k 1 E R i w 2 f S Z x d W 9 0 O y w m c X V v d D t T Z W N 0 a W 9 u M S 9 w c 3 l j a F 9 S V F 9 z d W I t M j J N T C 9 B d X R v U m V t b 3 Z l Z E N v b H V t b n M x L n t W T U d W L D d 9 J n F 1 b 3 Q 7 L C Z x d W 9 0 O 1 N l Y 3 R p b 2 4 x L 3 B z e W N o X 1 J U X 3 N 1 Y i 0 y M k 1 M L 0 F 1 d G 9 S Z W 1 v d m V k Q 2 9 s d W 1 u c z E u e 1 Z N R 0 Y s O H 0 m c X V v d D s s J n F 1 b 3 Q 7 U 2 V j d G l v b j E v c H N 5 Y 2 h f U l R f c 3 V i L T I y T U w v Q X V 0 b 1 J l b W 9 2 Z W R D b 2 x 1 b W 5 z M S 5 7 U l R E V i w 5 f S Z x d W 9 0 O y w m c X V v d D t T Z W N 0 a W 9 u M S 9 w c 3 l j a F 9 S V F 9 z d W I t M j J N T C 9 B d X R v U m V t b 3 Z l Z E N v b H V t b n M x L n t S V E R G L D E w f S Z x d W 9 0 O y w m c X V v d D t T Z W N 0 a W 9 u M S 9 w c 3 l j a F 9 S V F 9 z d W I t M j J N T C 9 B d X R v U m V t b 3 Z l Z E N v b H V t b n M x L n t S V E d W L D E x f S Z x d W 9 0 O y w m c X V v d D t T Z W N 0 a W 9 u M S 9 w c 3 l j a F 9 S V F 9 z d W I t M j J N T C 9 B d X R v U m V t b 3 Z l Z E N v b H V t b n M x L n t S V E d G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5 Y 2 h f U l R f c 3 V i L T I y T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l R f c 3 V i L T I y T U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U X 3 N 1 Y i 0 y M k 1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V F 9 z d W I t M j J N T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M S M q z D 0 b Q / J z R P J G n t P S K d A A Q 4 u h j H y U Q 5 3 D p x s 2 k U P A A A A A A 6 A A A A A A g A A I A A A A G Q z M 2 D G l M i / A v 7 e Z V 4 U / H E V 3 F Q W W h o Z v h W S P K j J G A p m U A A A A N 1 E D V B G / C R B b O / J 7 L 9 W i 6 A E i T Y U 4 p G G I E + L f n j 3 n T X Y b P j j o T Z S U e R g F 2 V G T U 6 n 6 W F R L a 5 w X l b J N o M e 9 I + q k x 5 5 J t b l 9 B 2 0 L d o x r g O d 5 s K b Q A A A A A s W r n d Y N O l g A T E Q W c A D Y h e l S n 9 A a f L w 5 E B w O G U + + L L G k H 9 s 3 n H 1 O C D E 9 7 v I X F Y 0 w E e K 5 n w 4 b S s h g z r A j V x 7 s 3 Q = < / D a t a M a s h u p > 
</file>

<file path=customXml/itemProps1.xml><?xml version="1.0" encoding="utf-8"?>
<ds:datastoreItem xmlns:ds="http://schemas.openxmlformats.org/officeDocument/2006/customXml" ds:itemID="{FB38D938-ED31-4B0B-B623-FF62DE8C1E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psych_RT_sub-22ML (2)</vt:lpstr>
      <vt:lpstr>psych_RT_sub-22ML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2022-03-18T08:37:26Z</dcterms:created>
  <dcterms:modified xsi:type="dcterms:W3CDTF">2022-03-18T09:42:14Z</dcterms:modified>
</cp:coreProperties>
</file>