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1CB/"/>
    </mc:Choice>
  </mc:AlternateContent>
  <xr:revisionPtr revIDLastSave="0" documentId="13_ncr:40009_{AA919E26-C45D-496E-B477-BDBFC2B11B90}" xr6:coauthVersionLast="47" xr6:coauthVersionMax="47" xr10:uidLastSave="{00000000-0000-0000-0000-000000000000}"/>
  <bookViews>
    <workbookView xWindow="5820" yWindow="3000" windowWidth="14400" windowHeight="7360"/>
  </bookViews>
  <sheets>
    <sheet name="sub-01CBresults_taplen (2)" sheetId="2" r:id="rId1"/>
    <sheet name="sub-01CBresults_taplen" sheetId="1" r:id="rId2"/>
  </sheets>
  <definedNames>
    <definedName name="DonnéesExternes_1" localSheetId="0" hidden="1">'sub-01CBresults_taplen (2)'!$A$1:$G$11</definedName>
  </definedNames>
  <calcPr calcId="0"/>
</workbook>
</file>

<file path=xl/calcChain.xml><?xml version="1.0" encoding="utf-8"?>
<calcChain xmlns="http://schemas.openxmlformats.org/spreadsheetml/2006/main">
  <c r="B18" i="2" l="1"/>
  <c r="G15" i="2"/>
  <c r="F15" i="2"/>
  <c r="E15" i="2"/>
  <c r="D15" i="2"/>
  <c r="C15" i="2"/>
  <c r="B15" i="2"/>
  <c r="B17" i="2"/>
  <c r="B16" i="2"/>
  <c r="C14" i="2"/>
  <c r="D14" i="2"/>
  <c r="E14" i="2"/>
  <c r="F14" i="2"/>
  <c r="G14" i="2"/>
  <c r="B13" i="2"/>
  <c r="B14" i="2" s="1"/>
  <c r="C13" i="2"/>
  <c r="D13" i="2"/>
  <c r="E13" i="2"/>
  <c r="F13" i="2"/>
  <c r="G13" i="2"/>
  <c r="C12" i="2"/>
  <c r="D12" i="2"/>
  <c r="E12" i="2"/>
  <c r="F12" i="2"/>
  <c r="G12" i="2"/>
  <c r="B12" i="2"/>
</calcChain>
</file>

<file path=xl/connections.xml><?xml version="1.0" encoding="utf-8"?>
<connections xmlns="http://schemas.openxmlformats.org/spreadsheetml/2006/main">
  <connection id="1" keepAlive="1" name="Requête - sub-01CBresults_taplen" description="Connexion à la requête « sub-01CBresults_taplen » dans le classeur." type="5" refreshedVersion="7" background="1" saveData="1">
    <dbPr connection="Provider=Microsoft.Mashup.OleDb.1;Data Source=$Workbook$;Location=sub-01CBresults_taplen;Extended Properties=&quot;&quot;" command="SELECT * FROM [sub-01CBresults_taplen]"/>
  </connection>
</connections>
</file>

<file path=xl/sharedStrings.xml><?xml version="1.0" encoding="utf-8"?>
<sst xmlns="http://schemas.openxmlformats.org/spreadsheetml/2006/main" count="35" uniqueCount="32">
  <si>
    <t>Essai,400,600,800,1000,1200,1400</t>
  </si>
  <si>
    <t>Essai0,0.19264649995602667,0.6241116998717189,0.8159739000257105,1.1692196000367403,1.5203805000055581,1.2965466999448836</t>
  </si>
  <si>
    <t>Essai1,0.28823790000751615,0.43204660015180707,1.055445299949497,0.8640007001813501,1.0562193000223488,1.4399661000352353</t>
  </si>
  <si>
    <t>Essai2,0.14396309992298484,0.9921599000226706,1.1201973999850452,0.9279799999203533,1.3599857999943197,1.0722168998327106</t>
  </si>
  <si>
    <t>Essai3,0.2878731000237167,0.9753772998228669,1.1198525000363588,1.0559000000357628,1.343843099894002,1.4396410000044852</t>
  </si>
  <si>
    <t>Essai4,0.1601628998760134,1.232031499966979,0.7364633001852781,1.2327190998475999,1.2968192999251187,0.8166043001692742</t>
  </si>
  <si>
    <t>Essai5,0.3676867000758648,0.5775967999361455,0.8481596000492573,0.9280304999556392,0.7515068999491632,0.9440478999167681</t>
  </si>
  <si>
    <t>Essai6,0.27208640007302165,0.27164330007508397,0.7348108999431133,0.7198348001111299,0.5117479001637548,1.3119286999572068</t>
  </si>
  <si>
    <t>Essai7,0.23959830007515848,0.5600844000000507,0.5443893000483513,0.9121304000727832,0.9280572000425309,1.0396718999836594</t>
  </si>
  <si>
    <t>Essai8,0.19190610013902187,0.4637239999137819,0.4804277999792248,0.8483747001737356,1.1361191000323743,1.0420494000427425</t>
  </si>
  <si>
    <t>Essai9,0.2244118000380695,0.5436609999742359,0.576028399867937,0.6560609000734985,0.9440089000854641,1.265231000026688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</si>
  <si>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</si>
  <si>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</si>
  <si>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</si>
  <si>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</si>
  <si>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</si>
  <si>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</si>
  <si>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</si>
  <si>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</si>
  <si>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</si>
  <si>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</si>
  <si>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</si>
  <si>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</si>
  <si>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</si>
  <si>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</si>
  <si>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</si>
  <si>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</si>
  <si>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</si>
  <si>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</si>
  <si>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</si>
  <si>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CV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</si>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</sst>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b_01CBresults_taplen" displayName="sub_01CBresults_taplen" ref="A1:G12" tableType="queryTable" totalsRowCount="1">
  <autoFilter ref="A1:G11"/>
  <tableColumns count="7">
    <tableColumn id="1" uniqueName="1" name="Essai" totalsRowLabel="moy" queryTableFieldId="1" dataDxfId="6" totalsRowDxfId="13"/>
    <tableColumn id="2" uniqueName="2" name="400" totalsRowFunction="custom" queryTableFieldId="2" dataDxfId="5" totalsRowDxfId="12">
      <totalsRowFormula>AVERAGE(sub_01CBresults_taplen[400])</totalsRowFormula>
    </tableColumn>
    <tableColumn id="3" uniqueName="3" name="600" totalsRowFunction="custom" queryTableFieldId="3" dataDxfId="4" totalsRowDxfId="11">
      <totalsRowFormula>AVERAGE(sub_01CBresults_taplen[600])</totalsRowFormula>
    </tableColumn>
    <tableColumn id="4" uniqueName="4" name="800" totalsRowFunction="custom" queryTableFieldId="4" dataDxfId="3" totalsRowDxfId="10">
      <totalsRowFormula>AVERAGE(sub_01CBresults_taplen[800])</totalsRowFormula>
    </tableColumn>
    <tableColumn id="5" uniqueName="5" name="1000" totalsRowFunction="custom" queryTableFieldId="5" dataDxfId="2" totalsRowDxfId="9">
      <totalsRowFormula>AVERAGE(sub_01CBresults_taplen[1000])</totalsRowFormula>
    </tableColumn>
    <tableColumn id="6" uniqueName="6" name="1200" totalsRowFunction="custom" queryTableFieldId="6" dataDxfId="1" totalsRowDxfId="8">
      <totalsRowFormula>AVERAGE(sub_01CBresults_taplen[1200])</totalsRowFormula>
    </tableColumn>
    <tableColumn id="7" uniqueName="7" name="1400" totalsRowFunction="custom" queryTableFieldId="7" dataDxfId="0" totalsRowDxfId="7">
      <totalsRowFormula>AVERAGE(sub_01CBresults_taplen[1400])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55" zoomScaleNormal="55" workbookViewId="0">
      <selection activeCell="B18" sqref="B18"/>
    </sheetView>
  </sheetViews>
  <sheetFormatPr baseColWidth="10" defaultRowHeight="14.5" x14ac:dyDescent="0.35"/>
  <cols>
    <col min="1" max="1" width="7.1796875" bestFit="1" customWidth="1"/>
    <col min="2" max="3" width="19.453125" bestFit="1" customWidth="1"/>
    <col min="4" max="7" width="18.453125" bestFit="1" customWidth="1"/>
  </cols>
  <sheetData>
    <row r="1" spans="1:8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8" x14ac:dyDescent="0.35">
      <c r="A2" s="1" t="s">
        <v>18</v>
      </c>
      <c r="B2" s="2">
        <v>0.19264649995602601</v>
      </c>
      <c r="C2" s="2">
        <v>0.624111699871718</v>
      </c>
      <c r="D2" s="2">
        <v>0.81597390002571002</v>
      </c>
      <c r="E2" s="2">
        <v>1.1692196000367401</v>
      </c>
      <c r="F2" s="2">
        <v>1.5203805000055499</v>
      </c>
      <c r="G2" s="2">
        <v>1.29654669994488</v>
      </c>
      <c r="H2" s="2"/>
    </row>
    <row r="3" spans="1:8" x14ac:dyDescent="0.35">
      <c r="A3" s="1" t="s">
        <v>19</v>
      </c>
      <c r="B3" s="2">
        <v>0.28823790000751598</v>
      </c>
      <c r="C3" s="2">
        <v>0.43204660015180701</v>
      </c>
      <c r="D3" s="2">
        <v>1.0554452999494901</v>
      </c>
      <c r="E3" s="2">
        <v>0.86400070018135</v>
      </c>
      <c r="F3" s="2">
        <v>1.0562193000223401</v>
      </c>
      <c r="G3" s="2">
        <v>1.43996610003523</v>
      </c>
      <c r="H3" s="2"/>
    </row>
    <row r="4" spans="1:8" x14ac:dyDescent="0.35">
      <c r="A4" s="1" t="s">
        <v>20</v>
      </c>
      <c r="B4" s="2">
        <v>0.14396309992298401</v>
      </c>
      <c r="C4" s="2">
        <v>0.99215990002266996</v>
      </c>
      <c r="D4" s="2">
        <v>1.1201973999850401</v>
      </c>
      <c r="E4" s="2">
        <v>0.92797999992035296</v>
      </c>
      <c r="F4" s="2">
        <v>1.3599857999943099</v>
      </c>
      <c r="G4" s="2">
        <v>1.07221689983271</v>
      </c>
      <c r="H4" s="2"/>
    </row>
    <row r="5" spans="1:8" x14ac:dyDescent="0.35">
      <c r="A5" s="1" t="s">
        <v>21</v>
      </c>
      <c r="B5" s="2">
        <v>0.28787310002371602</v>
      </c>
      <c r="C5" s="2">
        <v>0.97537729982286603</v>
      </c>
      <c r="D5" s="2">
        <v>1.11985250003635</v>
      </c>
      <c r="E5" s="2">
        <v>1.0559000000357599</v>
      </c>
      <c r="F5" s="2">
        <v>1.3438430998940001</v>
      </c>
      <c r="G5" s="2">
        <v>1.4396410000044799</v>
      </c>
      <c r="H5" s="2"/>
    </row>
    <row r="6" spans="1:8" x14ac:dyDescent="0.35">
      <c r="A6" s="1" t="s">
        <v>22</v>
      </c>
      <c r="B6" s="2">
        <v>0.16016289987601301</v>
      </c>
      <c r="C6" s="2">
        <v>1.2320314999669699</v>
      </c>
      <c r="D6" s="2">
        <v>0.73646330018527795</v>
      </c>
      <c r="E6" s="2">
        <v>1.2327190998475901</v>
      </c>
      <c r="F6" s="2">
        <v>1.29681929992511</v>
      </c>
      <c r="G6" s="2">
        <v>0.81660430016927399</v>
      </c>
      <c r="H6" s="2"/>
    </row>
    <row r="7" spans="1:8" x14ac:dyDescent="0.35">
      <c r="A7" s="1" t="s">
        <v>23</v>
      </c>
      <c r="B7" s="2">
        <v>0.36768670007586401</v>
      </c>
      <c r="C7" s="2">
        <v>0.57759679993614499</v>
      </c>
      <c r="D7" s="2">
        <v>0.84815960004925695</v>
      </c>
      <c r="E7" s="2">
        <v>0.92803049995563902</v>
      </c>
      <c r="F7" s="2">
        <v>0.75150689994916298</v>
      </c>
      <c r="G7" s="2">
        <v>0.94404789991676796</v>
      </c>
      <c r="H7" s="2"/>
    </row>
    <row r="8" spans="1:8" x14ac:dyDescent="0.35">
      <c r="A8" s="1" t="s">
        <v>24</v>
      </c>
      <c r="B8" s="2">
        <v>0.27208640007302098</v>
      </c>
      <c r="C8" s="2">
        <v>0.27164330007508303</v>
      </c>
      <c r="D8" s="2">
        <v>0.73481089994311299</v>
      </c>
      <c r="E8" s="2">
        <v>0.71983480011112899</v>
      </c>
      <c r="F8" s="2">
        <v>0.51174790016375404</v>
      </c>
      <c r="G8" s="2">
        <v>1.3119286999572</v>
      </c>
      <c r="H8" s="2"/>
    </row>
    <row r="9" spans="1:8" x14ac:dyDescent="0.35">
      <c r="A9" s="1" t="s">
        <v>25</v>
      </c>
      <c r="B9" s="2">
        <v>0.239598300075158</v>
      </c>
      <c r="C9" s="2">
        <v>0.56008440000005</v>
      </c>
      <c r="D9" s="2">
        <v>0.54438930004835095</v>
      </c>
      <c r="E9" s="2">
        <v>0.91213040007278301</v>
      </c>
      <c r="F9" s="2">
        <v>0.92805720004253001</v>
      </c>
      <c r="G9" s="2">
        <v>1.0396718999836501</v>
      </c>
      <c r="H9" s="2"/>
    </row>
    <row r="10" spans="1:8" x14ac:dyDescent="0.35">
      <c r="A10" s="1" t="s">
        <v>26</v>
      </c>
      <c r="B10" s="2">
        <v>0.19190610013902101</v>
      </c>
      <c r="C10" s="2">
        <v>0.46372399991378099</v>
      </c>
      <c r="D10" s="2">
        <v>0.48042779997922402</v>
      </c>
      <c r="E10" s="2">
        <v>0.84837470017373495</v>
      </c>
      <c r="F10" s="2">
        <v>1.13611910003237</v>
      </c>
      <c r="G10" s="2">
        <v>1.04204940004274</v>
      </c>
      <c r="H10" s="2"/>
    </row>
    <row r="11" spans="1:8" x14ac:dyDescent="0.35">
      <c r="A11" s="1" t="s">
        <v>27</v>
      </c>
      <c r="B11" s="2">
        <v>0.22441180003806899</v>
      </c>
      <c r="C11" s="2">
        <v>0.543660999974235</v>
      </c>
      <c r="D11" s="2">
        <v>0.57602839986793697</v>
      </c>
      <c r="E11" s="2">
        <v>0.65606090007349804</v>
      </c>
      <c r="F11" s="2">
        <v>0.94400890008546401</v>
      </c>
      <c r="G11" s="2">
        <v>1.26523100002668</v>
      </c>
      <c r="H11" s="2"/>
    </row>
    <row r="12" spans="1:8" x14ac:dyDescent="0.35">
      <c r="A12" s="1" t="s">
        <v>28</v>
      </c>
      <c r="B12" s="2">
        <f>AVERAGE(sub_01CBresults_taplen[400])</f>
        <v>0.23685728001873882</v>
      </c>
      <c r="C12" s="2">
        <f>AVERAGE(sub_01CBresults_taplen[600])</f>
        <v>0.66724364997353247</v>
      </c>
      <c r="D12" s="2">
        <f>AVERAGE(sub_01CBresults_taplen[800])</f>
        <v>0.80317484000697514</v>
      </c>
      <c r="E12" s="2">
        <f>AVERAGE(sub_01CBresults_taplen[1000])</f>
        <v>0.93142507004085784</v>
      </c>
      <c r="F12" s="2">
        <f>AVERAGE(sub_01CBresults_taplen[1200])</f>
        <v>1.0848688000114592</v>
      </c>
      <c r="G12" s="2">
        <f>AVERAGE(sub_01CBresults_taplen[1400])</f>
        <v>1.1667903899913614</v>
      </c>
      <c r="H12" s="2"/>
    </row>
    <row r="13" spans="1:8" x14ac:dyDescent="0.35">
      <c r="A13" t="s">
        <v>29</v>
      </c>
      <c r="B13" s="2">
        <f>_xlfn.STDEV.P(sub_01CBresults_taplen[400])</f>
        <v>6.4999208844311776E-2</v>
      </c>
      <c r="C13" s="2">
        <f>_xlfn.STDEV.P(sub_01CBresults_taplen[600])</f>
        <v>0.28449823678498892</v>
      </c>
      <c r="D13" s="2">
        <f>_xlfn.STDEV.P(sub_01CBresults_taplen[800])</f>
        <v>0.22326465104946233</v>
      </c>
      <c r="E13" s="2">
        <f>_xlfn.STDEV.P(sub_01CBresults_taplen[1000])</f>
        <v>0.17182936099820556</v>
      </c>
      <c r="F13" s="2">
        <f>_xlfn.STDEV.P(sub_01CBresults_taplen[1200])</f>
        <v>0.2940794119916979</v>
      </c>
      <c r="G13" s="2">
        <f>_xlfn.STDEV.P(sub_01CBresults_taplen[1400])</f>
        <v>0.20237907281747719</v>
      </c>
      <c r="H13" s="2"/>
    </row>
    <row r="14" spans="1:8" x14ac:dyDescent="0.35">
      <c r="A14" t="s">
        <v>30</v>
      </c>
      <c r="B14" s="2">
        <f>B13/sub_01CBresults_taplen[[#Totals],[400]]</f>
        <v>0.27442352136767512</v>
      </c>
      <c r="C14" s="2">
        <f>C13/sub_01CBresults_taplen[[#Totals],[600]]</f>
        <v>0.42637833540457687</v>
      </c>
      <c r="D14" s="2">
        <f>D13/sub_01CBresults_taplen[[#Totals],[800]]</f>
        <v>0.27797764562386368</v>
      </c>
      <c r="E14" s="2">
        <f>E13/sub_01CBresults_taplen[[#Totals],[1000]]</f>
        <v>0.18448006879465689</v>
      </c>
      <c r="F14" s="2">
        <f>F13/sub_01CBresults_taplen[[#Totals],[1200]]</f>
        <v>0.27107371139126835</v>
      </c>
      <c r="G14" s="2">
        <f>G13/sub_01CBresults_taplen[[#Totals],[1400]]</f>
        <v>0.1734493826427346</v>
      </c>
      <c r="H14" s="2"/>
    </row>
    <row r="15" spans="1:8" s="3" customFormat="1" x14ac:dyDescent="0.35">
      <c r="A15" s="3" t="s">
        <v>31</v>
      </c>
      <c r="B15" s="4">
        <f>0.4-sub_01CBresults_taplen[[#Totals],[400]]</f>
        <v>0.1631427199812612</v>
      </c>
      <c r="C15" s="4">
        <f>0.6-sub_01CBresults_taplen[[#Totals],[600]]</f>
        <v>-6.7243649973532493E-2</v>
      </c>
      <c r="D15" s="4">
        <f>0.8-sub_01CBresults_taplen[[#Totals],[800]]</f>
        <v>-3.1748400069750993E-3</v>
      </c>
      <c r="E15" s="4">
        <f>1-sub_01CBresults_taplen[[#Totals],[1000]]</f>
        <v>6.8574929959142161E-2</v>
      </c>
      <c r="F15" s="4">
        <f>1.2-sub_01CBresults_taplen[[#Totals],[1200]]</f>
        <v>0.11513119998854071</v>
      </c>
      <c r="G15" s="4">
        <f>1.4-sub_01CBresults_taplen[[#Totals],[1400]]</f>
        <v>0.23320961000863849</v>
      </c>
      <c r="H15" s="4"/>
    </row>
    <row r="16" spans="1:8" x14ac:dyDescent="0.35">
      <c r="A16" t="s">
        <v>28</v>
      </c>
      <c r="B16" s="2">
        <f>AVERAGE(sub_01CBresults_taplen[[#Totals],[400]:[1400]])</f>
        <v>0.81506000500715414</v>
      </c>
      <c r="C16" s="2"/>
      <c r="D16" s="2"/>
      <c r="E16" s="2"/>
      <c r="F16" s="2"/>
      <c r="G16" s="2"/>
      <c r="H16" s="2"/>
    </row>
    <row r="17" spans="1:8" x14ac:dyDescent="0.35">
      <c r="A17" t="s">
        <v>30</v>
      </c>
      <c r="B17" s="2">
        <f>AVERAGE(B14:G14)</f>
        <v>0.26796377753746259</v>
      </c>
      <c r="C17" s="2"/>
      <c r="D17" s="2"/>
      <c r="E17" s="2"/>
      <c r="F17" s="2"/>
      <c r="G17" s="2"/>
      <c r="H17" s="2"/>
    </row>
    <row r="18" spans="1:8" x14ac:dyDescent="0.35">
      <c r="A18" t="s">
        <v>31</v>
      </c>
      <c r="B18" s="2">
        <f>AVERAGE(B15:G15)</f>
        <v>8.4939994992845824E-2</v>
      </c>
      <c r="C18" s="2"/>
      <c r="D18" s="2"/>
      <c r="E18" s="2"/>
      <c r="F18" s="2"/>
      <c r="G18" s="2"/>
      <c r="H18" s="2"/>
    </row>
    <row r="19" spans="1:8" x14ac:dyDescent="0.35">
      <c r="B19" s="2"/>
      <c r="C19" s="2"/>
      <c r="D19" s="2"/>
      <c r="E19" s="2"/>
      <c r="F19" s="2"/>
      <c r="G19" s="2"/>
      <c r="H19" s="2"/>
    </row>
    <row r="20" spans="1:8" x14ac:dyDescent="0.35">
      <c r="B20" s="2"/>
      <c r="C20" s="2"/>
      <c r="D20" s="2"/>
      <c r="E20" s="2"/>
      <c r="F20" s="2"/>
      <c r="G20" s="2"/>
      <c r="H20" s="2"/>
    </row>
    <row r="21" spans="1:8" x14ac:dyDescent="0.35">
      <c r="B21" s="2"/>
      <c r="C21" s="2"/>
      <c r="D21" s="2"/>
      <c r="E21" s="2"/>
      <c r="F21" s="2"/>
      <c r="G21" s="2"/>
      <c r="H2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x X N /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x X N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z f 1 S L 8 6 o y b A E A A E Y D A A A T A B w A R m 9 y b X V s Y X M v U 2 V j d G l v b j E u b S C i G A A o o B Q A A A A A A A A A A A A A A A A A A A A A A A A A A A C F k d 1 O A j E Q h e 9 J e I d m u Y G k E h Z / o 9 k L X V C u / A l 4 Z Y 0 p y y B N u u 2 m M y U S w g P p a / h i l q y E q L u x N + 1 8 O e 3 M O U X I S F n D x u U e X z Q b z Q Y u p I M Z a 0 X o p w e 9 O L 1 y g F 4 T v p A s N J i I J U w D N R s s r L H 1 L o N A U l x 2 B z b z O R h q X y s N 3 d Q a C g W 2 o / R c P C I 4 F L m k h R J 3 B g Z O L U H s 9 C h u F I 3 8 V B S 4 y h Y C 3 g p w C k w G Y j e B q B 6 l m + E y 6 v C n A W i V K w K X R D z i L L X a 5 w a T U 8 6 G J r M z Z V 6 T u H / c 5 + z B W 4 I x r T Q k + 2 P 3 1 h p 4 7 v D S U S u a r A p g e b g 2 V 5 / v W 7 c T O Q 2 q i Z M G 5 9 b l 5 f N b F b Z L / 3 y 9 j k o a h / a 0 v U / w R h v O d r x f w w 9 r + F E N P 6 7 h J z X 8 9 A f f 7 E 0 O z Q F 9 f h A g K 5 z N P e 5 9 3 o c 6 R D M C O Q t / 1 v 6 d B 2 d P 3 4 p L r c e Z 1 N J h Q s 7 X J h j / E 2 H F L N s 8 h 4 h S / X F 1 1 O v 9 Y S c V 7 K y C x b 0 q 2 K + C v 9 t s O s 2 G M j X 2 L r 4 A U E s B A i 0 A F A A C A A g A x X N / V M h R U S 2 k A A A A 9 g A A A B I A A A A A A A A A A A A A A A A A A A A A A E N v b m Z p Z y 9 Q Y W N r Y W d l L n h t b F B L A Q I t A B Q A A g A I A M V z f 1 Q P y u m r p A A A A O k A A A A T A A A A A A A A A A A A A A A A A P A A A A B b Q 2 9 u d G V u d F 9 U e X B l c 1 0 u e G 1 s U E s B A i 0 A F A A C A A g A x X N / V I v z q j J s A Q A A R g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i 0 w M U N C c m V z d W x 0 c 1 9 0 Y X B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X z A x Q 0 J y Z X N 1 b H R z X 3 R h c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V Q x M j o z M D o x M C 4 z N D Y 5 N z c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F c 3 N h a S Z x d W 9 0 O y w m c X V v d D s 0 M D A m c X V v d D s s J n F 1 b 3 Q 7 N j A w J n F 1 b 3 Q 7 L C Z x d W 9 0 O z g w M C Z x d W 9 0 O y w m c X V v d D s x M D A w J n F 1 b 3 Q 7 L C Z x d W 9 0 O z E y M D A m c X V v d D s s J n F 1 b 3 Q 7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i 0 w M U N C c m V z d W x 0 c 1 9 0 Y X B s Z W 4 v Q X V 0 b 1 J l b W 9 2 Z W R D b 2 x 1 b W 5 z M S 5 7 R X N z Y W k s M H 0 m c X V v d D s s J n F 1 b 3 Q 7 U 2 V j d G l v b j E v c 3 V i L T A x Q 0 J y Z X N 1 b H R z X 3 R h c G x l b i 9 B d X R v U m V t b 3 Z l Z E N v b H V t b n M x L n s 0 M D A s M X 0 m c X V v d D s s J n F 1 b 3 Q 7 U 2 V j d G l v b j E v c 3 V i L T A x Q 0 J y Z X N 1 b H R z X 3 R h c G x l b i 9 B d X R v U m V t b 3 Z l Z E N v b H V t b n M x L n s 2 M D A s M n 0 m c X V v d D s s J n F 1 b 3 Q 7 U 2 V j d G l v b j E v c 3 V i L T A x Q 0 J y Z X N 1 b H R z X 3 R h c G x l b i 9 B d X R v U m V t b 3 Z l Z E N v b H V t b n M x L n s 4 M D A s M 3 0 m c X V v d D s s J n F 1 b 3 Q 7 U 2 V j d G l v b j E v c 3 V i L T A x Q 0 J y Z X N 1 b H R z X 3 R h c G x l b i 9 B d X R v U m V t b 3 Z l Z E N v b H V t b n M x L n s x M D A w L D R 9 J n F 1 b 3 Q 7 L C Z x d W 9 0 O 1 N l Y 3 R p b 2 4 x L 3 N 1 Y i 0 w M U N C c m V z d W x 0 c 1 9 0 Y X B s Z W 4 v Q X V 0 b 1 J l b W 9 2 Z W R D b 2 x 1 b W 5 z M S 5 7 M T I w M C w 1 f S Z x d W 9 0 O y w m c X V v d D t T Z W N 0 a W 9 u M S 9 z d W I t M D F D Q n J l c 3 V s d H N f d G F w b G V u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i L T A x Q 0 J y Z X N 1 b H R z X 3 R h c G x l b i 9 B d X R v U m V t b 3 Z l Z E N v b H V t b n M x L n t F c 3 N h a S w w f S Z x d W 9 0 O y w m c X V v d D t T Z W N 0 a W 9 u M S 9 z d W I t M D F D Q n J l c 3 V s d H N f d G F w b G V u L 0 F 1 d G 9 S Z W 1 v d m V k Q 2 9 s d W 1 u c z E u e z Q w M C w x f S Z x d W 9 0 O y w m c X V v d D t T Z W N 0 a W 9 u M S 9 z d W I t M D F D Q n J l c 3 V s d H N f d G F w b G V u L 0 F 1 d G 9 S Z W 1 v d m V k Q 2 9 s d W 1 u c z E u e z Y w M C w y f S Z x d W 9 0 O y w m c X V v d D t T Z W N 0 a W 9 u M S 9 z d W I t M D F D Q n J l c 3 V s d H N f d G F w b G V u L 0 F 1 d G 9 S Z W 1 v d m V k Q 2 9 s d W 1 u c z E u e z g w M C w z f S Z x d W 9 0 O y w m c X V v d D t T Z W N 0 a W 9 u M S 9 z d W I t M D F D Q n J l c 3 V s d H N f d G F w b G V u L 0 F 1 d G 9 S Z W 1 v d m V k Q 2 9 s d W 1 u c z E u e z E w M D A s N H 0 m c X V v d D s s J n F 1 b 3 Q 7 U 2 V j d G l v b j E v c 3 V i L T A x Q 0 J y Z X N 1 b H R z X 3 R h c G x l b i 9 B d X R v U m V t b 3 Z l Z E N v b H V t b n M x L n s x M j A w L D V 9 J n F 1 b 3 Q 7 L C Z x d W 9 0 O 1 N l Y 3 R p b 2 4 x L 3 N 1 Y i 0 w M U N C c m V z d W x 0 c 1 9 0 Y X B s Z W 4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L T A x Q 0 J y Z X N 1 b H R z X 3 R h c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F D Q n J l c 3 V s d H N f d G F w b G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F D Q n J l c 3 V s d H N f d G F w b G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F D Q n J l c 3 V s d H N f d G F w b G V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y k j J W 2 N U a U v 7 N n U i 8 w 4 d Y 3 o w o f + 1 m / m 6 E + 8 9 P E 4 f u K w A A A A A D o A A A A A C A A A g A A A A w a R n t E Z N m 6 e h W G J v a q 1 3 D i p U s u N e F c E Z u S i a 7 z S v p c Z Q A A A A W c f C z E 1 Z Z L 9 J z a P S j Z N K O M 7 U 3 G W o C w u K 8 d p M 6 d G r A 2 0 / J Y C B k K k O h I v O E 9 x i D l W K + / C 7 g 0 e T S K C a A C l 7 D T N P G 5 8 K T 9 V V n E D 8 P z / A U l k D q d 1 A A A A A P k t L 4 d C H 8 C T + k f / V 6 / J C v P X f b 5 4 R N v N B R r u P 9 i m x 2 C C v t M T P 8 H 1 / C l 5 z g + c G l b 7 o l t W M T / z x W x K 6 U b a u m R J l h Q = = < / D a t a M a s h u p > 
</file>

<file path=customXml/itemProps1.xml><?xml version="1.0" encoding="utf-8"?>
<ds:datastoreItem xmlns:ds="http://schemas.openxmlformats.org/officeDocument/2006/customXml" ds:itemID="{06936D5C-200B-4960-A7A8-E0CBC2DBE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sub-01CBresults_taplen (2)</vt:lpstr>
      <vt:lpstr>sub-01CBresults_taplen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2022-03-31T12:33:25Z</dcterms:created>
  <dcterms:modified xsi:type="dcterms:W3CDTF">2022-03-31T12:37:52Z</dcterms:modified>
</cp:coreProperties>
</file>