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experience/sub-59RM/"/>
    </mc:Choice>
  </mc:AlternateContent>
  <xr:revisionPtr revIDLastSave="0" documentId="8_{C23D7049-ED57-479B-ADE1-50FAE3E84F1D}" xr6:coauthVersionLast="47" xr6:coauthVersionMax="47" xr10:uidLastSave="{00000000-0000-0000-0000-000000000000}"/>
  <bookViews>
    <workbookView xWindow="-110" yWindow="490" windowWidth="19420" windowHeight="10420"/>
  </bookViews>
  <sheets>
    <sheet name="sub-59RMresults_taplen (2)" sheetId="2" r:id="rId1"/>
    <sheet name="sub-59RMresults_taplen" sheetId="1" r:id="rId2"/>
  </sheets>
  <definedNames>
    <definedName name="DonnéesExternes_1" localSheetId="0" hidden="1">'sub-59RMresults_taplen (2)'!$A$1:$G$11</definedName>
  </definedNames>
  <calcPr calcId="0"/>
</workbook>
</file>

<file path=xl/calcChain.xml><?xml version="1.0" encoding="utf-8"?>
<calcChain xmlns="http://schemas.openxmlformats.org/spreadsheetml/2006/main">
  <c r="B18" i="2" l="1"/>
  <c r="B17" i="2" s="1"/>
  <c r="C17" i="2"/>
  <c r="G18" i="2"/>
  <c r="F18" i="2"/>
  <c r="E18" i="2"/>
  <c r="D18" i="2"/>
  <c r="C18" i="2"/>
  <c r="B19" i="2"/>
  <c r="G16" i="2"/>
  <c r="F16" i="2"/>
  <c r="E16" i="2"/>
  <c r="D16" i="2"/>
  <c r="B16" i="2"/>
  <c r="C16" i="2"/>
  <c r="C14" i="2"/>
  <c r="D14" i="2"/>
  <c r="E14" i="2"/>
  <c r="F14" i="2"/>
  <c r="G14" i="2"/>
  <c r="B14" i="2"/>
  <c r="C13" i="2"/>
  <c r="D13" i="2"/>
  <c r="E13" i="2"/>
  <c r="F13" i="2"/>
  <c r="G13" i="2"/>
  <c r="B13" i="2"/>
  <c r="C12" i="2"/>
  <c r="D12" i="2"/>
  <c r="E12" i="2"/>
  <c r="F12" i="2"/>
  <c r="G12" i="2"/>
  <c r="B12" i="2"/>
</calcChain>
</file>

<file path=xl/connections.xml><?xml version="1.0" encoding="utf-8"?>
<connections xmlns="http://schemas.openxmlformats.org/spreadsheetml/2006/main">
  <connection id="1" keepAlive="1" name="Requête - sub-59RMresults_taplen" description="Connexion à la requête « sub-59RMresults_taplen » dans le classeur." type="5" refreshedVersion="7" background="1" saveData="1">
    <dbPr connection="Provider=Microsoft.Mashup.OleDb.1;Data Source=$Workbook$;Location=sub-59RMresults_taplen;Extended Properties=&quot;&quot;" command="SELECT * FROM [sub-59RMresults_taplen]"/>
  </connection>
</connections>
</file>

<file path=xl/sharedStrings.xml><?xml version="1.0" encoding="utf-8"?>
<sst xmlns="http://schemas.openxmlformats.org/spreadsheetml/2006/main" count="34" uniqueCount="32">
  <si>
    <t>Essai,400,600,800,1000,1200,1400</t>
  </si>
  <si>
    <t>Essai0,0.751990900374949,0.4635016000829637,0.22429380007088184,1.1062260996550322,1.104545600246638,1.9195548999123275</t>
  </si>
  <si>
    <t>Essai1,0.2075010002590716,0.6724712001159787,0.8960147998295724,0.7840049001388252,0.9757006000727415,1.360278199892491</t>
  </si>
  <si>
    <t>Essai2,0.2723724995739758,1.3443046999163926,0.9596548001281917,0.9117037998512387,1.839511699974537,0.9765176000073552</t>
  </si>
  <si>
    <t>Essai3,0.3360739997588098,0.7198815001174808,0.7196765998378396,0.7193207000382245,1.5361576001159847,1.7278494997881353</t>
  </si>
  <si>
    <t>Essai4,0.3522749999538064,0.5121361999772489,0.6561706000939012,1.0079495999962091,1.1361330999061465,1.5206945999525487</t>
  </si>
  <si>
    <t>Essai5,0.3519486002624035,0.6395149999298155,1.2161694001406431,1.0244670999236405,1.7281454000622034,1.7439536000601947</t>
  </si>
  <si>
    <t>Essai6,0.2727542999200523,0.4798612999729812,0.7358875996433198,1.1840793997980654,1.519906900357455,1.456215700134635</t>
  </si>
  <si>
    <t>Essai7,0.44793070014566183,0.6233200998976827,1.120484400074929,1.008501600008458,1.3280695001594722,1.2955084000714123</t>
  </si>
  <si>
    <t>Essai8,0.3358430997468531,0.8964061001315713,0.8318849997594953,1.1838943003676832,0.975422500167042,0.6241548997350037</t>
  </si>
  <si>
    <t>Essai9,0.3840275998227298,0.9922537002712488,0.7042298000305891,0.9765898999758065,0.8313239999115467,1.600524100009352</t>
  </si>
  <si>
    <t>Essai</t>
  </si>
  <si>
    <t>400</t>
  </si>
  <si>
    <t>600</t>
  </si>
  <si>
    <t>800</t>
  </si>
  <si>
    <t>1000</t>
  </si>
  <si>
    <t>1200</t>
  </si>
  <si>
    <t>1400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</si>
  <si>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</si>
  <si>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</si>
  <si>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</si>
  <si>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</si>
  <si>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</si>
  <si>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</si>
  <si>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</si>
  <si>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</si>
  <si>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</si>
  <si>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</si>
  <si>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moy</t>
  </si>
  <si>
    <t>ET</t>
  </si>
  <si>
    <t>CV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</si>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</sst>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2" fontId="0" fillId="3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Essai" tableColumnId="1"/>
      <queryTableField id="2" name="400" tableColumnId="2"/>
      <queryTableField id="3" name="600" tableColumnId="3"/>
      <queryTableField id="4" name="800" tableColumnId="4"/>
      <queryTableField id="5" name="1000" tableColumnId="5"/>
      <queryTableField id="6" name="1200" tableColumnId="6"/>
      <queryTableField id="7" name="140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ub_59RMresults_taplen" displayName="sub_59RMresults_taplen" ref="A1:G12" tableType="queryTable" totalsRowCount="1">
  <autoFilter ref="A1:G11"/>
  <tableColumns count="7">
    <tableColumn id="1" uniqueName="1" name="Essai" totalsRowLabel="moy" queryTableFieldId="1" dataDxfId="13" totalsRowDxfId="6"/>
    <tableColumn id="2" uniqueName="2" name="400" totalsRowFunction="custom" queryTableFieldId="2" dataDxfId="12" totalsRowDxfId="5">
      <totalsRowFormula>AVERAGE(sub_59RMresults_taplen[400])</totalsRowFormula>
    </tableColumn>
    <tableColumn id="3" uniqueName="3" name="600" totalsRowFunction="custom" queryTableFieldId="3" dataDxfId="11" totalsRowDxfId="4">
      <totalsRowFormula>AVERAGE(sub_59RMresults_taplen[600])</totalsRowFormula>
    </tableColumn>
    <tableColumn id="4" uniqueName="4" name="800" totalsRowFunction="custom" queryTableFieldId="4" dataDxfId="10" totalsRowDxfId="3">
      <totalsRowFormula>AVERAGE(sub_59RMresults_taplen[800])</totalsRowFormula>
    </tableColumn>
    <tableColumn id="5" uniqueName="5" name="1000" totalsRowFunction="custom" queryTableFieldId="5" dataDxfId="9" totalsRowDxfId="2">
      <totalsRowFormula>AVERAGE(sub_59RMresults_taplen[1000])</totalsRowFormula>
    </tableColumn>
    <tableColumn id="6" uniqueName="6" name="1200" totalsRowFunction="custom" queryTableFieldId="6" dataDxfId="8" totalsRowDxfId="1">
      <totalsRowFormula>AVERAGE(sub_59RMresults_taplen[1200])</totalsRowFormula>
    </tableColumn>
    <tableColumn id="7" uniqueName="7" name="1400" totalsRowFunction="custom" queryTableFieldId="7" dataDxfId="7" totalsRowDxfId="0">
      <totalsRowFormula>AVERAGE(sub_59RMresults_taplen[1400])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E10" sqref="E10"/>
    </sheetView>
  </sheetViews>
  <sheetFormatPr baseColWidth="10" defaultRowHeight="14.5" x14ac:dyDescent="0.35"/>
  <cols>
    <col min="1" max="1" width="7.1796875" bestFit="1" customWidth="1"/>
    <col min="2" max="2" width="19.453125" bestFit="1" customWidth="1"/>
    <col min="3" max="3" width="18.453125" bestFit="1" customWidth="1"/>
    <col min="4" max="4" width="19.453125" bestFit="1" customWidth="1"/>
    <col min="5" max="7" width="18.453125" bestFit="1" customWidth="1"/>
  </cols>
  <sheetData>
    <row r="1" spans="1:7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s="1" t="s">
        <v>18</v>
      </c>
      <c r="B2" s="2">
        <v>0.75199090037494898</v>
      </c>
      <c r="C2" s="2">
        <v>0.46350160008296298</v>
      </c>
      <c r="D2" s="2">
        <v>0.22429380007088101</v>
      </c>
      <c r="E2" s="2">
        <v>1.1062260996550299</v>
      </c>
      <c r="F2" s="2">
        <v>1.1045456002466301</v>
      </c>
      <c r="G2" s="2">
        <v>1.91955489991232</v>
      </c>
    </row>
    <row r="3" spans="1:7" x14ac:dyDescent="0.35">
      <c r="A3" s="1" t="s">
        <v>19</v>
      </c>
      <c r="B3" s="2">
        <v>0.20750100025907101</v>
      </c>
      <c r="C3" s="2">
        <v>0.67247120011597805</v>
      </c>
      <c r="D3" s="2">
        <v>0.896014799829572</v>
      </c>
      <c r="E3" s="2">
        <v>0.78400490013882496</v>
      </c>
      <c r="F3" s="2">
        <v>0.97570060007274095</v>
      </c>
      <c r="G3" s="2">
        <v>1.36027819989249</v>
      </c>
    </row>
    <row r="4" spans="1:7" x14ac:dyDescent="0.35">
      <c r="A4" s="1" t="s">
        <v>20</v>
      </c>
      <c r="B4" s="2">
        <v>0.27237249957397502</v>
      </c>
      <c r="C4" s="2">
        <v>1.3443046999163899</v>
      </c>
      <c r="D4" s="2">
        <v>0.95965480012819104</v>
      </c>
      <c r="E4" s="2">
        <v>0.91170379985123795</v>
      </c>
      <c r="F4" s="2">
        <v>1.83951169997453</v>
      </c>
      <c r="G4" s="2">
        <v>0.97651760000735499</v>
      </c>
    </row>
    <row r="5" spans="1:7" x14ac:dyDescent="0.35">
      <c r="A5" s="1" t="s">
        <v>21</v>
      </c>
      <c r="B5" s="2">
        <v>0.33607399975880903</v>
      </c>
      <c r="C5" s="2">
        <v>0.71988150011747998</v>
      </c>
      <c r="D5" s="2">
        <v>0.71967659983783905</v>
      </c>
      <c r="E5" s="2">
        <v>0.71932070003822401</v>
      </c>
      <c r="F5" s="2">
        <v>1.53615760011598</v>
      </c>
      <c r="G5" s="2">
        <v>1.72784949978813</v>
      </c>
    </row>
    <row r="6" spans="1:7" x14ac:dyDescent="0.35">
      <c r="A6" s="1" t="s">
        <v>22</v>
      </c>
      <c r="B6" s="2">
        <v>0.35227499995380601</v>
      </c>
      <c r="C6" s="2">
        <v>0.51213619997724802</v>
      </c>
      <c r="D6" s="2">
        <v>0.65617060009390105</v>
      </c>
      <c r="E6" s="2">
        <v>1.0079495999962</v>
      </c>
      <c r="F6" s="2">
        <v>1.1361330999061401</v>
      </c>
      <c r="G6" s="2">
        <v>1.5206945999525401</v>
      </c>
    </row>
    <row r="7" spans="1:7" x14ac:dyDescent="0.35">
      <c r="A7" s="1" t="s">
        <v>23</v>
      </c>
      <c r="B7" s="2">
        <v>0.35194860026240299</v>
      </c>
      <c r="C7" s="2">
        <v>0.63951499992981498</v>
      </c>
      <c r="D7" s="2">
        <v>1.21616940014064</v>
      </c>
      <c r="E7" s="2">
        <v>1.02446709992364</v>
      </c>
      <c r="F7" s="2">
        <v>1.7281454000622001</v>
      </c>
      <c r="G7" s="2">
        <v>1.7439536000601901</v>
      </c>
    </row>
    <row r="8" spans="1:7" x14ac:dyDescent="0.35">
      <c r="A8" s="1" t="s">
        <v>24</v>
      </c>
      <c r="B8" s="2">
        <v>0.27275429992005201</v>
      </c>
      <c r="C8" s="2">
        <v>0.47986129997298099</v>
      </c>
      <c r="D8" s="2">
        <v>0.73588759964331896</v>
      </c>
      <c r="E8" s="2">
        <v>1.1840793997980601</v>
      </c>
      <c r="F8" s="2">
        <v>1.5199069003574499</v>
      </c>
      <c r="G8" s="2">
        <v>1.4562157001346301</v>
      </c>
    </row>
    <row r="9" spans="1:7" x14ac:dyDescent="0.35">
      <c r="A9" s="1" t="s">
        <v>25</v>
      </c>
      <c r="B9" s="2">
        <v>0.447930700145661</v>
      </c>
      <c r="C9" s="2">
        <v>0.623320099897682</v>
      </c>
      <c r="D9" s="2">
        <v>1.1204844000749199</v>
      </c>
      <c r="E9" s="2">
        <v>1.0085016000084499</v>
      </c>
      <c r="F9" s="2">
        <v>1.32806950015947</v>
      </c>
      <c r="G9" s="2">
        <v>1.2955084000714101</v>
      </c>
    </row>
    <row r="10" spans="1:7" x14ac:dyDescent="0.35">
      <c r="A10" s="1" t="s">
        <v>26</v>
      </c>
      <c r="B10" s="2">
        <v>0.335843099746853</v>
      </c>
      <c r="C10" s="2">
        <v>0.89640610013157096</v>
      </c>
      <c r="D10" s="2">
        <v>0.83188499975949504</v>
      </c>
      <c r="E10" s="2">
        <v>1.1838943003676801</v>
      </c>
      <c r="F10" s="2">
        <v>0.97542250016704202</v>
      </c>
      <c r="G10" s="2">
        <v>0.62415489973500304</v>
      </c>
    </row>
    <row r="11" spans="1:7" x14ac:dyDescent="0.35">
      <c r="A11" s="1" t="s">
        <v>27</v>
      </c>
      <c r="B11" s="2">
        <v>0.38402759982272899</v>
      </c>
      <c r="C11" s="2">
        <v>0.99225370027124804</v>
      </c>
      <c r="D11" s="2">
        <v>0.70422980003058899</v>
      </c>
      <c r="E11" s="2">
        <v>0.97658989997580603</v>
      </c>
      <c r="F11" s="2">
        <v>0.83132399991154604</v>
      </c>
      <c r="G11" s="2">
        <v>1.60052410000935</v>
      </c>
    </row>
    <row r="12" spans="1:7" x14ac:dyDescent="0.35">
      <c r="A12" s="1" t="s">
        <v>28</v>
      </c>
      <c r="B12" s="2">
        <f>AVERAGE(sub_59RMresults_taplen[400])</f>
        <v>0.37127176998183076</v>
      </c>
      <c r="C12" s="2">
        <f>AVERAGE(sub_59RMresults_taplen[600])</f>
        <v>0.73436514004133557</v>
      </c>
      <c r="D12" s="2">
        <f>AVERAGE(sub_59RMresults_taplen[800])</f>
        <v>0.80644667996093466</v>
      </c>
      <c r="E12" s="2">
        <f>AVERAGE(sub_59RMresults_taplen[1000])</f>
        <v>0.99067373997531549</v>
      </c>
      <c r="F12" s="2">
        <f>AVERAGE(sub_59RMresults_taplen[1200])</f>
        <v>1.2974916900973732</v>
      </c>
      <c r="G12" s="2">
        <f>AVERAGE(sub_59RMresults_taplen[1400])</f>
        <v>1.4225251499563418</v>
      </c>
    </row>
    <row r="13" spans="1:7" x14ac:dyDescent="0.35">
      <c r="A13" t="s">
        <v>29</v>
      </c>
      <c r="B13">
        <f>_xlfn.STDEV.P(sub_59RMresults_taplen[400])</f>
        <v>0.14160590294512626</v>
      </c>
      <c r="C13">
        <f>_xlfn.STDEV.P(sub_59RMresults_taplen[600])</f>
        <v>0.26032349073411187</v>
      </c>
      <c r="D13">
        <f>_xlfn.STDEV.P(sub_59RMresults_taplen[800])</f>
        <v>0.26135712699083324</v>
      </c>
      <c r="E13">
        <f>_xlfn.STDEV.P(sub_59RMresults_taplen[1000])</f>
        <v>0.14581825975561866</v>
      </c>
      <c r="F13">
        <f>_xlfn.STDEV.P(sub_59RMresults_taplen[1200])</f>
        <v>0.32779085193976082</v>
      </c>
      <c r="G13">
        <f>_xlfn.STDEV.P(sub_59RMresults_taplen[1400])</f>
        <v>0.36638223597427222</v>
      </c>
    </row>
    <row r="14" spans="1:7" x14ac:dyDescent="0.35">
      <c r="A14" t="s">
        <v>30</v>
      </c>
      <c r="B14">
        <f>B13/sub_59RMresults_taplen[[#Totals],[400]]</f>
        <v>0.38140767597831676</v>
      </c>
      <c r="C14">
        <f>C13/sub_59RMresults_taplen[[#Totals],[600]]</f>
        <v>0.35448781068156221</v>
      </c>
      <c r="D14">
        <f>D13/sub_59RMresults_taplen[[#Totals],[800]]</f>
        <v>0.32408481984635823</v>
      </c>
      <c r="E14">
        <f>E13/sub_59RMresults_taplen[[#Totals],[1000]]</f>
        <v>0.14719100130710236</v>
      </c>
      <c r="F14">
        <f>F13/sub_59RMresults_taplen[[#Totals],[1200]]</f>
        <v>0.25263425919526389</v>
      </c>
      <c r="G14">
        <f>G13/sub_59RMresults_taplen[[#Totals],[1400]]</f>
        <v>0.25755765090375854</v>
      </c>
    </row>
    <row r="16" spans="1:7" x14ac:dyDescent="0.35">
      <c r="A16" t="s">
        <v>31</v>
      </c>
      <c r="B16" s="2">
        <f>0.4-sub_59RMresults_taplen[[#Totals],[400]]</f>
        <v>2.8728230018169265E-2</v>
      </c>
      <c r="C16" s="2">
        <f>0.6-sub_59RMresults_taplen[[#Totals],[600]]</f>
        <v>-0.1343651400413356</v>
      </c>
      <c r="D16" s="2">
        <f>0.8-sub_59RMresults_taplen[[#Totals],[800]]</f>
        <v>-6.4466799609346204E-3</v>
      </c>
      <c r="E16" s="2">
        <f>1-sub_59RMresults_taplen[[#Totals],[1000]]</f>
        <v>9.3262600246845073E-3</v>
      </c>
      <c r="F16" s="2">
        <f>1.2-sub_59RMresults_taplen[[#Totals],[1200]]</f>
        <v>-9.749169009737324E-2</v>
      </c>
      <c r="G16" s="2">
        <f>1.4-sub_59RMresults_taplen[[#Totals],[1400]]</f>
        <v>-2.2525149956341917E-2</v>
      </c>
    </row>
    <row r="17" spans="1:7" x14ac:dyDescent="0.35">
      <c r="A17" t="s">
        <v>28</v>
      </c>
      <c r="B17" s="3">
        <f>AVERAGE(B18:G18)</f>
        <v>3.7129028335521931E-2</v>
      </c>
      <c r="C17" s="2">
        <f>AVERAGE(B16:G16)</f>
        <v>-3.7129028335521931E-2</v>
      </c>
    </row>
    <row r="18" spans="1:7" x14ac:dyDescent="0.35">
      <c r="B18" s="2">
        <f>sub_59RMresults_taplen[[#Totals],[400]]-0.4</f>
        <v>-2.8728230018169265E-2</v>
      </c>
      <c r="C18" s="2">
        <f>sub_59RMresults_taplen[[#Totals],[600]]-0.6</f>
        <v>0.1343651400413356</v>
      </c>
      <c r="D18" s="2">
        <f>sub_59RMresults_taplen[[#Totals],[800]]-0.8</f>
        <v>6.4466799609346204E-3</v>
      </c>
      <c r="E18" s="2">
        <f>sub_59RMresults_taplen[[#Totals],[1000]]-1</f>
        <v>-9.3262600246845073E-3</v>
      </c>
      <c r="F18" s="2">
        <f>sub_59RMresults_taplen[[#Totals],[1200]]-1.2</f>
        <v>9.749169009737324E-2</v>
      </c>
      <c r="G18" s="2">
        <f>sub_59RMresults_taplen[[#Totals],[1400]]-1.4</f>
        <v>2.2525149956341917E-2</v>
      </c>
    </row>
    <row r="19" spans="1:7" x14ac:dyDescent="0.35">
      <c r="A19" t="s">
        <v>30</v>
      </c>
      <c r="B19" s="2">
        <f>AVERAGE(B14:G14)</f>
        <v>0.28622720298539367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T I q M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T I q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K j F R A v x 2 9 b A E A A E Y D A A A T A B w A R m 9 y b X V s Y X M v U 2 V j d G l v b j E u b S C i G A A o o B Q A A A A A A A A A A A A A A A A A A A A A A A A A A A C F k d 1 O A j E Q h e 9 J e I d m v Y G k E B Z F / M l e G E C 9 8 R e 8 s s a U Z Z Q m 3 X b T m R I J 4 Y H 0 N X w x S 1 Z C 1 N 3 Y m 3 a + n H b m n C K k p K x h 4 2 K P T + u 1 e g 3 n 0 s G M 7 U X o p 6 3 e 8 f 2 V A / S a 8 J l k r s F E L G E a q F 5 j Y Y 2 t d y k E M s B F e 2 h T n 4 G h x r n S 0 B 5 Y Q 6 H A R j Q 4 E Q 8 I D k U m a a 7 E j Y G h U w s Q W z 2 K C 0 W X f i p y X K Z z A W 8 5 O A U m B b G d Q J S P 0 k 5 x E T X 5 4 x C 0 y h S B S y I e c T a w 2 m c G k z 5 n I 5 P a m T K v S d z t d T m 7 8 5 Z g T E s N y e 7 Y v r Y G n p q 8 c L Q X T Z Y 5 s C x c e 1 G f 7 x u 3 E z k N q o m T B l + s y 4 r n N y p s F P 7 5 a h U V N A 7 t a X O f 4 I 3 W n G 1 5 t 4 L v V / C D C t 6 r 4 I c V v P + D r 3 c m R 6 Z F n x 8 E y H J n M 4 8 7 n 7 e h D t F c g p y F P 2 v 8 z o O z x 2 / F m d b j V G r p M C H n K x O M / 4 m w Z J Z N n i N E q f 6 4 O u h 0 / r D D E n Z U w u J O G e y W w d 9 t 1 s 1 6 T Z k K e 6 d f U E s B A i 0 A F A A C A A g A T I q M V M h R U S 2 k A A A A 9 g A A A B I A A A A A A A A A A A A A A A A A A A A A A E N v b m Z p Z y 9 Q Y W N r Y W d l L n h t b F B L A Q I t A B Q A A g A I A E y K j F Q P y u m r p A A A A O k A A A A T A A A A A A A A A A A A A A A A A P A A A A B b Q 2 9 u d G V u d F 9 U e X B l c 1 0 u e G 1 s U E s B A i 0 A F A A C A A g A T I q M V E C / H b 1 s A Q A A R g M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0 A A A A A A A A 2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i 0 1 O V J N c m V z d W x 0 c 1 9 0 Y X B s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i X z U 5 U k 1 y Z X N 1 b H R z X 3 R h c G x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l Q x N T o x O D o y N S 4 w O T A x O T U 1 W i I g L z 4 8 R W 5 0 c n k g V H l w Z T 0 i R m l s b E N v b H V t b l R 5 c G V z I i B W Y W x 1 Z T 0 i c 0 J n W U d C Z 1 l H Q m c 9 P S I g L z 4 8 R W 5 0 c n k g V H l w Z T 0 i R m l s b E N v b H V t b k 5 h b W V z I i B W Y W x 1 Z T 0 i c 1 s m c X V v d D t F c 3 N h a S Z x d W 9 0 O y w m c X V v d D s 0 M D A m c X V v d D s s J n F 1 b 3 Q 7 N j A w J n F 1 b 3 Q 7 L C Z x d W 9 0 O z g w M C Z x d W 9 0 O y w m c X V v d D s x M D A w J n F 1 b 3 Q 7 L C Z x d W 9 0 O z E y M D A m c X V v d D s s J n F 1 b 3 Q 7 M T Q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i 0 1 O V J N c m V z d W x 0 c 1 9 0 Y X B s Z W 4 v Q X V 0 b 1 J l b W 9 2 Z W R D b 2 x 1 b W 5 z M S 5 7 R X N z Y W k s M H 0 m c X V v d D s s J n F 1 b 3 Q 7 U 2 V j d G l v b j E v c 3 V i L T U 5 U k 1 y Z X N 1 b H R z X 3 R h c G x l b i 9 B d X R v U m V t b 3 Z l Z E N v b H V t b n M x L n s 0 M D A s M X 0 m c X V v d D s s J n F 1 b 3 Q 7 U 2 V j d G l v b j E v c 3 V i L T U 5 U k 1 y Z X N 1 b H R z X 3 R h c G x l b i 9 B d X R v U m V t b 3 Z l Z E N v b H V t b n M x L n s 2 M D A s M n 0 m c X V v d D s s J n F 1 b 3 Q 7 U 2 V j d G l v b j E v c 3 V i L T U 5 U k 1 y Z X N 1 b H R z X 3 R h c G x l b i 9 B d X R v U m V t b 3 Z l Z E N v b H V t b n M x L n s 4 M D A s M 3 0 m c X V v d D s s J n F 1 b 3 Q 7 U 2 V j d G l v b j E v c 3 V i L T U 5 U k 1 y Z X N 1 b H R z X 3 R h c G x l b i 9 B d X R v U m V t b 3 Z l Z E N v b H V t b n M x L n s x M D A w L D R 9 J n F 1 b 3 Q 7 L C Z x d W 9 0 O 1 N l Y 3 R p b 2 4 x L 3 N 1 Y i 0 1 O V J N c m V z d W x 0 c 1 9 0 Y X B s Z W 4 v Q X V 0 b 1 J l b W 9 2 Z W R D b 2 x 1 b W 5 z M S 5 7 M T I w M C w 1 f S Z x d W 9 0 O y w m c X V v d D t T Z W N 0 a W 9 u M S 9 z d W I t N T l S T X J l c 3 V s d H N f d G F w b G V u L 0 F 1 d G 9 S Z W 1 v d m V k Q 2 9 s d W 1 u c z E u e z E 0 M D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V i L T U 5 U k 1 y Z X N 1 b H R z X 3 R h c G x l b i 9 B d X R v U m V t b 3 Z l Z E N v b H V t b n M x L n t F c 3 N h a S w w f S Z x d W 9 0 O y w m c X V v d D t T Z W N 0 a W 9 u M S 9 z d W I t N T l S T X J l c 3 V s d H N f d G F w b G V u L 0 F 1 d G 9 S Z W 1 v d m V k Q 2 9 s d W 1 u c z E u e z Q w M C w x f S Z x d W 9 0 O y w m c X V v d D t T Z W N 0 a W 9 u M S 9 z d W I t N T l S T X J l c 3 V s d H N f d G F w b G V u L 0 F 1 d G 9 S Z W 1 v d m V k Q 2 9 s d W 1 u c z E u e z Y w M C w y f S Z x d W 9 0 O y w m c X V v d D t T Z W N 0 a W 9 u M S 9 z d W I t N T l S T X J l c 3 V s d H N f d G F w b G V u L 0 F 1 d G 9 S Z W 1 v d m V k Q 2 9 s d W 1 u c z E u e z g w M C w z f S Z x d W 9 0 O y w m c X V v d D t T Z W N 0 a W 9 u M S 9 z d W I t N T l S T X J l c 3 V s d H N f d G F w b G V u L 0 F 1 d G 9 S Z W 1 v d m V k Q 2 9 s d W 1 u c z E u e z E w M D A s N H 0 m c X V v d D s s J n F 1 b 3 Q 7 U 2 V j d G l v b j E v c 3 V i L T U 5 U k 1 y Z X N 1 b H R z X 3 R h c G x l b i 9 B d X R v U m V t b 3 Z l Z E N v b H V t b n M x L n s x M j A w L D V 9 J n F 1 b 3 Q 7 L C Z x d W 9 0 O 1 N l Y 3 R p b 2 4 x L 3 N 1 Y i 0 1 O V J N c m V z d W x 0 c 1 9 0 Y X B s Z W 4 v Q X V 0 b 1 J l b W 9 2 Z W R D b 2 x 1 b W 5 z M S 5 7 M T Q w M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i L T U 5 U k 1 y Z X N 1 b H R z X 3 R h c G x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I t N T l S T X J l c 3 V s d H N f d G F w b G V u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I t N T l S T X J l c 3 V s d H N f d G F w b G V u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I t N T l S T X J l c 3 V s d H N f d G F w b G V u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q M q z c z v 9 P u E h X g i K c v R 4 A A A A A A g A A A A A A E G Y A A A A B A A A g A A A A e 7 j O Q o x A I n X U D r x H f G / b o G 1 1 h n g Q L k e y / / G v V 4 2 7 l H A A A A A A D o A A A A A C A A A g A A A A 6 H t / w e g M 6 l U 1 f g A O a Z q d S h i z y J G 7 Z u M L A v f 6 Z k l d p 2 d Q A A A A + F U h c y t L 5 i C l R c i v E o i H a a a u u w D u F E Y f z H 2 t m H w q Z i 9 1 9 p f Q N / C c q r r 7 M Y Y A b T z m L T i Q J 0 N i z g 5 c W W q r 0 I T d l u c h H 8 b G Z 4 k W T u q k G u 1 Q 6 j B A A A A A M L X w 3 i 2 7 p 2 2 A d d x Y Q f d A 2 S n M P y Q I M f G q 0 p 5 b / e 9 R X 6 x q c J R 2 D h U T Z M y r S b j w C U 5 k K w l P o J X c Q Z C n C d B 1 B B 9 o A w = = < / D a t a M a s h u p > 
</file>

<file path=customXml/itemProps1.xml><?xml version="1.0" encoding="utf-8"?>
<ds:datastoreItem xmlns:ds="http://schemas.openxmlformats.org/officeDocument/2006/customXml" ds:itemID="{4C52BCF1-1B25-48B3-825E-837D76BC55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sub-59RMresults_taplen (2)</vt:lpstr>
      <vt:lpstr>sub-59RMresults_taplen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2022-04-12T16:51:42Z</dcterms:created>
  <dcterms:modified xsi:type="dcterms:W3CDTF">2022-04-12T16:51:42Z</dcterms:modified>
</cp:coreProperties>
</file>