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61EV/"/>
    </mc:Choice>
  </mc:AlternateContent>
  <xr:revisionPtr revIDLastSave="0" documentId="8_{2EC50937-CEE6-46DA-8CE6-2E4FF38D2163}" xr6:coauthVersionLast="47" xr6:coauthVersionMax="47" xr10:uidLastSave="{00000000-0000-0000-0000-000000000000}"/>
  <bookViews>
    <workbookView xWindow="-110" yWindow="490" windowWidth="19420" windowHeight="10420"/>
  </bookViews>
  <sheets>
    <sheet name="sub-61EVresults_taplen (2)" sheetId="2" r:id="rId1"/>
    <sheet name="sub-61EVresults_taplen" sheetId="1" r:id="rId2"/>
  </sheets>
  <definedNames>
    <definedName name="DonnéesExternes_1" localSheetId="0" hidden="1">'sub-61EVresults_taplen (2)'!$A$1:$G$11</definedName>
  </definedNames>
  <calcPr calcId="0"/>
</workbook>
</file>

<file path=xl/calcChain.xml><?xml version="1.0" encoding="utf-8"?>
<calcChain xmlns="http://schemas.openxmlformats.org/spreadsheetml/2006/main">
  <c r="B15" i="2" l="1"/>
  <c r="B17" i="2"/>
  <c r="G16" i="2"/>
  <c r="F16" i="2"/>
  <c r="E16" i="2"/>
  <c r="D16" i="2"/>
  <c r="C16" i="2"/>
  <c r="B16" i="2"/>
  <c r="C14" i="2"/>
  <c r="D14" i="2"/>
  <c r="E14" i="2"/>
  <c r="F14" i="2"/>
  <c r="G14" i="2"/>
  <c r="B14" i="2"/>
  <c r="C13" i="2"/>
  <c r="D13" i="2"/>
  <c r="E13" i="2"/>
  <c r="F13" i="2"/>
  <c r="G13" i="2"/>
  <c r="B13" i="2"/>
  <c r="C12" i="2"/>
  <c r="D12" i="2"/>
  <c r="E12" i="2"/>
  <c r="F12" i="2"/>
  <c r="G12" i="2"/>
  <c r="B12" i="2"/>
</calcChain>
</file>

<file path=xl/connections.xml><?xml version="1.0" encoding="utf-8"?>
<connections xmlns="http://schemas.openxmlformats.org/spreadsheetml/2006/main">
  <connection id="1" keepAlive="1" name="Requête - sub-61EVresults_taplen" description="Connexion à la requête « sub-61EVresults_taplen » dans le classeur." type="5" refreshedVersion="7" background="1" saveData="1">
    <dbPr connection="Provider=Microsoft.Mashup.OleDb.1;Data Source=$Workbook$;Location=sub-61EVresults_taplen;Extended Properties=&quot;&quot;" command="SELECT * FROM [sub-61EVresults_taplen]"/>
  </connection>
</connections>
</file>

<file path=xl/sharedStrings.xml><?xml version="1.0" encoding="utf-8"?>
<sst xmlns="http://schemas.openxmlformats.org/spreadsheetml/2006/main" count="34" uniqueCount="33">
  <si>
    <t>Essai,400,600,800,1000,1200,1400</t>
  </si>
  <si>
    <t>Essai0,0.255672600120306,0.7363982000388205,1.0717662000097334,1.1206109002232552,0.8479534001089633,0.20739639969542623</t>
  </si>
  <si>
    <t>Essai1,0.17600359953939915,0.5764373000711203,0.6566365999169648,0.5123513001017272,0.8327750000171363,1.376513599883765</t>
  </si>
  <si>
    <t>Essai2,0.512277599889785,0.40002109995111823,0.6886666002683342,0.6876932000741363,0.8792016999796033,0.9281876999884844</t>
  </si>
  <si>
    <t>Essai3,0.3042027000337839,0.7839035000652075,0.7514018001966178,0.9445425001904368,0.7195502002723515,0.960530299693346</t>
  </si>
  <si>
    <t>Essai4,0.11198979988694191,0.25553950015455484,0.7199447001330554,0.4003268997184932,0.6230739001184702,1.2642966001294553</t>
  </si>
  <si>
    <t>Essai5,0.3514672997407615,0.5112242000177503,0.7522382000461221,0.6732777999714017,1.0402660998515785,0.22384939994663</t>
  </si>
  <si>
    <t>Essai6,0.4630058999173343,0.5130092999897897,0.4967228998430073,0.8323689997196198,0.9599212999455631,1.216608399990946</t>
  </si>
  <si>
    <t>Essai7,0.3200113996863365,0.19182730000466108,0.8319860002957284,0.624069600366056,0.7356247999705374,0.9437570003792644</t>
  </si>
  <si>
    <t>Essai8,0.16003919998183846,0.8475852999836206,0.5762935997918248,0.1758769997395575,0.4158369000069797,0.8957104999572039</t>
  </si>
  <si>
    <t>Essai9,0.44743809988722205,0.44810110004618764,0.8320008995942771,0.8638577000238001,1.0721045001409948,1.119328800123185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</si>
  <si>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</si>
  <si>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</si>
  <si>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</si>
  <si>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</si>
  <si>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</si>
  <si>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</si>
  <si>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</si>
  <si>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</si>
  <si>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</si>
  <si>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</si>
  <si>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</si>
  <si>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</si>
  <si>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</si>
  <si>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</si>
  <si>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</si>
  <si>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</si>
  <si>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</si>
  <si>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</si>
  <si>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</si>
  <si>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CV</t>
  </si>
  <si>
    <t>diff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</si>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</sst>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b_61EVresults_taplen" displayName="sub_61EVresults_taplen" ref="A1:G12" tableType="queryTable" totalsRowCount="1">
  <autoFilter ref="A1:G11"/>
  <tableColumns count="7">
    <tableColumn id="1" uniqueName="1" name="Essai" totalsRowLabel="moy" queryTableFieldId="1" dataDxfId="13" totalsRowDxfId="6"/>
    <tableColumn id="2" uniqueName="2" name="400" totalsRowFunction="custom" queryTableFieldId="2" dataDxfId="12" totalsRowDxfId="5">
      <totalsRowFormula>AVERAGE(sub_61EVresults_taplen[400])</totalsRowFormula>
    </tableColumn>
    <tableColumn id="3" uniqueName="3" name="600" totalsRowFunction="custom" queryTableFieldId="3" dataDxfId="11" totalsRowDxfId="4">
      <totalsRowFormula>AVERAGE(sub_61EVresults_taplen[600])</totalsRowFormula>
    </tableColumn>
    <tableColumn id="4" uniqueName="4" name="800" totalsRowFunction="custom" queryTableFieldId="4" dataDxfId="10" totalsRowDxfId="3">
      <totalsRowFormula>AVERAGE(sub_61EVresults_taplen[800])</totalsRowFormula>
    </tableColumn>
    <tableColumn id="5" uniqueName="5" name="1000" totalsRowFunction="custom" queryTableFieldId="5" dataDxfId="9" totalsRowDxfId="2">
      <totalsRowFormula>AVERAGE(sub_61EVresults_taplen[1000])</totalsRowFormula>
    </tableColumn>
    <tableColumn id="6" uniqueName="6" name="1200" totalsRowFunction="custom" queryTableFieldId="6" dataDxfId="8" totalsRowDxfId="1">
      <totalsRowFormula>AVERAGE(sub_61EVresults_taplen[1200])</totalsRowFormula>
    </tableColumn>
    <tableColumn id="7" uniqueName="7" name="1400" totalsRowFunction="custom" queryTableFieldId="7" dataDxfId="7" totalsRowDxfId="0">
      <totalsRowFormula>AVERAGE(sub_61EVresults_taplen[1400])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7" sqref="D7"/>
    </sheetView>
  </sheetViews>
  <sheetFormatPr baseColWidth="10" defaultRowHeight="14.5" x14ac:dyDescent="0.35"/>
  <cols>
    <col min="1" max="1" width="7.1796875" bestFit="1" customWidth="1"/>
    <col min="2" max="3" width="19.453125" bestFit="1" customWidth="1"/>
    <col min="4" max="6" width="18.453125" bestFit="1" customWidth="1"/>
    <col min="7" max="7" width="19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1">
        <v>0.25567260012030602</v>
      </c>
      <c r="C2" s="1">
        <v>0.73639820003881995</v>
      </c>
      <c r="D2" s="1">
        <v>1.0717662000097301</v>
      </c>
      <c r="E2" s="1">
        <v>1.1206109002232501</v>
      </c>
      <c r="F2" s="1">
        <v>0.84795340010896303</v>
      </c>
      <c r="G2" s="1">
        <v>0.207396399695426</v>
      </c>
    </row>
    <row r="3" spans="1:7" x14ac:dyDescent="0.35">
      <c r="A3" s="1" t="s">
        <v>19</v>
      </c>
      <c r="B3" s="1">
        <v>0.17600359953939901</v>
      </c>
      <c r="C3" s="1">
        <v>0.57643730007112004</v>
      </c>
      <c r="D3" s="1">
        <v>0.65663659991696399</v>
      </c>
      <c r="E3" s="1">
        <v>0.51235130010172703</v>
      </c>
      <c r="F3" s="1">
        <v>0.832775000017136</v>
      </c>
      <c r="G3" s="1">
        <v>1.3765135998837601</v>
      </c>
    </row>
    <row r="4" spans="1:7" x14ac:dyDescent="0.35">
      <c r="A4" s="1" t="s">
        <v>20</v>
      </c>
      <c r="B4" s="1">
        <v>0.51227759988978505</v>
      </c>
      <c r="C4" s="1">
        <v>0.40002109995111801</v>
      </c>
      <c r="D4" s="1">
        <v>0.68866660026833404</v>
      </c>
      <c r="E4" s="1">
        <v>0.68769320007413604</v>
      </c>
      <c r="F4" s="1">
        <v>0.87920169997960296</v>
      </c>
      <c r="G4" s="1">
        <v>0.92818769998848405</v>
      </c>
    </row>
    <row r="5" spans="1:7" x14ac:dyDescent="0.35">
      <c r="A5" s="1" t="s">
        <v>21</v>
      </c>
      <c r="B5" s="1">
        <v>0.30420270003378302</v>
      </c>
      <c r="C5" s="1">
        <v>0.78390350006520704</v>
      </c>
      <c r="D5" s="1">
        <v>0.75140180019661695</v>
      </c>
      <c r="E5" s="1">
        <v>0.94454250019043595</v>
      </c>
      <c r="F5" s="1">
        <v>0.71955020027235095</v>
      </c>
      <c r="G5" s="1">
        <v>0.96053029969334602</v>
      </c>
    </row>
    <row r="6" spans="1:7" x14ac:dyDescent="0.35">
      <c r="A6" s="1" t="s">
        <v>22</v>
      </c>
      <c r="B6" s="1">
        <v>0.11198979988694099</v>
      </c>
      <c r="C6" s="1">
        <v>0.25553950015455401</v>
      </c>
      <c r="D6" s="1">
        <v>0.719944700133055</v>
      </c>
      <c r="E6" s="1">
        <v>0.400326899718493</v>
      </c>
      <c r="F6" s="1">
        <v>0.62307390011846997</v>
      </c>
      <c r="G6" s="1">
        <v>1.26429660012945</v>
      </c>
    </row>
    <row r="7" spans="1:7" x14ac:dyDescent="0.35">
      <c r="A7" s="1" t="s">
        <v>23</v>
      </c>
      <c r="B7" s="1">
        <v>0.35146729974076102</v>
      </c>
      <c r="C7" s="1">
        <v>0.51122420001775004</v>
      </c>
      <c r="D7" s="1">
        <v>0.75223820004612196</v>
      </c>
      <c r="E7" s="1">
        <v>0.67327779997140103</v>
      </c>
      <c r="F7" s="1">
        <v>1.04026609985157</v>
      </c>
      <c r="G7" s="1">
        <v>0.22384939994663</v>
      </c>
    </row>
    <row r="8" spans="1:7" x14ac:dyDescent="0.35">
      <c r="A8" s="1" t="s">
        <v>24</v>
      </c>
      <c r="B8" s="1">
        <v>0.46300589991733399</v>
      </c>
      <c r="C8" s="1">
        <v>0.51300929998978895</v>
      </c>
      <c r="D8" s="1">
        <v>0.49672289984300699</v>
      </c>
      <c r="E8" s="1">
        <v>0.83236899971961897</v>
      </c>
      <c r="F8" s="1">
        <v>0.95992129994556297</v>
      </c>
      <c r="G8" s="1">
        <v>1.2166083999909401</v>
      </c>
    </row>
    <row r="9" spans="1:7" x14ac:dyDescent="0.35">
      <c r="A9" s="1" t="s">
        <v>25</v>
      </c>
      <c r="B9" s="1">
        <v>0.32001139968633602</v>
      </c>
      <c r="C9" s="1">
        <v>0.191827300004661</v>
      </c>
      <c r="D9" s="1">
        <v>0.831986000295728</v>
      </c>
      <c r="E9" s="1">
        <v>0.62406960036605597</v>
      </c>
      <c r="F9" s="1">
        <v>0.73562479997053698</v>
      </c>
      <c r="G9" s="1">
        <v>0.94375700037926402</v>
      </c>
    </row>
    <row r="10" spans="1:7" x14ac:dyDescent="0.35">
      <c r="A10" s="1" t="s">
        <v>26</v>
      </c>
      <c r="B10" s="1">
        <v>0.16003919998183799</v>
      </c>
      <c r="C10" s="1">
        <v>0.84758529998361998</v>
      </c>
      <c r="D10" s="1">
        <v>0.57629359979182404</v>
      </c>
      <c r="E10" s="1">
        <v>0.17587699973955701</v>
      </c>
      <c r="F10" s="1">
        <v>0.41583690000697898</v>
      </c>
      <c r="G10" s="1">
        <v>0.89571049995720298</v>
      </c>
    </row>
    <row r="11" spans="1:7" x14ac:dyDescent="0.35">
      <c r="A11" s="1" t="s">
        <v>27</v>
      </c>
      <c r="B11" s="1">
        <v>0.447438099887222</v>
      </c>
      <c r="C11" s="1">
        <v>0.44810110004618697</v>
      </c>
      <c r="D11" s="1">
        <v>0.83200089959427703</v>
      </c>
      <c r="E11" s="1">
        <v>0.86385770002380002</v>
      </c>
      <c r="F11" s="1">
        <v>1.0721045001409899</v>
      </c>
      <c r="G11" s="1">
        <v>1.11932880012318</v>
      </c>
    </row>
    <row r="12" spans="1:7" x14ac:dyDescent="0.35">
      <c r="A12" s="1" t="s">
        <v>28</v>
      </c>
      <c r="B12" s="1">
        <f>AVERAGE(sub_61EVresults_taplen[400])</f>
        <v>0.31021081986837051</v>
      </c>
      <c r="C12" s="1">
        <f>AVERAGE(sub_61EVresults_taplen[600])</f>
        <v>0.52640468003228258</v>
      </c>
      <c r="D12" s="1">
        <f>AVERAGE(sub_61EVresults_taplen[800])</f>
        <v>0.7377657500095659</v>
      </c>
      <c r="E12" s="1">
        <f>AVERAGE(sub_61EVresults_taplen[1000])</f>
        <v>0.68349759001284749</v>
      </c>
      <c r="F12" s="1">
        <f>AVERAGE(sub_61EVresults_taplen[1200])</f>
        <v>0.81263078004121625</v>
      </c>
      <c r="G12" s="1">
        <f>AVERAGE(sub_61EVresults_taplen[1400])</f>
        <v>0.91361786997876826</v>
      </c>
    </row>
    <row r="13" spans="1:7" x14ac:dyDescent="0.35">
      <c r="A13" t="s">
        <v>29</v>
      </c>
      <c r="B13">
        <f>_xlfn.STDEV.P(sub_61EVresults_taplen[400])</f>
        <v>0.12948821415112682</v>
      </c>
      <c r="C13">
        <f>_xlfn.STDEV.P(sub_61EVresults_taplen[600])</f>
        <v>0.20588523174147982</v>
      </c>
      <c r="D13">
        <f>_xlfn.STDEV.P(sub_61EVresults_taplen[800])</f>
        <v>0.14939698105632304</v>
      </c>
      <c r="E13">
        <f>_xlfn.STDEV.P(sub_61EVresults_taplen[1000])</f>
        <v>0.2616704122118565</v>
      </c>
      <c r="F13">
        <f>_xlfn.STDEV.P(sub_61EVresults_taplen[1200])</f>
        <v>0.18838662936233747</v>
      </c>
      <c r="G13">
        <f>_xlfn.STDEV.P(sub_61EVresults_taplen[1400])</f>
        <v>0.38072820765377668</v>
      </c>
    </row>
    <row r="14" spans="1:7" x14ac:dyDescent="0.35">
      <c r="A14" t="s">
        <v>30</v>
      </c>
      <c r="B14">
        <f>B13/sub_61EVresults_taplen[[#Totals],[400]]</f>
        <v>0.41742004423337525</v>
      </c>
      <c r="C14">
        <f>C13/sub_61EVresults_taplen[[#Totals],[600]]</f>
        <v>0.39111588394095126</v>
      </c>
      <c r="D14">
        <f>D13/sub_61EVresults_taplen[[#Totals],[800]]</f>
        <v>0.20249920934169952</v>
      </c>
      <c r="E14">
        <f>E13/sub_61EVresults_taplen[[#Totals],[1000]]</f>
        <v>0.38284028507977325</v>
      </c>
      <c r="F14">
        <f>F13/sub_61EVresults_taplen[[#Totals],[1200]]</f>
        <v>0.2318231526410833</v>
      </c>
      <c r="G14">
        <f>G13/sub_61EVresults_taplen[[#Totals],[1400]]</f>
        <v>0.41672587650088816</v>
      </c>
    </row>
    <row r="15" spans="1:7" x14ac:dyDescent="0.35">
      <c r="A15" t="s">
        <v>30</v>
      </c>
      <c r="B15" s="2">
        <f>AVERAGE(B14:G14)</f>
        <v>0.34040407528962846</v>
      </c>
    </row>
    <row r="16" spans="1:7" x14ac:dyDescent="0.35">
      <c r="A16" t="s">
        <v>31</v>
      </c>
      <c r="B16">
        <f>sub_61EVresults_taplen[[#Totals],[400]]-0.4</f>
        <v>-8.9789180131629509E-2</v>
      </c>
      <c r="C16">
        <f>sub_61EVresults_taplen[[#Totals],[600]]-0.6</f>
        <v>-7.3595319967717399E-2</v>
      </c>
      <c r="D16">
        <f>sub_61EVresults_taplen[[#Totals],[800]]-0.8</f>
        <v>-6.2234249990434143E-2</v>
      </c>
      <c r="E16">
        <f>sub_61EVresults_taplen[[#Totals],[1000]]-1</f>
        <v>-0.31650240998715251</v>
      </c>
      <c r="F16">
        <f>sub_61EVresults_taplen[[#Totals],[1200]]-1.2</f>
        <v>-0.38736921995878371</v>
      </c>
      <c r="G16">
        <f>sub_61EVresults_taplen[[#Totals],[1400]]-1.4</f>
        <v>-0.48638213002123165</v>
      </c>
    </row>
    <row r="17" spans="1:2" x14ac:dyDescent="0.35">
      <c r="A17" t="s">
        <v>32</v>
      </c>
      <c r="B17" s="2">
        <f>AVERAGE(B16:G16)</f>
        <v>-0.23597875167615814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i o 2 M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i o 2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N j F R E d r I E b A E A A E Y D A A A T A B w A R m 9 y b X V s Y X M v U 2 V j d G l v b j E u b S C i G A A o o B Q A A A A A A A A A A A A A A A A A A A A A A A A A A A C F k c 9 O A j E Q x u 8 k v E O z X i C p h E U B o 9 m D A Z S T f w J 6 s c a U Z Z Q m 3 X b T m R K J 4 Y H 0 N X g x S 1 Z C x N 3 Y S z u / f O 3 M 9 x U h J W U N m x R 7 f F G v 1 W u 4 k A 7 m 7 C h C P z v u x a N H B + g 1 4 Q v J X I O J W M I 0 U L 3 G w p p Y 7 1 I I Z I D L 1 t C m P g N D j S u l o T W w h k K B j W h w L h 4 Q H I p M 0 k K J W w N D p 5 Y g d n o U 1 4 r G f i Z y X K U L A e 8 5 O A U m B b G b Q J S P 0 k p x G T X 5 0 x C 0 y h S B S y I e c T a w 2 m c G k z 5 n I 5 P a u T J v S d z p d j i 7 9 5 Z g Q i s N y f 7 Y u r E G n p u 8 c H Q U T V c 5 s C x c e 1 W b z 6 3 b q Z w F 1 d R J g 6 / W Z c X z W x U 2 C v / 8 4 y M q a B z a 0 / Y + w T u t O d v x T g U / q e C n F b x b w X s V v P + L r / c m R + a Y N l 8 E y H J n M 4 9 7 n 3 e h D t G M Q c 7 D n z U O 8 + D s 6 U d x q f U k l V o 6 T M j 5 y g T j f y I s m W W b 5 w h R q j + u T t v t P 6 x X w s 5 K W N w u g 5 0 y e N h m 3 a z X l K m w d / E N U E s B A i 0 A F A A C A A g A i o 2 M V M h R U S 2 k A A A A 9 g A A A B I A A A A A A A A A A A A A A A A A A A A A A E N v b m Z p Z y 9 Q Y W N r Y W d l L n h t b F B L A Q I t A B Q A A g A I A I q N j F Q P y u m r p A A A A O k A A A A T A A A A A A A A A A A A A A A A A P A A A A B b Q 2 9 u d G V u d F 9 U e X B l c 1 0 u e G 1 s U E s B A i 0 A F A A C A A g A i o 2 M V E R 2 s g R s A Q A A R g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i 0 2 M U V W c m V z d W x 0 c 1 9 0 Y X B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X z Y x R V Z y Z X N 1 b H R z X 3 R h c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N T o 0 N D o y M C 4 3 M T Y 0 O T U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F c 3 N h a S Z x d W 9 0 O y w m c X V v d D s 0 M D A m c X V v d D s s J n F 1 b 3 Q 7 N j A w J n F 1 b 3 Q 7 L C Z x d W 9 0 O z g w M C Z x d W 9 0 O y w m c X V v d D s x M D A w J n F 1 b 3 Q 7 L C Z x d W 9 0 O z E y M D A m c X V v d D s s J n F 1 b 3 Q 7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i 0 2 M U V W c m V z d W x 0 c 1 9 0 Y X B s Z W 4 v Q X V 0 b 1 J l b W 9 2 Z W R D b 2 x 1 b W 5 z M S 5 7 R X N z Y W k s M H 0 m c X V v d D s s J n F 1 b 3 Q 7 U 2 V j d G l v b j E v c 3 V i L T Y x R V Z y Z X N 1 b H R z X 3 R h c G x l b i 9 B d X R v U m V t b 3 Z l Z E N v b H V t b n M x L n s 0 M D A s M X 0 m c X V v d D s s J n F 1 b 3 Q 7 U 2 V j d G l v b j E v c 3 V i L T Y x R V Z y Z X N 1 b H R z X 3 R h c G x l b i 9 B d X R v U m V t b 3 Z l Z E N v b H V t b n M x L n s 2 M D A s M n 0 m c X V v d D s s J n F 1 b 3 Q 7 U 2 V j d G l v b j E v c 3 V i L T Y x R V Z y Z X N 1 b H R z X 3 R h c G x l b i 9 B d X R v U m V t b 3 Z l Z E N v b H V t b n M x L n s 4 M D A s M 3 0 m c X V v d D s s J n F 1 b 3 Q 7 U 2 V j d G l v b j E v c 3 V i L T Y x R V Z y Z X N 1 b H R z X 3 R h c G x l b i 9 B d X R v U m V t b 3 Z l Z E N v b H V t b n M x L n s x M D A w L D R 9 J n F 1 b 3 Q 7 L C Z x d W 9 0 O 1 N l Y 3 R p b 2 4 x L 3 N 1 Y i 0 2 M U V W c m V z d W x 0 c 1 9 0 Y X B s Z W 4 v Q X V 0 b 1 J l b W 9 2 Z W R D b 2 x 1 b W 5 z M S 5 7 M T I w M C w 1 f S Z x d W 9 0 O y w m c X V v d D t T Z W N 0 a W 9 u M S 9 z d W I t N j F F V n J l c 3 V s d H N f d G F w b G V u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i L T Y x R V Z y Z X N 1 b H R z X 3 R h c G x l b i 9 B d X R v U m V t b 3 Z l Z E N v b H V t b n M x L n t F c 3 N h a S w w f S Z x d W 9 0 O y w m c X V v d D t T Z W N 0 a W 9 u M S 9 z d W I t N j F F V n J l c 3 V s d H N f d G F w b G V u L 0 F 1 d G 9 S Z W 1 v d m V k Q 2 9 s d W 1 u c z E u e z Q w M C w x f S Z x d W 9 0 O y w m c X V v d D t T Z W N 0 a W 9 u M S 9 z d W I t N j F F V n J l c 3 V s d H N f d G F w b G V u L 0 F 1 d G 9 S Z W 1 v d m V k Q 2 9 s d W 1 u c z E u e z Y w M C w y f S Z x d W 9 0 O y w m c X V v d D t T Z W N 0 a W 9 u M S 9 z d W I t N j F F V n J l c 3 V s d H N f d G F w b G V u L 0 F 1 d G 9 S Z W 1 v d m V k Q 2 9 s d W 1 u c z E u e z g w M C w z f S Z x d W 9 0 O y w m c X V v d D t T Z W N 0 a W 9 u M S 9 z d W I t N j F F V n J l c 3 V s d H N f d G F w b G V u L 0 F 1 d G 9 S Z W 1 v d m V k Q 2 9 s d W 1 u c z E u e z E w M D A s N H 0 m c X V v d D s s J n F 1 b 3 Q 7 U 2 V j d G l v b j E v c 3 V i L T Y x R V Z y Z X N 1 b H R z X 3 R h c G x l b i 9 B d X R v U m V t b 3 Z l Z E N v b H V t b n M x L n s x M j A w L D V 9 J n F 1 b 3 Q 7 L C Z x d W 9 0 O 1 N l Y 3 R p b 2 4 x L 3 N 1 Y i 0 2 M U V W c m V z d W x 0 c 1 9 0 Y X B s Z W 4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L T Y x R V Z y Z X N 1 b H R z X 3 R h c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N j F F V n J l c 3 V s d H N f d G F w b G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N j F F V n J l c 3 V s d H N f d G F w b G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N j F F V n J l c 3 V s d H N f d G F w b G V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l W K i 9 a v P o d T i a a l r q z d S t E l B R 5 c x d S t b h 7 1 / / X t Z e 4 o A A A A A D o A A A A A C A A A g A A A A i d P H I 2 h i M W w x y E L / 5 X h d t + w x 5 + / b H Q W m y I 5 r c C 6 J h i x Q A A A A t 8 Q t H n n z 7 J T F 5 a f F a Y i d t / r T V S P V U 1 i W k G V E x D 9 E 6 X H l n C i g 2 l Z k R i T c o u 4 2 T p v Y A P N O h X p o H Y O m / F Z F L r r 6 s O n f 8 h + c q d v r B G A / V q c 4 z V R A A A A A 2 6 m T t G K C 2 b G A I a e V H q W I E Q 9 v O L G i 9 v m n I k S 6 9 z K Z G / Z p c E U u K F q u l i x c X N C x O g z Z 9 4 W / 6 O N t + W e 9 r K 0 H 1 F C j Y A = = < / D a t a M a s h u p > 
</file>

<file path=customXml/itemProps1.xml><?xml version="1.0" encoding="utf-8"?>
<ds:datastoreItem xmlns:ds="http://schemas.openxmlformats.org/officeDocument/2006/customXml" ds:itemID="{D07CCB49-BE85-4638-9527-0C2C4B79F3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sub-61EVresults_taplen (2)</vt:lpstr>
      <vt:lpstr>sub-61EVresults_taplen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2022-04-12T16:51:02Z</dcterms:created>
  <dcterms:modified xsi:type="dcterms:W3CDTF">2022-04-12T16:51:03Z</dcterms:modified>
</cp:coreProperties>
</file>