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00AD/"/>
    </mc:Choice>
  </mc:AlternateContent>
  <xr:revisionPtr revIDLastSave="0" documentId="13_ncr:40009_{A0F727F9-E194-4443-BAC5-8A697AD53E8C}" xr6:coauthVersionLast="47" xr6:coauthVersionMax="47" xr10:uidLastSave="{00000000-0000-0000-0000-000000000000}"/>
  <bookViews>
    <workbookView xWindow="-110" yWindow="490" windowWidth="19420" windowHeight="10420"/>
  </bookViews>
  <sheets>
    <sheet name="results_taplen_sub-00AD (2)" sheetId="2" r:id="rId1"/>
    <sheet name="results_taplen_sub-00AD" sheetId="1" r:id="rId2"/>
  </sheets>
  <definedNames>
    <definedName name="DonnéesExternes_1" localSheetId="0" hidden="1">'results_taplen_sub-00AD (2)'!$A$1:$G$11</definedName>
  </definedNames>
  <calcPr calcId="0"/>
</workbook>
</file>

<file path=xl/calcChain.xml><?xml version="1.0" encoding="utf-8"?>
<calcChain xmlns="http://schemas.openxmlformats.org/spreadsheetml/2006/main">
  <c r="B17" i="2" l="1"/>
  <c r="G14" i="2"/>
  <c r="F14" i="2"/>
  <c r="E14" i="2"/>
  <c r="D14" i="2"/>
  <c r="C14" i="2"/>
  <c r="B14" i="2"/>
  <c r="C13" i="2"/>
  <c r="D13" i="2"/>
  <c r="E13" i="2"/>
  <c r="F13" i="2"/>
  <c r="G13" i="2"/>
  <c r="B13" i="2"/>
  <c r="C12" i="2"/>
  <c r="D12" i="2"/>
  <c r="E12" i="2"/>
  <c r="F12" i="2"/>
  <c r="G12" i="2"/>
  <c r="B12" i="2"/>
</calcChain>
</file>

<file path=xl/connections.xml><?xml version="1.0" encoding="utf-8"?>
<connections xmlns="http://schemas.openxmlformats.org/spreadsheetml/2006/main">
  <connection id="1" keepAlive="1" name="Requête - results_taplen_sub-00AD" description="Connexion à la requête « results_taplen_sub-00AD » dans le classeur." type="5" refreshedVersion="7" background="1" saveData="1">
    <dbPr connection="Provider=Microsoft.Mashup.OleDb.1;Data Source=$Workbook$;Location=results_taplen_sub-00AD;Extended Properties=&quot;&quot;" command="SELECT * FROM [results_taplen_sub-00AD]"/>
  </connection>
</connections>
</file>

<file path=xl/sharedStrings.xml><?xml version="1.0" encoding="utf-8"?>
<sst xmlns="http://schemas.openxmlformats.org/spreadsheetml/2006/main" count="32" uniqueCount="31">
  <si>
    <t>Essai,400,600,800,1000,1200,1400</t>
  </si>
  <si>
    <t>Essai0,0.5757339000119828,0.9443272000062279,1.0714108999818563,1.3278605000232346,1.3438360000145622,1.3284316000062972</t>
  </si>
  <si>
    <t>Essai1,0.4160558999865316,0.9915986999985762,1.2001237999647856,1.2321876999922097,1.3595601000124589,1.584581600036472</t>
  </si>
  <si>
    <t>Essai2,0.4953887999872677,0.9120169999659993,0.9762103999964893,1.1829007999622263,1.2479528000112623,1.505871000001207</t>
  </si>
  <si>
    <t>Essai3,0.6879806000506505,1.13587420003023,1.0555314000230283,1.1197081999853253,1.136648299987428,1.4076376999728382</t>
  </si>
  <si>
    <t>Essai4,0.49602379999123514,0.9121533999568783,1.0720787000027485,1.296083799970802,1.3755478999810293,1.3922536000027321</t>
  </si>
  <si>
    <t>Essai5,0.4639189000008628,0.8957810000283644,1.2001316999667324,1.2483654000097886,1.3759859999991022,1.407463599985931</t>
  </si>
  <si>
    <t>Essai6,0.41583289997652173,0.7200641999952495,1.0393709000200033,1.3923344999784604,1.1519879000261426,1.359966500021983</t>
  </si>
  <si>
    <t>Essai7,0.46385479997843504,0.8645766000263393,1.07167129998561,1.279631499957759,1.1523968999972567,1.4558274999726564</t>
  </si>
  <si>
    <t>Essai8,0.40013560000807047,0.8959108999697492,1.0884746999945492,1.1677617999957874,1.2631743000238203,1.3277826000121422</t>
  </si>
  <si>
    <t>Essai9,0.4481632999959402,0.9600245999754407,0.959873299987521,1.1042872999678366,1.311579899978824,1.5204654000117444</t>
  </si>
  <si>
    <t>Essai</t>
  </si>
  <si>
    <t>400</t>
  </si>
  <si>
    <t>600</t>
  </si>
  <si>
    <t>800</t>
  </si>
  <si>
    <t>1000</t>
  </si>
  <si>
    <t>1200</t>
  </si>
  <si>
    <t>1400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</si>
  <si>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</si>
  <si>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</si>
  <si>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</si>
  <si>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</si>
  <si>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</si>
  <si>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</si>
  <si>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</si>
  <si>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</si>
  <si>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</si>
  <si>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</si>
  <si>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Moy</t>
  </si>
  <si>
    <t>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</si>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</sst>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Essai" tableColumnId="1"/>
      <queryTableField id="2" name="400" tableColumnId="2"/>
      <queryTableField id="3" name="600" tableColumnId="3"/>
      <queryTableField id="4" name="800" tableColumnId="4"/>
      <queryTableField id="5" name="1000" tableColumnId="5"/>
      <queryTableField id="6" name="1200" tableColumnId="6"/>
      <queryTableField id="7" name="140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taplen_sub_00AD" displayName="results_taplen_sub_00AD" ref="A1:G12" tableType="queryTable" totalsRowCount="1">
  <autoFilter ref="A1:G11"/>
  <tableColumns count="7">
    <tableColumn id="1" uniqueName="1" name="Essai" totalsRowLabel="Moy" queryTableFieldId="1" dataDxfId="6" totalsRowDxfId="13"/>
    <tableColumn id="2" uniqueName="2" name="400" totalsRowFunction="custom" queryTableFieldId="2" dataDxfId="5" totalsRowDxfId="12">
      <totalsRowFormula>AVERAGE(results_taplen_sub_00AD[400])</totalsRowFormula>
    </tableColumn>
    <tableColumn id="3" uniqueName="3" name="600" totalsRowFunction="custom" queryTableFieldId="3" dataDxfId="4" totalsRowDxfId="11">
      <totalsRowFormula>AVERAGE(results_taplen_sub_00AD[600])</totalsRowFormula>
    </tableColumn>
    <tableColumn id="4" uniqueName="4" name="800" totalsRowFunction="custom" queryTableFieldId="4" dataDxfId="3" totalsRowDxfId="10">
      <totalsRowFormula>AVERAGE(results_taplen_sub_00AD[800])</totalsRowFormula>
    </tableColumn>
    <tableColumn id="5" uniqueName="5" name="1000" totalsRowFunction="custom" queryTableFieldId="5" dataDxfId="2" totalsRowDxfId="9">
      <totalsRowFormula>AVERAGE(results_taplen_sub_00AD[1000])</totalsRowFormula>
    </tableColumn>
    <tableColumn id="6" uniqueName="6" name="1200" totalsRowFunction="custom" queryTableFieldId="6" dataDxfId="1" totalsRowDxfId="8">
      <totalsRowFormula>AVERAGE(results_taplen_sub_00AD[1200])</totalsRowFormula>
    </tableColumn>
    <tableColumn id="7" uniqueName="7" name="1400" totalsRowFunction="custom" queryTableFieldId="7" dataDxfId="0" totalsRowDxfId="7">
      <totalsRowFormula>AVERAGE(results_taplen_sub_00AD[1400])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"/>
    </sheetView>
  </sheetViews>
  <sheetFormatPr baseColWidth="10" defaultRowHeight="14.5" x14ac:dyDescent="0.35"/>
  <cols>
    <col min="1" max="1" width="7.1796875" bestFit="1" customWidth="1"/>
    <col min="2" max="2" width="19.453125" bestFit="1" customWidth="1"/>
    <col min="3" max="7" width="18.45312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 t="s">
        <v>18</v>
      </c>
      <c r="B2" s="2">
        <v>0.57573390001198199</v>
      </c>
      <c r="C2" s="2">
        <v>0.94432720000622705</v>
      </c>
      <c r="D2" s="2">
        <v>1.0714108999818499</v>
      </c>
      <c r="E2" s="2">
        <v>1.32786050002323</v>
      </c>
      <c r="F2" s="2">
        <v>1.3438360000145599</v>
      </c>
      <c r="G2" s="2">
        <v>1.3284316000062899</v>
      </c>
    </row>
    <row r="3" spans="1:7" x14ac:dyDescent="0.35">
      <c r="A3" s="1" t="s">
        <v>19</v>
      </c>
      <c r="B3" s="2">
        <v>0.41605589998653097</v>
      </c>
      <c r="C3" s="2">
        <v>0.99159869999857597</v>
      </c>
      <c r="D3" s="2">
        <v>1.20012379996478</v>
      </c>
      <c r="E3" s="2">
        <v>1.2321876999921999</v>
      </c>
      <c r="F3" s="2">
        <v>1.35956010001245</v>
      </c>
      <c r="G3" s="2">
        <v>1.5845816000364701</v>
      </c>
    </row>
    <row r="4" spans="1:7" x14ac:dyDescent="0.35">
      <c r="A4" s="1" t="s">
        <v>20</v>
      </c>
      <c r="B4" s="2">
        <v>0.49538879998726698</v>
      </c>
      <c r="C4" s="2">
        <v>0.91201699996599905</v>
      </c>
      <c r="D4" s="2">
        <v>0.97621039999648895</v>
      </c>
      <c r="E4" s="2">
        <v>1.1829007999622201</v>
      </c>
      <c r="F4" s="2">
        <v>1.2479528000112601</v>
      </c>
      <c r="G4" s="2">
        <v>1.5058710000012001</v>
      </c>
    </row>
    <row r="5" spans="1:7" x14ac:dyDescent="0.35">
      <c r="A5" s="1" t="s">
        <v>21</v>
      </c>
      <c r="B5" s="2">
        <v>0.68798060005064998</v>
      </c>
      <c r="C5" s="2">
        <v>1.13587420003023</v>
      </c>
      <c r="D5" s="2">
        <v>1.05553140002302</v>
      </c>
      <c r="E5" s="2">
        <v>1.11970819998532</v>
      </c>
      <c r="F5" s="2">
        <v>1.1366482999874199</v>
      </c>
      <c r="G5" s="2">
        <v>1.4076376999728299</v>
      </c>
    </row>
    <row r="6" spans="1:7" x14ac:dyDescent="0.35">
      <c r="A6" s="1" t="s">
        <v>22</v>
      </c>
      <c r="B6" s="2">
        <v>0.49602379999123503</v>
      </c>
      <c r="C6" s="2">
        <v>0.91215339995687805</v>
      </c>
      <c r="D6" s="2">
        <v>1.0720787000027401</v>
      </c>
      <c r="E6" s="2">
        <v>1.2960837999707999</v>
      </c>
      <c r="F6" s="2">
        <v>1.37554789998102</v>
      </c>
      <c r="G6" s="2">
        <v>1.3922536000027299</v>
      </c>
    </row>
    <row r="7" spans="1:7" x14ac:dyDescent="0.35">
      <c r="A7" s="1" t="s">
        <v>23</v>
      </c>
      <c r="B7" s="2">
        <v>0.463918900000862</v>
      </c>
      <c r="C7" s="2">
        <v>0.89578100002836403</v>
      </c>
      <c r="D7" s="2">
        <v>1.20013169996673</v>
      </c>
      <c r="E7" s="2">
        <v>1.2483654000097799</v>
      </c>
      <c r="F7" s="2">
        <v>1.3759859999991</v>
      </c>
      <c r="G7" s="2">
        <v>1.40746359998593</v>
      </c>
    </row>
    <row r="8" spans="1:7" x14ac:dyDescent="0.35">
      <c r="A8" s="1" t="s">
        <v>24</v>
      </c>
      <c r="B8" s="2">
        <v>0.41583289997652101</v>
      </c>
      <c r="C8" s="2">
        <v>0.72006419999524895</v>
      </c>
      <c r="D8" s="2">
        <v>1.03937090002</v>
      </c>
      <c r="E8" s="2">
        <v>1.3923344999784599</v>
      </c>
      <c r="F8" s="2">
        <v>1.1519879000261399</v>
      </c>
      <c r="G8" s="2">
        <v>1.3599665000219801</v>
      </c>
    </row>
    <row r="9" spans="1:7" x14ac:dyDescent="0.35">
      <c r="A9" s="1" t="s">
        <v>25</v>
      </c>
      <c r="B9" s="2">
        <v>0.46385479997843498</v>
      </c>
      <c r="C9" s="2">
        <v>0.86457660002633896</v>
      </c>
      <c r="D9" s="2">
        <v>1.0716712999856099</v>
      </c>
      <c r="E9" s="2">
        <v>1.2796314999577501</v>
      </c>
      <c r="F9" s="2">
        <v>1.15239689999725</v>
      </c>
      <c r="G9" s="2">
        <v>1.4558274999726499</v>
      </c>
    </row>
    <row r="10" spans="1:7" x14ac:dyDescent="0.35">
      <c r="A10" s="1" t="s">
        <v>26</v>
      </c>
      <c r="B10" s="2">
        <v>0.40013560000807002</v>
      </c>
      <c r="C10" s="2">
        <v>0.89591089996974904</v>
      </c>
      <c r="D10" s="2">
        <v>1.0884746999945401</v>
      </c>
      <c r="E10" s="2">
        <v>1.1677617999957799</v>
      </c>
      <c r="F10" s="2">
        <v>1.26317430002382</v>
      </c>
      <c r="G10" s="2">
        <v>1.32778260001214</v>
      </c>
    </row>
    <row r="11" spans="1:7" x14ac:dyDescent="0.35">
      <c r="A11" s="1" t="s">
        <v>27</v>
      </c>
      <c r="B11" s="2">
        <v>0.44816329999594001</v>
      </c>
      <c r="C11" s="2">
        <v>0.96002459997543999</v>
      </c>
      <c r="D11" s="2">
        <v>0.95987329998752102</v>
      </c>
      <c r="E11" s="2">
        <v>1.1042872999678299</v>
      </c>
      <c r="F11" s="2">
        <v>1.31157989997882</v>
      </c>
      <c r="G11" s="2">
        <v>1.5204654000117399</v>
      </c>
    </row>
    <row r="12" spans="1:7" x14ac:dyDescent="0.35">
      <c r="A12" s="1" t="s">
        <v>28</v>
      </c>
      <c r="B12" s="2">
        <f>AVERAGE(results_taplen_sub_00AD[400])</f>
        <v>0.48630884999874924</v>
      </c>
      <c r="C12" s="2">
        <f>AVERAGE(results_taplen_sub_00AD[600])</f>
        <v>0.92323277999530506</v>
      </c>
      <c r="D12" s="2">
        <f>AVERAGE(results_taplen_sub_00AD[800])</f>
        <v>1.0734877099923279</v>
      </c>
      <c r="E12" s="2">
        <f>AVERAGE(results_taplen_sub_00AD[1000])</f>
        <v>1.2351121499843369</v>
      </c>
      <c r="F12" s="2">
        <f>AVERAGE(results_taplen_sub_00AD[1200])</f>
        <v>1.2718670100031839</v>
      </c>
      <c r="G12" s="2">
        <f>AVERAGE(results_taplen_sub_00AD[1400])</f>
        <v>1.4290281100023958</v>
      </c>
    </row>
    <row r="13" spans="1:7" x14ac:dyDescent="0.35">
      <c r="A13" t="s">
        <v>29</v>
      </c>
      <c r="B13" s="2">
        <f>_xlfn.STDEV.S(results_taplen_sub_00AD[400])</f>
        <v>8.7326909956634599E-2</v>
      </c>
      <c r="C13" s="2">
        <f>_xlfn.STDEV.S(results_taplen_sub_00AD[600])</f>
        <v>0.10443261314167372</v>
      </c>
      <c r="D13" s="2">
        <f>_xlfn.STDEV.S(results_taplen_sub_00AD[800])</f>
        <v>7.899866534380709E-2</v>
      </c>
      <c r="E13" s="2">
        <f>_xlfn.STDEV.S(results_taplen_sub_00AD[1000])</f>
        <v>9.2436252636110869E-2</v>
      </c>
      <c r="F13" s="2">
        <f>_xlfn.STDEV.S(results_taplen_sub_00AD[1200])</f>
        <v>9.6386305269520148E-2</v>
      </c>
      <c r="G13" s="2">
        <f>_xlfn.STDEV.S(results_taplen_sub_00AD[1400])</f>
        <v>8.602032235404819E-2</v>
      </c>
    </row>
    <row r="14" spans="1:7" x14ac:dyDescent="0.35">
      <c r="A14" t="s">
        <v>30</v>
      </c>
      <c r="B14" s="2">
        <f>0.4-results_taplen_sub_00AD[[#Totals],[400]]</f>
        <v>-8.6308849998749215E-2</v>
      </c>
      <c r="C14" s="2">
        <f>0.6-results_taplen_sub_00AD[[#Totals],[600]]</f>
        <v>-0.32323277999530509</v>
      </c>
      <c r="D14" s="2">
        <f>0.8-results_taplen_sub_00AD[[#Totals],[800]]</f>
        <v>-0.27348770999232785</v>
      </c>
      <c r="E14" s="2">
        <f>1-results_taplen_sub_00AD[[#Totals],[1000]]</f>
        <v>-0.23511214998433694</v>
      </c>
      <c r="F14" s="2">
        <f>1.2-results_taplen_sub_00AD[[#Totals],[1200]]</f>
        <v>-7.1867010003183962E-2</v>
      </c>
      <c r="G14" s="2">
        <f>1.4-results_taplen_sub_00AD[[#Totals],[1400]]</f>
        <v>-2.9028110002395913E-2</v>
      </c>
    </row>
    <row r="15" spans="1:7" x14ac:dyDescent="0.35">
      <c r="B15" s="2"/>
      <c r="C15" s="2"/>
      <c r="D15" s="2"/>
      <c r="E15" s="2"/>
      <c r="F15" s="2"/>
      <c r="G15" s="2"/>
    </row>
    <row r="16" spans="1:7" x14ac:dyDescent="0.35">
      <c r="B16" s="2"/>
      <c r="C16" s="2"/>
      <c r="D16" s="2"/>
      <c r="E16" s="2"/>
      <c r="F16" s="2"/>
      <c r="G16" s="2"/>
    </row>
    <row r="17" spans="1:7" x14ac:dyDescent="0.35">
      <c r="A17" t="s">
        <v>29</v>
      </c>
      <c r="B17" s="2">
        <f>AVERAGE(B13:G13)</f>
        <v>9.0933511450299098E-2</v>
      </c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37535-E52F-46BF-A760-846876D1E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results_taplen_sub-00AD (2)</vt:lpstr>
      <vt:lpstr>results_taplen_sub-00AD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2022-03-14T13:41:11Z</dcterms:created>
  <dcterms:modified xsi:type="dcterms:W3CDTF">2022-03-14T13:45:26Z</dcterms:modified>
</cp:coreProperties>
</file>