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41CD5126-A134-4164-BE50-D4450AD401B9}" xr6:coauthVersionLast="47" xr6:coauthVersionMax="47" xr10:uidLastSave="{00000000-0000-0000-0000-000000000000}"/>
  <bookViews>
    <workbookView xWindow="-110" yWindow="-110" windowWidth="19420" windowHeight="10420" activeTab="1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" i="3" l="1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3" i="2"/>
  <c r="B2" i="2"/>
  <c r="E3" i="1"/>
  <c r="E2" i="1"/>
  <c r="D2" i="1"/>
  <c r="C2" i="1"/>
  <c r="B2" i="1"/>
  <c r="D3" i="1"/>
  <c r="C3" i="1"/>
</calcChain>
</file>

<file path=xl/sharedStrings.xml><?xml version="1.0" encoding="utf-8"?>
<sst xmlns="http://schemas.openxmlformats.org/spreadsheetml/2006/main" count="33" uniqueCount="29">
  <si>
    <t>Motrice</t>
  </si>
  <si>
    <t>Cognitive</t>
  </si>
  <si>
    <t>Non-Planning</t>
  </si>
  <si>
    <t>sub-00AD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</si>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</sst>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E3"/>
  <sheetViews>
    <sheetView workbookViewId="0">
      <selection activeCell="D6" sqref="D6"/>
    </sheetView>
  </sheetViews>
  <sheetFormatPr baseColWidth="10" defaultRowHeight="14.5" x14ac:dyDescent="0.35"/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t="s">
        <v>3</v>
      </c>
      <c r="B2">
        <f>3+1+3+3+1+3+4+1+1+0+1</f>
        <v>21</v>
      </c>
      <c r="C2">
        <f>3+0+1+3+4+1+1+3+3+0+4</f>
        <v>23</v>
      </c>
      <c r="D2">
        <f>4+0+0+3+3+3+3+0+0+3+3+3</f>
        <v>25</v>
      </c>
      <c r="E2">
        <f>SUM(B2:D2)</f>
        <v>69</v>
      </c>
    </row>
    <row r="3" spans="1:5" x14ac:dyDescent="0.35">
      <c r="A3" t="s">
        <v>4</v>
      </c>
      <c r="B3">
        <v>15</v>
      </c>
      <c r="C3">
        <f>3+4+4+4+0+1+1+0+1+4+0</f>
        <v>22</v>
      </c>
      <c r="D3">
        <f>3+0+3+1+3+4+0+1+3+0+3+1</f>
        <v>22</v>
      </c>
      <c r="E3">
        <f>SUM(B3:D3)</f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B3"/>
  <sheetViews>
    <sheetView tabSelected="1" workbookViewId="0">
      <selection activeCell="B2" sqref="B2"/>
    </sheetView>
  </sheetViews>
  <sheetFormatPr baseColWidth="10" defaultRowHeight="14.5" x14ac:dyDescent="0.35"/>
  <sheetData>
    <row r="1" spans="1:2" x14ac:dyDescent="0.35">
      <c r="B1" t="s">
        <v>5</v>
      </c>
    </row>
    <row r="2" spans="1:2" x14ac:dyDescent="0.35">
      <c r="A2" t="s">
        <v>3</v>
      </c>
      <c r="B2">
        <f>3+5+2+5+5+5+5+3+5+5+5+2+3+2+2+2+4+3+5+5+5+2+4+6+5+6+2+2</f>
        <v>108</v>
      </c>
    </row>
    <row r="3" spans="1:2" x14ac:dyDescent="0.35">
      <c r="A3" t="s">
        <v>4</v>
      </c>
      <c r="B3">
        <f>3+7+4+2+5+4+7+5+7+4+4+4+4+1+3+1+2+3+7+4+2+7+7+4+5+7+4+4</f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X3"/>
  <sheetViews>
    <sheetView workbookViewId="0"/>
  </sheetViews>
  <sheetFormatPr baseColWidth="10" defaultRowHeight="14.5" x14ac:dyDescent="0.35"/>
  <cols>
    <col min="2" max="2" width="14.90625" bestFit="1" customWidth="1"/>
    <col min="3" max="3" width="15.54296875" bestFit="1" customWidth="1"/>
    <col min="4" max="4" width="16.453125" bestFit="1" customWidth="1"/>
    <col min="5" max="5" width="13.6328125" bestFit="1" customWidth="1"/>
    <col min="6" max="6" width="16.26953125" bestFit="1" customWidth="1"/>
    <col min="7" max="7" width="15.453125" bestFit="1" customWidth="1"/>
    <col min="8" max="8" width="13.6328125" bestFit="1" customWidth="1"/>
    <col min="9" max="9" width="22.36328125" bestFit="1" customWidth="1"/>
    <col min="10" max="10" width="18.08984375" bestFit="1" customWidth="1"/>
    <col min="11" max="11" width="18.36328125" bestFit="1" customWidth="1"/>
    <col min="12" max="12" width="22.1796875" bestFit="1" customWidth="1"/>
    <col min="13" max="13" width="16.6328125" bestFit="1" customWidth="1"/>
    <col min="14" max="14" width="15.08984375" bestFit="1" customWidth="1"/>
    <col min="15" max="15" width="15" bestFit="1" customWidth="1"/>
    <col min="16" max="16" width="7.36328125" bestFit="1" customWidth="1"/>
    <col min="17" max="17" width="13.08984375" bestFit="1" customWidth="1"/>
    <col min="18" max="18" width="16.6328125" bestFit="1" customWidth="1"/>
    <col min="19" max="19" width="15.6328125" bestFit="1" customWidth="1"/>
    <col min="20" max="20" width="17.08984375" bestFit="1" customWidth="1"/>
    <col min="21" max="21" width="17.54296875" bestFit="1" customWidth="1"/>
    <col min="22" max="22" width="19.81640625" bestFit="1" customWidth="1"/>
    <col min="23" max="23" width="45.54296875" bestFit="1" customWidth="1"/>
    <col min="24" max="24" width="43.26953125" bestFit="1" customWidth="1"/>
  </cols>
  <sheetData>
    <row r="1" spans="1:24" x14ac:dyDescent="0.3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</row>
    <row r="2" spans="1:24" x14ac:dyDescent="0.35">
      <c r="A2" t="s">
        <v>3</v>
      </c>
      <c r="B2">
        <f>21/88</f>
        <v>0.23863636363636365</v>
      </c>
      <c r="C2">
        <f>33/88</f>
        <v>0.375</v>
      </c>
      <c r="D2">
        <f>74/88</f>
        <v>0.84090909090909094</v>
      </c>
      <c r="E2">
        <f>74/88</f>
        <v>0.84090909090909094</v>
      </c>
      <c r="F2">
        <f>31/88</f>
        <v>0.35227272727272729</v>
      </c>
      <c r="G2">
        <f>26/88</f>
        <v>0.29545454545454547</v>
      </c>
      <c r="H2">
        <f>56/88</f>
        <v>0.63636363636363635</v>
      </c>
      <c r="I2">
        <f>75/88</f>
        <v>0.85227272727272729</v>
      </c>
      <c r="J2">
        <f>20/88</f>
        <v>0.22727272727272727</v>
      </c>
      <c r="K2">
        <f>11/88</f>
        <v>0.125</v>
      </c>
      <c r="L2">
        <f>75/88</f>
        <v>0.85227272727272729</v>
      </c>
      <c r="M2">
        <f>74/88</f>
        <v>0.84090909090909094</v>
      </c>
      <c r="N2">
        <f>68/88</f>
        <v>0.77272727272727271</v>
      </c>
      <c r="O2">
        <f>9/88</f>
        <v>0.10227272727272728</v>
      </c>
      <c r="P2">
        <f>22/88</f>
        <v>0.25</v>
      </c>
      <c r="Q2">
        <f>78/88</f>
        <v>0.88636363636363635</v>
      </c>
      <c r="R2">
        <f>19/88</f>
        <v>0.21590909090909091</v>
      </c>
      <c r="S2">
        <f>74/88</f>
        <v>0.84090909090909094</v>
      </c>
      <c r="T2">
        <f>11/88</f>
        <v>0.125</v>
      </c>
      <c r="U2">
        <f>76/88</f>
        <v>0.86363636363636365</v>
      </c>
      <c r="V2">
        <f>19/88</f>
        <v>0.21590909090909091</v>
      </c>
      <c r="W2">
        <f>47/88</f>
        <v>0.53409090909090906</v>
      </c>
      <c r="X2">
        <f>61/88</f>
        <v>0.69318181818181823</v>
      </c>
    </row>
    <row r="3" spans="1:24" x14ac:dyDescent="0.35">
      <c r="A3" t="s">
        <v>4</v>
      </c>
      <c r="B3">
        <f>39/88</f>
        <v>0.44318181818181818</v>
      </c>
      <c r="C3">
        <f>38/88</f>
        <v>0.43181818181818182</v>
      </c>
      <c r="D3">
        <f>79/88</f>
        <v>0.89772727272727271</v>
      </c>
      <c r="E3">
        <f>65/88</f>
        <v>0.73863636363636365</v>
      </c>
      <c r="F3">
        <f>75/88</f>
        <v>0.85227272727272729</v>
      </c>
      <c r="G3">
        <f>20/88</f>
        <v>0.22727272727272727</v>
      </c>
      <c r="H3">
        <f>46/88</f>
        <v>0.52272727272727271</v>
      </c>
      <c r="I3">
        <f>69/88</f>
        <v>0.78409090909090906</v>
      </c>
      <c r="J3">
        <f>22/88</f>
        <v>0.25</v>
      </c>
      <c r="K3">
        <f>21/88</f>
        <v>0.23863636363636365</v>
      </c>
      <c r="L3">
        <f>33/88</f>
        <v>0.375</v>
      </c>
      <c r="M3">
        <f>63/88</f>
        <v>0.71590909090909094</v>
      </c>
      <c r="N3">
        <f>38/88</f>
        <v>0.43181818181818182</v>
      </c>
      <c r="O3">
        <f>35/88</f>
        <v>0.39772727272727271</v>
      </c>
      <c r="P3">
        <f>43/88</f>
        <v>0.48863636363636365</v>
      </c>
      <c r="Q3">
        <f>18/88</f>
        <v>0.20454545454545456</v>
      </c>
      <c r="R3">
        <f>36/88</f>
        <v>0.40909090909090912</v>
      </c>
      <c r="S3">
        <f>8/88</f>
        <v>9.0909090909090912E-2</v>
      </c>
      <c r="T3">
        <f>8/88</f>
        <v>9.0909090909090912E-2</v>
      </c>
      <c r="U3">
        <f>27/88</f>
        <v>0.30681818181818182</v>
      </c>
      <c r="V3">
        <f>25/88</f>
        <v>0.28409090909090912</v>
      </c>
      <c r="W3">
        <f>57/88</f>
        <v>0.64772727272727271</v>
      </c>
      <c r="X3">
        <f>5/88</f>
        <v>5.6818181818181816E-2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ManipEcranTactile</cp:lastModifiedBy>
  <dcterms:created xsi:type="dcterms:W3CDTF">2022-02-21T12:59:48Z</dcterms:created>
  <dcterms:modified xsi:type="dcterms:W3CDTF">2022-02-21T14:59:30Z</dcterms:modified>
</cp:coreProperties>
</file>