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/>
  <mc:AlternateContent xmlns:mc="http://schemas.openxmlformats.org/markup-compatibility/2006">
    <mc:Choice Requires="x15">
      <x15ac:absPath xmlns:x15ac="http://schemas.microsoft.com/office/spreadsheetml/2010/11/ac" url="https://d.docs.live.net/7596e4a9f15384ee/Рабочий стол/"/>
    </mc:Choice>
  </mc:AlternateContent>
  <xr:revisionPtr revIDLastSave="1" documentId="8_{69A7D544-B049-45D1-9F1B-2A148D7E68BD}" xr6:coauthVersionLast="47" xr6:coauthVersionMax="47" xr10:uidLastSave="{DC49A67A-E5EF-4087-846B-3BCC25C5AF1F}"/>
  <bookViews>
    <workbookView xWindow="-108" yWindow="-108" windowWidth="23256" windowHeight="12576" firstSheet="1" activeTab="1" xr2:uid="{00000000-000D-0000-FFFF-FFFF00000000}"/>
  </bookViews>
  <sheets>
    <sheet name="Ответы на форму (1)" sheetId="1" r:id="rId1"/>
    <sheet name="Лист1" sheetId="2" r:id="rId2"/>
    <sheet name="Лист2" sheetId="3" r:id="rId3"/>
    <sheet name="Лист3" sheetId="4" r:id="rId4"/>
    <sheet name="Лист4" sheetId="5" r:id="rId5"/>
  </sheets>
  <definedNames>
    <definedName name="_xlnm._FilterDatabase" localSheetId="0" hidden="1">'Ответы на форму (1)'!$A$1:$O$144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5" l="1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F15" i="5"/>
  <c r="E15" i="5"/>
  <c r="C7" i="5"/>
  <c r="D7" i="5"/>
  <c r="E7" i="5"/>
  <c r="F7" i="5"/>
  <c r="G7" i="5"/>
  <c r="C8" i="5"/>
  <c r="D8" i="5"/>
  <c r="E8" i="5"/>
  <c r="F8" i="5"/>
  <c r="G8" i="5"/>
  <c r="C9" i="5"/>
  <c r="D9" i="5"/>
  <c r="E9" i="5"/>
  <c r="F9" i="5"/>
  <c r="G9" i="5"/>
  <c r="G6" i="5"/>
  <c r="F6" i="5"/>
  <c r="F10" i="5" s="1"/>
  <c r="E6" i="5"/>
  <c r="E10" i="5" s="1"/>
  <c r="D6" i="5"/>
  <c r="C6" i="5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E45" i="4"/>
  <c r="F45" i="4"/>
  <c r="E46" i="4"/>
  <c r="F46" i="4"/>
  <c r="E47" i="4"/>
  <c r="F47" i="4"/>
  <c r="E48" i="4"/>
  <c r="F48" i="4"/>
  <c r="E49" i="4"/>
  <c r="F49" i="4"/>
  <c r="E50" i="4"/>
  <c r="F50" i="4"/>
  <c r="E51" i="4"/>
  <c r="F51" i="4"/>
  <c r="E52" i="4"/>
  <c r="F52" i="4"/>
  <c r="E53" i="4"/>
  <c r="F53" i="4"/>
  <c r="E54" i="4"/>
  <c r="F54" i="4"/>
  <c r="E55" i="4"/>
  <c r="F55" i="4"/>
  <c r="E56" i="4"/>
  <c r="F56" i="4"/>
  <c r="E57" i="4"/>
  <c r="F57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69" i="4"/>
  <c r="F69" i="4"/>
  <c r="E70" i="4"/>
  <c r="F70" i="4"/>
  <c r="E71" i="4"/>
  <c r="F71" i="4"/>
  <c r="E72" i="4"/>
  <c r="F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90" i="4"/>
  <c r="F90" i="4"/>
  <c r="E91" i="4"/>
  <c r="F91" i="4"/>
  <c r="E92" i="4"/>
  <c r="F92" i="4"/>
  <c r="E93" i="4"/>
  <c r="F93" i="4"/>
  <c r="E94" i="4"/>
  <c r="F94" i="4"/>
  <c r="E95" i="4"/>
  <c r="F95" i="4"/>
  <c r="E96" i="4"/>
  <c r="F96" i="4"/>
  <c r="E97" i="4"/>
  <c r="F97" i="4"/>
  <c r="E98" i="4"/>
  <c r="F98" i="4"/>
  <c r="E99" i="4"/>
  <c r="F99" i="4"/>
  <c r="E100" i="4"/>
  <c r="F100" i="4"/>
  <c r="E101" i="4"/>
  <c r="F101" i="4"/>
  <c r="E102" i="4"/>
  <c r="F102" i="4"/>
  <c r="E103" i="4"/>
  <c r="F103" i="4"/>
  <c r="E104" i="4"/>
  <c r="F104" i="4"/>
  <c r="E105" i="4"/>
  <c r="F105" i="4"/>
  <c r="E106" i="4"/>
  <c r="F106" i="4"/>
  <c r="E107" i="4"/>
  <c r="F107" i="4"/>
  <c r="E108" i="4"/>
  <c r="F108" i="4"/>
  <c r="E109" i="4"/>
  <c r="F109" i="4"/>
  <c r="E110" i="4"/>
  <c r="F110" i="4"/>
  <c r="E111" i="4"/>
  <c r="F111" i="4"/>
  <c r="E112" i="4"/>
  <c r="F112" i="4"/>
  <c r="E113" i="4"/>
  <c r="F113" i="4"/>
  <c r="E114" i="4"/>
  <c r="F114" i="4"/>
  <c r="E115" i="4"/>
  <c r="F115" i="4"/>
  <c r="E116" i="4"/>
  <c r="F116" i="4"/>
  <c r="E117" i="4"/>
  <c r="F117" i="4"/>
  <c r="E118" i="4"/>
  <c r="F118" i="4"/>
  <c r="E119" i="4"/>
  <c r="F119" i="4"/>
  <c r="E120" i="4"/>
  <c r="F120" i="4"/>
  <c r="E121" i="4"/>
  <c r="F121" i="4"/>
  <c r="E122" i="4"/>
  <c r="F122" i="4"/>
  <c r="E123" i="4"/>
  <c r="F123" i="4"/>
  <c r="E124" i="4"/>
  <c r="F124" i="4"/>
  <c r="E125" i="4"/>
  <c r="F125" i="4"/>
  <c r="E126" i="4"/>
  <c r="F126" i="4"/>
  <c r="E127" i="4"/>
  <c r="F127" i="4"/>
  <c r="E128" i="4"/>
  <c r="F128" i="4"/>
  <c r="E129" i="4"/>
  <c r="F129" i="4"/>
  <c r="E130" i="4"/>
  <c r="F130" i="4"/>
  <c r="E131" i="4"/>
  <c r="F131" i="4"/>
  <c r="E132" i="4"/>
  <c r="F132" i="4"/>
  <c r="E133" i="4"/>
  <c r="F133" i="4"/>
  <c r="E134" i="4"/>
  <c r="F134" i="4"/>
  <c r="E135" i="4"/>
  <c r="F135" i="4"/>
  <c r="E136" i="4"/>
  <c r="F136" i="4"/>
  <c r="E137" i="4"/>
  <c r="F137" i="4"/>
  <c r="E138" i="4"/>
  <c r="F138" i="4"/>
  <c r="E139" i="4"/>
  <c r="F139" i="4"/>
  <c r="E140" i="4"/>
  <c r="F140" i="4"/>
  <c r="E141" i="4"/>
  <c r="F141" i="4"/>
  <c r="E142" i="4"/>
  <c r="F142" i="4"/>
  <c r="E143" i="4"/>
  <c r="F143" i="4"/>
  <c r="E144" i="4"/>
  <c r="F144" i="4"/>
  <c r="E145" i="4"/>
  <c r="F145" i="4"/>
  <c r="E146" i="4"/>
  <c r="F146" i="4"/>
  <c r="E147" i="4"/>
  <c r="F147" i="4"/>
  <c r="E148" i="4"/>
  <c r="F148" i="4"/>
  <c r="E149" i="4"/>
  <c r="F149" i="4"/>
  <c r="E150" i="4"/>
  <c r="F150" i="4"/>
  <c r="E151" i="4"/>
  <c r="F151" i="4"/>
  <c r="E152" i="4"/>
  <c r="F152" i="4"/>
  <c r="E153" i="4"/>
  <c r="F153" i="4"/>
  <c r="E154" i="4"/>
  <c r="F154" i="4"/>
  <c r="E155" i="4"/>
  <c r="F155" i="4"/>
  <c r="E156" i="4"/>
  <c r="F156" i="4"/>
  <c r="E157" i="4"/>
  <c r="F157" i="4"/>
  <c r="E158" i="4"/>
  <c r="F158" i="4"/>
  <c r="F16" i="4"/>
  <c r="E16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G6" i="4"/>
  <c r="F6" i="4"/>
  <c r="E6" i="4"/>
  <c r="D6" i="4"/>
  <c r="C6" i="4"/>
  <c r="H7" i="4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F15" i="3"/>
  <c r="E15" i="3"/>
  <c r="C7" i="3"/>
  <c r="D7" i="3"/>
  <c r="C8" i="3"/>
  <c r="D8" i="3"/>
  <c r="C9" i="3"/>
  <c r="D9" i="3"/>
  <c r="D6" i="3"/>
  <c r="C6" i="3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F121" i="2"/>
  <c r="E122" i="2"/>
  <c r="F122" i="2"/>
  <c r="E123" i="2"/>
  <c r="F123" i="2"/>
  <c r="E124" i="2"/>
  <c r="F124" i="2"/>
  <c r="E125" i="2"/>
  <c r="F125" i="2"/>
  <c r="E126" i="2"/>
  <c r="F126" i="2"/>
  <c r="E127" i="2"/>
  <c r="F127" i="2"/>
  <c r="E128" i="2"/>
  <c r="F128" i="2"/>
  <c r="E129" i="2"/>
  <c r="F129" i="2"/>
  <c r="E130" i="2"/>
  <c r="F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F16" i="2"/>
  <c r="E1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G6" i="2"/>
  <c r="F6" i="2"/>
  <c r="E6" i="2"/>
  <c r="D6" i="2"/>
  <c r="C6" i="2"/>
  <c r="H8" i="2" l="1"/>
  <c r="H8" i="4"/>
  <c r="H7" i="5"/>
  <c r="H9" i="4"/>
  <c r="H7" i="2"/>
  <c r="E7" i="3"/>
  <c r="G10" i="5"/>
  <c r="E8" i="3"/>
  <c r="H9" i="2"/>
  <c r="D11" i="2"/>
  <c r="H10" i="2"/>
  <c r="C11" i="2"/>
  <c r="C10" i="3"/>
  <c r="E6" i="3"/>
  <c r="H8" i="5"/>
  <c r="E11" i="2"/>
  <c r="G11" i="2"/>
  <c r="D10" i="3"/>
  <c r="F11" i="2"/>
  <c r="H10" i="5"/>
  <c r="N7" i="5" s="1"/>
  <c r="E9" i="3"/>
  <c r="H6" i="5"/>
  <c r="N6" i="5" s="1"/>
  <c r="H9" i="5"/>
  <c r="H11" i="2"/>
  <c r="E10" i="3"/>
  <c r="C10" i="5"/>
  <c r="H6" i="2"/>
  <c r="H10" i="4"/>
  <c r="D10" i="5"/>
  <c r="E11" i="4"/>
  <c r="D11" i="4"/>
  <c r="F11" i="4"/>
  <c r="G11" i="4"/>
  <c r="H11" i="4"/>
  <c r="C11" i="4"/>
  <c r="H6" i="4"/>
  <c r="K7" i="5" l="1"/>
  <c r="M7" i="5"/>
  <c r="M9" i="5"/>
  <c r="N8" i="5"/>
  <c r="O7" i="5"/>
  <c r="K9" i="4"/>
  <c r="I7" i="3"/>
  <c r="O6" i="5"/>
  <c r="M6" i="5"/>
  <c r="M8" i="5"/>
  <c r="N9" i="4"/>
  <c r="M9" i="2"/>
  <c r="O8" i="5"/>
  <c r="L7" i="4"/>
  <c r="O7" i="4"/>
  <c r="O9" i="5"/>
  <c r="M9" i="4"/>
  <c r="N9" i="5"/>
  <c r="L7" i="5"/>
  <c r="L7" i="2"/>
  <c r="L10" i="2"/>
  <c r="O9" i="4"/>
  <c r="O8" i="2"/>
  <c r="K10" i="2"/>
  <c r="L9" i="2"/>
  <c r="O7" i="2"/>
  <c r="K7" i="4"/>
  <c r="N8" i="2"/>
  <c r="L8" i="2"/>
  <c r="K8" i="5"/>
  <c r="K8" i="4"/>
  <c r="L9" i="4"/>
  <c r="N7" i="4"/>
  <c r="K6" i="5"/>
  <c r="O8" i="4"/>
  <c r="I6" i="3"/>
  <c r="M6" i="4"/>
  <c r="L6" i="4"/>
  <c r="K6" i="4"/>
  <c r="O6" i="4"/>
  <c r="N6" i="4"/>
  <c r="L6" i="5"/>
  <c r="M8" i="2"/>
  <c r="L8" i="5"/>
  <c r="O10" i="2"/>
  <c r="N8" i="4"/>
  <c r="I8" i="3"/>
  <c r="H8" i="3"/>
  <c r="K10" i="4"/>
  <c r="L10" i="4"/>
  <c r="M10" i="4"/>
  <c r="N10" i="4"/>
  <c r="O10" i="4"/>
  <c r="K7" i="2"/>
  <c r="K8" i="2"/>
  <c r="L8" i="4"/>
  <c r="K9" i="2"/>
  <c r="H6" i="3"/>
  <c r="M8" i="4"/>
  <c r="M7" i="4"/>
  <c r="M7" i="2"/>
  <c r="I9" i="3"/>
  <c r="N7" i="2"/>
  <c r="O9" i="2"/>
  <c r="L9" i="5"/>
  <c r="H9" i="3"/>
  <c r="M10" i="2"/>
  <c r="N9" i="2"/>
  <c r="O6" i="2"/>
  <c r="N6" i="2"/>
  <c r="M6" i="2"/>
  <c r="L6" i="2"/>
  <c r="K6" i="2"/>
  <c r="H7" i="3"/>
  <c r="K9" i="5"/>
  <c r="N10" i="2"/>
  <c r="Q7" i="5" l="1"/>
  <c r="Q7" i="2"/>
  <c r="K7" i="3"/>
  <c r="Q7" i="4"/>
  <c r="H15" i="5"/>
  <c r="H16" i="4"/>
  <c r="H15" i="3"/>
  <c r="H16" i="2"/>
</calcChain>
</file>

<file path=xl/sharedStrings.xml><?xml version="1.0" encoding="utf-8"?>
<sst xmlns="http://schemas.openxmlformats.org/spreadsheetml/2006/main" count="3258" uniqueCount="478">
  <si>
    <t>Отметка времени</t>
  </si>
  <si>
    <t>Укажите ваш пол</t>
  </si>
  <si>
    <t>Укажите ваш возраст</t>
  </si>
  <si>
    <t>Занимаетесь/занимались ли вы скейтбордингом?</t>
  </si>
  <si>
    <t>Как часто вы видите рекламные компании, в которых фигурирует образ скейтера?</t>
  </si>
  <si>
    <t>Как бы вы оценили образ скейтера, похожего на Тони Хоука, в рекламной компании?</t>
  </si>
  <si>
    <t>Какова вероятность того, что вы купите товар или услугу, рекламируемую образом скейтера, похожего на Тони Хоука?</t>
  </si>
  <si>
    <t>Образ скейтера, похожего на Тони Хоука, ассоциируется со следущей характеристикой:</t>
  </si>
  <si>
    <t>Выберете характеристику наиболее подходящую для описания вашего образа жизни</t>
  </si>
  <si>
    <t>Какой из перечисленных факторов может сильнее остальных повлиять на ваш выбор товара или услуги?</t>
  </si>
  <si>
    <t>Влияет ли образ скейтера на ваше восприятие продукта или услуги? Как?</t>
  </si>
  <si>
    <t>Опишите несколькими словами, с чем у вас ассоциируется скейтбординг</t>
  </si>
  <si>
    <t>Какой бренд инвентаря для скейтбординга наиболее знаком вам?</t>
  </si>
  <si>
    <t>Считаете ли вы, что скейтеры, в том числе Тони Хоук, являются хорошими представителями/образами для спортивного бренда? Почему?</t>
  </si>
  <si>
    <t xml:space="preserve">Привлекательна ли для вас эта рекламная компания? </t>
  </si>
  <si>
    <t>Женский</t>
  </si>
  <si>
    <t>18-24</t>
  </si>
  <si>
    <t>Да</t>
  </si>
  <si>
    <t>Иногда</t>
  </si>
  <si>
    <t>Привлекательный</t>
  </si>
  <si>
    <t>Скорее да</t>
  </si>
  <si>
    <t>Непредсказуемость и свобода</t>
  </si>
  <si>
    <t>Непредсказуемый, хаотичный</t>
  </si>
  <si>
    <t>Образ в рекламной компании</t>
  </si>
  <si>
    <t>Другое</t>
  </si>
  <si>
    <t>Регулярно</t>
  </si>
  <si>
    <t>Молодость и энергичность</t>
  </si>
  <si>
    <t>Активный, много спорта</t>
  </si>
  <si>
    <t>Качество товара или услуги</t>
  </si>
  <si>
    <t>Нет</t>
  </si>
  <si>
    <t>Редко</t>
  </si>
  <si>
    <t>Не обращаю внимание на это</t>
  </si>
  <si>
    <t>Спокойный и размеренный</t>
  </si>
  <si>
    <t>Друзья</t>
  </si>
  <si>
    <t xml:space="preserve">vans </t>
  </si>
  <si>
    <t>Да, они неплохо репрезентуют спорт и показывают, что спорт может быть разным</t>
  </si>
  <si>
    <t>да</t>
  </si>
  <si>
    <t>Непривлекательный</t>
  </si>
  <si>
    <t>Рекомендации друзей и знакомых</t>
  </si>
  <si>
    <t>Не знаю таких</t>
  </si>
  <si>
    <t>Всё равно</t>
  </si>
  <si>
    <t>Нейтральный</t>
  </si>
  <si>
    <t>нет, приятно видеть у каждого свой вайб)</t>
  </si>
  <si>
    <t xml:space="preserve">vans, dc </t>
  </si>
  <si>
    <t>-</t>
  </si>
  <si>
    <t>меньше 18</t>
  </si>
  <si>
    <t>Очень привлекательный</t>
  </si>
  <si>
    <t xml:space="preserve">Я обращаю внимание на то, нравится ли мне то, как передан образ, если красиво - я уделю этому продукту/услуге  больше внимания. </t>
  </si>
  <si>
    <t xml:space="preserve">Да, потому что это показательные примеры, знакомые многим людям (даже далеким от скейтбординга). </t>
  </si>
  <si>
    <t xml:space="preserve">Нет </t>
  </si>
  <si>
    <t>Мужской</t>
  </si>
  <si>
    <t>Профессионализм и мастерство</t>
  </si>
  <si>
    <t>да, чувствуется стрит</t>
  </si>
  <si>
    <t>дека</t>
  </si>
  <si>
    <t>Да, демонстрирует качество товара, так как профессиональный скейтер плохого не посоветует</t>
  </si>
  <si>
    <t>Скорее нет</t>
  </si>
  <si>
    <t>влияет, продукт кажется более молодежным</t>
  </si>
  <si>
    <t>скейтборд</t>
  </si>
  <si>
    <t xml:space="preserve">не знаю его, поэтому сложно сказать </t>
  </si>
  <si>
    <t>да, нравится ретро стиль</t>
  </si>
  <si>
    <t>Быстрый, много риска</t>
  </si>
  <si>
    <t xml:space="preserve">да, лучше понимаю образ компании, ее представления о культуре </t>
  </si>
  <si>
    <t>Молодость</t>
  </si>
  <si>
    <t xml:space="preserve">может быть </t>
  </si>
  <si>
    <t xml:space="preserve">в целом да </t>
  </si>
  <si>
    <t>Ритмичный, в гуще событий</t>
  </si>
  <si>
    <t xml:space="preserve">Не сказал бы, в первую очередь обращаю внимание на сам продукт и услугу, его технические характеристики </t>
  </si>
  <si>
    <t>Сквот</t>
  </si>
  <si>
    <t>Думаю, что да, потому что они олицетворяют молодость и энергию</t>
  </si>
  <si>
    <t>нейтрально</t>
  </si>
  <si>
    <t xml:space="preserve">Нет, не влияет </t>
  </si>
  <si>
    <t xml:space="preserve">Наколенники </t>
  </si>
  <si>
    <t>Нейтральна</t>
  </si>
  <si>
    <t xml:space="preserve">Не влияет </t>
  </si>
  <si>
    <t>Трешер</t>
  </si>
  <si>
    <t>Нет, потому что скейтбординг в моем понимании тонко связан со спортом</t>
  </si>
  <si>
    <t>Никогда не видел</t>
  </si>
  <si>
    <t>Точно не куплю</t>
  </si>
  <si>
    <t>Нет ассоциаций</t>
  </si>
  <si>
    <t>Цена</t>
  </si>
  <si>
    <t xml:space="preserve">Парашют </t>
  </si>
  <si>
    <t>Нет, не знаю его</t>
  </si>
  <si>
    <t>Влияет</t>
  </si>
  <si>
    <t>Trasher</t>
  </si>
  <si>
    <t>Считаю</t>
  </si>
  <si>
    <t>Привлекательна</t>
  </si>
  <si>
    <t>😐</t>
  </si>
  <si>
    <t>Возможно
Главное, чтобы образ представителя(Скейтера) и сюжет рекламной компании хорошо раскрывал преимущества рекламируемого продукта</t>
  </si>
  <si>
    <t>Не очень</t>
  </si>
  <si>
    <t>октябрь😞</t>
  </si>
  <si>
    <t>Затрудняюсь ответить</t>
  </si>
  <si>
    <t>ДА!</t>
  </si>
  <si>
    <t>да, бренды, которые носят скейтеры привлекают мое внимание и я с бОльшей вероятностью куплю предмет одежды, который носит скейтер, чем другой блогер</t>
  </si>
  <si>
    <t>октябрь из отечественных, polar из зарубежных</t>
  </si>
  <si>
    <t>да, скейтбординг своеобразный спорт, поэтому позволяет передать уникальность покупателя</t>
  </si>
  <si>
    <t>да, но винтаж прям сильный такой, а в целом привлекает</t>
  </si>
  <si>
    <t>да,если образ крутой продукт становится более привлекательным (но в конечном итоге большую роль для меня играет качество)</t>
  </si>
  <si>
    <t xml:space="preserve">октябрь </t>
  </si>
  <si>
    <t>не знаю</t>
  </si>
  <si>
    <t>Обязательно куплю</t>
  </si>
  <si>
    <t>Экстрим и риск</t>
  </si>
  <si>
    <t>Бренд</t>
  </si>
  <si>
    <t xml:space="preserve">не влияет </t>
  </si>
  <si>
    <t>Спортмастер</t>
  </si>
  <si>
    <t xml:space="preserve">Суприм, ванс </t>
  </si>
  <si>
    <t>Не знаю</t>
  </si>
  <si>
    <t>да!! скейтеры самые стильные люди в мире</t>
  </si>
  <si>
    <t>юнион, октябрь</t>
  </si>
  <si>
    <t>потому что отражают всю суть и культуру</t>
  </si>
  <si>
    <t xml:space="preserve">однозначно да </t>
  </si>
  <si>
    <t>Ванс</t>
  </si>
  <si>
    <t>Да никак особо. Просто сразу отнесу бренд к категории "для крутых цбшников"</t>
  </si>
  <si>
    <t>Никакой</t>
  </si>
  <si>
    <t xml:space="preserve">Наверное является хорошим,я не знаю </t>
  </si>
  <si>
    <t>Да, в положительную сторону</t>
  </si>
  <si>
    <t>Да, потому что они сами увлекаются этой сферой</t>
  </si>
  <si>
    <t>Да, очень стильная</t>
  </si>
  <si>
    <t xml:space="preserve">влияет, чем лучше и качественнее образ, тем больше хочется приобрести продукт </t>
  </si>
  <si>
    <t>boardpoint</t>
  </si>
  <si>
    <t xml:space="preserve">да, ведь они тоже занимаются активностью </t>
  </si>
  <si>
    <t>Если актёр симпатичный, то реклама приятнее, на покупку не влияет</t>
  </si>
  <si>
    <t xml:space="preserve">Да, так как они относятся к сфере </t>
  </si>
  <si>
    <t xml:space="preserve">Да, красиво </t>
  </si>
  <si>
    <t>Не знаком с подобными брендами</t>
  </si>
  <si>
    <t xml:space="preserve">Не уверен, скейтбординг скорее ассоциируется с досугом </t>
  </si>
  <si>
    <t>Нейтрально</t>
  </si>
  <si>
    <t>октябрь?</t>
  </si>
  <si>
    <t xml:space="preserve">да,это выглядит круто </t>
  </si>
  <si>
    <t xml:space="preserve">да,вайб имеет </t>
  </si>
  <si>
    <t>Многозадачный, быстрый, ответственный</t>
  </si>
  <si>
    <t xml:space="preserve">Скорее положительно </t>
  </si>
  <si>
    <t>Скорее да, только я не знаю Тони Хоука</t>
  </si>
  <si>
    <t xml:space="preserve">Нейтрально </t>
  </si>
  <si>
    <t xml:space="preserve">да, если образ продуман, передает стиль и атмосферу скейтбординга мне захочется тоже погрузиться в это 
если нет - очередная реклама </t>
  </si>
  <si>
    <t>юнион</t>
  </si>
  <si>
    <t>да, тони хоук как минимум потому что сделал 900</t>
  </si>
  <si>
    <t xml:space="preserve">да, видно что скейтер знает что делает + видна обувь </t>
  </si>
  <si>
    <t>суетной, в стиле большого города</t>
  </si>
  <si>
    <t xml:space="preserve">для меня это что-то одновременно современное и классическое </t>
  </si>
  <si>
    <t xml:space="preserve">сама доска для катания… колесики </t>
  </si>
  <si>
    <t>да, человек популярный в своего рода культуре, мотивирует других приобретать стафф для себя</t>
  </si>
  <si>
    <t>да, вызывает ощущение чего-но неовинтажного</t>
  </si>
  <si>
    <t>Отталкивающий</t>
  </si>
  <si>
    <t xml:space="preserve">Да, отрицательно, я не люблю скейтеров </t>
  </si>
  <si>
    <t xml:space="preserve">Dc shoes </t>
  </si>
  <si>
    <t xml:space="preserve">Я не знаю кто такой Тони Хоук </t>
  </si>
  <si>
    <t xml:space="preserve">Нет, я ненавижу скейтеров </t>
  </si>
  <si>
    <t>Юнион</t>
  </si>
  <si>
    <t>да, аудитория популярных скейтеров желает быть похожими, иметь похожий шмот, поэтому такие вещи будут иметь высокий спрос</t>
  </si>
  <si>
    <t>Думаю, влияет. Чувствуется ориентированность на молодёжь, особенно на фанатов скейт-культуры</t>
  </si>
  <si>
    <t>Скейтеры - всё ещё спортсмены, так что это вполне подхожящий образ</t>
  </si>
  <si>
    <t>Да, привлекательна</t>
  </si>
  <si>
    <t>не влияет</t>
  </si>
  <si>
    <t>гучи</t>
  </si>
  <si>
    <t>Наколееники</t>
  </si>
  <si>
    <t>Vans, всякие скейтерские магазины (гле много брендов)</t>
  </si>
  <si>
    <t xml:space="preserve">Да, потому что они профессионалы
</t>
  </si>
  <si>
    <t xml:space="preserve">Да, мне нравится динамичная и привлекательная картинка, сам скейтер должен быть привлекательной  внешности </t>
  </si>
  <si>
    <t xml:space="preserve">Да, ему подходит образ </t>
  </si>
  <si>
    <t>Да, аутентично и стильно</t>
  </si>
  <si>
    <t>Да, у меня возникают ассоциации с энергичностью этого человека</t>
  </si>
  <si>
    <t>Vans, Converse</t>
  </si>
  <si>
    <t>Да, так как он одно из главных лиц в популяризации скейтбординга</t>
  </si>
  <si>
    <t>конверс</t>
  </si>
  <si>
    <t xml:space="preserve">Влияет, это показывает свободу и кайф к жизни, значит также хорошо будет </t>
  </si>
  <si>
    <t xml:space="preserve">Октябрь и трэшер </t>
  </si>
  <si>
    <t>Да, определенные вайбы свободы, жизни, кайфа, экстрима</t>
  </si>
  <si>
    <t xml:space="preserve">Да, скейтеры это что-то не совсем понятное и противоречивое, но в целом это образ свободы, хочется быть свободным и не зависеть ни от кого </t>
  </si>
  <si>
    <t>Он сам спортсмен, поэтому его образ подойдет</t>
  </si>
  <si>
    <t>Да!</t>
  </si>
  <si>
    <t>Обращаю внимание на образы, скейтеры скорее да к покупке</t>
  </si>
  <si>
    <t>Да, спортсмен для спортивного бренда</t>
  </si>
  <si>
    <t xml:space="preserve">колёса, доска, крепление </t>
  </si>
  <si>
    <t xml:space="preserve">Да, доверие появляется к тому, кто не выглядит как poser. Хочется видеть практичность инвентаря, а не прилизанность рекламы. </t>
  </si>
  <si>
    <t>ЮНИОН</t>
  </si>
  <si>
    <t>Тех, кто не знает конкретных имен скейтеров, не впечатлит. Так, новых людей привести не удастся. Если реклама для профессионалов, то такие профессионалы выражают свое доверие к бренду и показывают, что это для настоящих профи.</t>
  </si>
  <si>
    <t>Ну да, миленько. Фотки обуви не прям удачные, я б по-другому сделал))</t>
  </si>
  <si>
    <t>Влияет образ применения того или иного инвентаря или стилизация одежды</t>
  </si>
  <si>
    <t xml:space="preserve">Trasher </t>
  </si>
  <si>
    <t>Отличный образ оберегающего себя человека от возможных травм</t>
  </si>
  <si>
    <t>Никак</t>
  </si>
  <si>
    <t xml:space="preserve">Independent </t>
  </si>
  <si>
    <t xml:space="preserve">Потому </t>
  </si>
  <si>
    <t xml:space="preserve">Да </t>
  </si>
  <si>
    <t>Да, вижу, что бренд качественный</t>
  </si>
  <si>
    <t>доска</t>
  </si>
  <si>
    <t>Да, демонстрируют красивую уличную жизнь</t>
  </si>
  <si>
    <t>очень круто, обожаю vans</t>
  </si>
  <si>
    <t>Не влияет при выборе, так как покупаю исходя из своего чувства стиля</t>
  </si>
  <si>
    <t xml:space="preserve">Отличная ассоциация скейтбординга с именем Тони Хоука для людей, увлекающихся скейтбординга </t>
  </si>
  <si>
    <t>помогает прочувствовать вайб культуры</t>
  </si>
  <si>
    <t>Конечно, очень репрезентативно отражают настроение скейтбординга</t>
  </si>
  <si>
    <t>достаточно привлекательная, много деталей</t>
  </si>
  <si>
    <t xml:space="preserve">при выборе одежды однозначно </t>
  </si>
  <si>
    <t xml:space="preserve">доска </t>
  </si>
  <si>
    <t>в данное период нет, сейчас люди гонятся за селебрити персонами</t>
  </si>
  <si>
    <t xml:space="preserve">нейтрально </t>
  </si>
  <si>
    <t>25-34</t>
  </si>
  <si>
    <t>Да, хочется купить, дань иконе скейтбординга</t>
  </si>
  <si>
    <t xml:space="preserve">Абсурд, октябрь, суприм, ванс </t>
  </si>
  <si>
    <t xml:space="preserve">Да, он же спортсмен и знает что делает </t>
  </si>
  <si>
    <t xml:space="preserve">Да, классная </t>
  </si>
  <si>
    <t xml:space="preserve">Да, продукт сразу становится привлекательнее, потому что скейтеры ассоциируются с чем-то прикольным, модным  </t>
  </si>
  <si>
    <t xml:space="preserve">Nike, Vans, Supreme, Dickies, Converse </t>
  </si>
  <si>
    <t xml:space="preserve">Да, потому что он профессиональный скейтбордист </t>
  </si>
  <si>
    <t xml:space="preserve">Немного </t>
  </si>
  <si>
    <t>нет</t>
  </si>
  <si>
    <t>доска, колеса</t>
  </si>
  <si>
    <t>да, красиво</t>
  </si>
  <si>
    <t>DC</t>
  </si>
  <si>
    <t>да, потому что скейтеры гармонично выглядит на рекламе какого либо бренда</t>
  </si>
  <si>
    <t xml:space="preserve">Не знаю </t>
  </si>
  <si>
    <t>абсолютно неи</t>
  </si>
  <si>
    <t>вообшн не разбираюсь))</t>
  </si>
  <si>
    <t xml:space="preserve">да, немного наляписто и перебор цветов, но в целом приятно </t>
  </si>
  <si>
    <t>Да, чем круче образ - тем большее желание купить</t>
  </si>
  <si>
    <t>затрудняюсь ответит</t>
  </si>
  <si>
    <t>да, тк он делает это профессионально и выглядит стильно, очень хорошо передаёт нужную атмосферу</t>
  </si>
  <si>
    <t>не всегда</t>
  </si>
  <si>
    <t>октябрь, ванс</t>
  </si>
  <si>
    <t>да, хорошо вписываются в образ</t>
  </si>
  <si>
    <t>да, симпатично</t>
  </si>
  <si>
    <t>отношение любых представителей, сотрудников ко мне, не зависящее от статуса бренда, его популярности, ценовой политики</t>
  </si>
  <si>
    <t>сразу понимаешь что это спортивная/кэжуал со спорт уклоном одежда для молодёжи + это будет что-то дорогое, типо уникальное, что сможет позволить надеть на себя далеко не каждый</t>
  </si>
  <si>
    <t>пожалуй да, они же привлекают своим внешним видом, луком новую аудиторию, тех, кто хочет иметь такой же стиль, как и в рекламной кампании</t>
  </si>
  <si>
    <t xml:space="preserve">скорее да) </t>
  </si>
  <si>
    <t>тишон красава</t>
  </si>
  <si>
    <t>фашечка, суприм</t>
  </si>
  <si>
    <t>да, стаил</t>
  </si>
  <si>
    <t>не стрит, нет</t>
  </si>
  <si>
    <t xml:space="preserve">Да, мне нравится, привлекает внимание и хочу посмотреть что там </t>
  </si>
  <si>
    <t xml:space="preserve">Да, спортсмена для спорта идеально </t>
  </si>
  <si>
    <t xml:space="preserve">Очень привлекает </t>
  </si>
  <si>
    <t xml:space="preserve">вызывает симпатию </t>
  </si>
  <si>
    <t>ванс</t>
  </si>
  <si>
    <t>круто</t>
  </si>
  <si>
    <t xml:space="preserve">Прикольный образ, привлекает внимание </t>
  </si>
  <si>
    <t xml:space="preserve">Октябрь </t>
  </si>
  <si>
    <t xml:space="preserve">Да, они выглядят привлекательно </t>
  </si>
  <si>
    <t>В положительную сторону, чувствую, что культуру представляют в медиа</t>
  </si>
  <si>
    <t>думаю да, одно из самых известных имен, отлично подойдет для рекламы</t>
  </si>
  <si>
    <t>скорее да, интересно выглядит</t>
  </si>
  <si>
    <t>скорее нейтрально отношусь к этому, но нравится, что бренды делают коллаборации</t>
  </si>
  <si>
    <t>vans</t>
  </si>
  <si>
    <t>наверное да, потому что легендарное имя, и хоть раз его слышали</t>
  </si>
  <si>
    <t xml:space="preserve">Не особо, но прикольно смотреть на этот образ </t>
  </si>
  <si>
    <t>Продвижение, Трешер, ванс, конверс</t>
  </si>
  <si>
    <t>Ну да, они же занимаются спортом и это как пример для таких же как они, стимул</t>
  </si>
  <si>
    <t>влияет, но зависит от бренда, могут показать интересно, а могут взять людей, которые ничего не понимают</t>
  </si>
  <si>
    <t>supreme</t>
  </si>
  <si>
    <t>если для рекламы, то да, потому что имя на слуху</t>
  </si>
  <si>
    <t>нет, но больше из-за бренда, не очень люблю vans</t>
  </si>
  <si>
    <t>Да, не всегда но заинтересовывает</t>
  </si>
  <si>
    <t>Трешер, октябрь, DC</t>
  </si>
  <si>
    <t xml:space="preserve">Да, подходят на эту роль </t>
  </si>
  <si>
    <t>Не повлияло и я не заметил(а), что эта картинка пытается продать товар или услугу.</t>
  </si>
  <si>
    <t>Vans</t>
  </si>
  <si>
    <t>Да, потому что они являются эталоном в спорте.</t>
  </si>
  <si>
    <t xml:space="preserve">Привлекает интересно сразу, потому что я скейтер </t>
  </si>
  <si>
    <t>Конверс, DC</t>
  </si>
  <si>
    <t>Да, они идеальная реклама для спортивного бренда, они сами спортсмены</t>
  </si>
  <si>
    <t>Да! Стиль</t>
  </si>
  <si>
    <t>Обозначает направленность на молодежь</t>
  </si>
  <si>
    <t>Адидас</t>
  </si>
  <si>
    <t>Нет, потому что скейтбординг в первую очередь ассоциируется с молодежностью, чем со спортом в классическом понимании</t>
  </si>
  <si>
    <t xml:space="preserve">Не особо, я не люблю скейтбординг </t>
  </si>
  <si>
    <t>Слышал про конверс</t>
  </si>
  <si>
    <t xml:space="preserve">Наверное да, но я не обращаю внимания особо, хотя думаю они подходят, они знают свое дело и сами спортсмены профессионалы </t>
  </si>
  <si>
    <t xml:space="preserve">Да, нравится </t>
  </si>
  <si>
    <t>да!</t>
  </si>
  <si>
    <t>yes</t>
  </si>
  <si>
    <t>привлекательней любой женщины</t>
  </si>
  <si>
    <t>Не обращаю внимание</t>
  </si>
  <si>
    <t>Найки</t>
  </si>
  <si>
    <t>Да, спортсмены подают хороший пример и задают планку, стимулируют к успеху</t>
  </si>
  <si>
    <t>Да, главное видно и продукт и мастерство</t>
  </si>
  <si>
    <t>Затрудняюсь с ответом</t>
  </si>
  <si>
    <t>35-44</t>
  </si>
  <si>
    <t>Не особо обращаю внимание, но образ привлекательный, хочется узнать о товаре больше</t>
  </si>
  <si>
    <t>Baker, DC, конверс</t>
  </si>
  <si>
    <t xml:space="preserve">Да, они положительно влияют, так как являются примером </t>
  </si>
  <si>
    <t xml:space="preserve">Мне нравится, я сразу обращаю внимание на товар или услугу </t>
  </si>
  <si>
    <t>Трешер, спидфайр</t>
  </si>
  <si>
    <t>Да, они классные, их уважают и знают, пример для многих</t>
  </si>
  <si>
    <t>Однозначно да</t>
  </si>
  <si>
    <t xml:space="preserve">да, влияет, очень люблю все что связано со скейтбордингом </t>
  </si>
  <si>
    <t xml:space="preserve">vans, stussy </t>
  </si>
  <si>
    <t xml:space="preserve">да, потому что они молодые и стильные, олицетворяют экстрим и риск </t>
  </si>
  <si>
    <t xml:space="preserve">Нет, не влияет, у меня есть своё мнение </t>
  </si>
  <si>
    <t>Нет, сейчас есть много новых, в том числе молодых и более перспективных скейтеров, более подходящих для рекламы брендов уличной моды и определенного стиля</t>
  </si>
  <si>
    <t>Привлекает но не особо обращаю внимание</t>
  </si>
  <si>
    <t xml:space="preserve">Он известный скейтер, поэтому да, он кумир и пример для скейтеров </t>
  </si>
  <si>
    <t>Дааааа</t>
  </si>
  <si>
    <t>суприме</t>
  </si>
  <si>
    <t>они профи в своем деле</t>
  </si>
  <si>
    <t>не</t>
  </si>
  <si>
    <t xml:space="preserve">Да,ибо похож на дефолтного скейтера </t>
  </si>
  <si>
    <t>Nope</t>
  </si>
  <si>
    <t>Не влияет, т.к я не занимаюсь скейтбордингом, в противном случае, первое впечатление о продукте заинтересовало бы меня в большей степени</t>
  </si>
  <si>
    <t>Думаю да, потому что они в первую очередь одеваются удобно и комфортно, а так же ассоциируются с энергичностью и лёгкостью</t>
  </si>
  <si>
    <t>Привлекательна, т.к за долгие годы существования она заработала довольно неплохой авторитет и обрела популярность</t>
  </si>
  <si>
    <t>spitfire</t>
  </si>
  <si>
    <t xml:space="preserve">тони хоук прибавил популярности к этому виду спорта, поэтому считаю, что является хорошим </t>
  </si>
  <si>
    <t>.</t>
  </si>
  <si>
    <t>Footwork</t>
  </si>
  <si>
    <t>да, считаю, скейтбординг это тоже спорт, где нужно прикладывать силы чтобы достичь своей цели</t>
  </si>
  <si>
    <t>да, привлекательна</t>
  </si>
  <si>
    <t>Отчасти</t>
  </si>
  <si>
    <t xml:space="preserve">Трешер,полар,адидас,найк </t>
  </si>
  <si>
    <t>Считаю что проводить рекламную компанию используя образ скейтера, уместно только в том случае , когда объект рекламы непосредственно с ним связан.Не беру в расчет футболки…</t>
  </si>
  <si>
    <t>Конкретно это нет, постер старый и уже не выглядит актуальный</t>
  </si>
  <si>
    <t>55 и старше</t>
  </si>
  <si>
    <t>ESLI YA VIZHU SKETERA V REKLAME TO YA PONUMAYU CHTO BREND DLYA GLINOMESOV</t>
  </si>
  <si>
    <t>ROLLIKOVIY DOSKA</t>
  </si>
  <si>
    <t>NET ONI MARGINALI EBUCHIYE</t>
  </si>
  <si>
    <t>NE</t>
  </si>
  <si>
    <t xml:space="preserve">Визуально приятная картинка всегда положительно влияет, привлекая к покупке </t>
  </si>
  <si>
    <t>Ridex</t>
  </si>
  <si>
    <t xml:space="preserve">🤷🏽‍♀️ не цепляет как-то его образ </t>
  </si>
  <si>
    <t>yep</t>
  </si>
  <si>
    <t>возможно, если воспринимать одежду, то выглядит достаточно стильно</t>
  </si>
  <si>
    <t>октябрь</t>
  </si>
  <si>
    <t>возможно и является, поскольку Тони привлекательной внешности</t>
  </si>
  <si>
    <t>Vans, termit</t>
  </si>
  <si>
    <t xml:space="preserve">Да, так как они напрямую связаны с рекламной компанией </t>
  </si>
  <si>
    <t>да, влияет
он напрямую может стать двигателем продаж (его одежда, внешний вид, эмоции)</t>
  </si>
  <si>
    <t>я особо не разбираюсь в скейтах, но полно инвентаря в скейтшопах, например, октябрь</t>
  </si>
  <si>
    <t>если нужно прорекламировать широкие штаны типа поларов, то только скейтеры и могут это делать 😃
можно спокойно снять трюк рандомный в биг боях или 92/93 и всё, другие ребята захотят купить, так сейчас и работает это
все бренды связанные так или иначе с скейтом или скейтерской одеждой должны рекламировать ребята скейтеры</t>
  </si>
  <si>
    <t xml:space="preserve">да, детали цепляют </t>
  </si>
  <si>
    <t xml:space="preserve">юнион. </t>
  </si>
  <si>
    <t xml:space="preserve">да , выглядит как профессионал </t>
  </si>
  <si>
    <t xml:space="preserve">да </t>
  </si>
  <si>
    <t>да, хочу быть как они</t>
  </si>
  <si>
    <t>Да, хочу их</t>
  </si>
  <si>
    <t xml:space="preserve">ни одного не знаю </t>
  </si>
  <si>
    <t>да, он красивый</t>
  </si>
  <si>
    <t>3/5</t>
  </si>
  <si>
    <t>Не сталкивалась, поэтому сложно сказать</t>
  </si>
  <si>
    <t xml:space="preserve">Я ноль в этом деле </t>
  </si>
  <si>
    <t>Да, так как мотивируют на активный образ жизни</t>
  </si>
  <si>
    <t xml:space="preserve">да, привлекают заинтересованную аудиторию </t>
  </si>
  <si>
    <t>Да, становится интересно за продукт</t>
  </si>
  <si>
    <t>Спидфаер</t>
  </si>
  <si>
    <t>Да, они пример спортсменов которые достигли много, хочется стремиться, и как будто с этими траками или кроссами я также буду катать</t>
  </si>
  <si>
    <t>Не особо, не самый интересный для меня образ</t>
  </si>
  <si>
    <t>Да, они подходят для спортивных брендов, ведь скейтбординг тоже спорт</t>
  </si>
  <si>
    <t xml:space="preserve">вызывает позитивное восприятие, видно что у компании связь с молодежью </t>
  </si>
  <si>
    <t>скейтборд))</t>
  </si>
  <si>
    <t xml:space="preserve">нет, потому что скейтбординг воспринимается слегка как хобби недели серьезный спорт </t>
  </si>
  <si>
    <t xml:space="preserve">Да, сразу думаю а что там такое </t>
  </si>
  <si>
    <t>DC, Vans, Октябрь</t>
  </si>
  <si>
    <t>Скорее да, ведь это известные скейтеры и спортсмены, хорошее сочетание для того чтобы рекламировать спортивный бренд</t>
  </si>
  <si>
    <t>Немного несовременная но да прикольно</t>
  </si>
  <si>
    <t xml:space="preserve">Да, заинтересовывает </t>
  </si>
  <si>
    <t xml:space="preserve">Спидфаер, трешер </t>
  </si>
  <si>
    <t xml:space="preserve">Да, органично выглядит </t>
  </si>
  <si>
    <t>Не особо, обращаю внимание больше, но сейчас все используют этот образ даже обидно за культуру</t>
  </si>
  <si>
    <t>Октябрь и DC</t>
  </si>
  <si>
    <t>Да, скейтбординг это тоже спорт и выглядит интересно для многих</t>
  </si>
  <si>
    <t>Становится интересно, потому что образ знакомый и я понимаю о чем это должно быть</t>
  </si>
  <si>
    <t xml:space="preserve">Ванс, конверс, бейкер </t>
  </si>
  <si>
    <t>Если хорошо представлен образ, трушный, то вызывает интерес</t>
  </si>
  <si>
    <t>Октябрь наш</t>
  </si>
  <si>
    <t>Да, выглядит прикольно</t>
  </si>
  <si>
    <t xml:space="preserve">Ну конечно, сразу думаю так так а что там за реклама </t>
  </si>
  <si>
    <t xml:space="preserve">Да, скейтерские бренды должны рекламировать сами скейтеры, это привлекательный образ, который сейчас в тренде </t>
  </si>
  <si>
    <t xml:space="preserve">Не влияет, но сам по себе образ интересный, который может вызвать интерес </t>
  </si>
  <si>
    <t>Да, логично что скейтеры рекламируют экипировку для скейтеров</t>
  </si>
  <si>
    <t>Да, выглядит интересно и видео обувь</t>
  </si>
  <si>
    <t>Вижу наших сразу опаааа интересно</t>
  </si>
  <si>
    <t>Октябрь, абсурд, ванс, конверс</t>
  </si>
  <si>
    <t>Хорошая</t>
  </si>
  <si>
    <t>да, в большей мере влияет одежда скейтера</t>
  </si>
  <si>
    <t xml:space="preserve">dc shoes, vans </t>
  </si>
  <si>
    <t xml:space="preserve">да, по его внешнему виду видно как он старается и вкладывается в это дело </t>
  </si>
  <si>
    <t>Не особо, но образ прикольный</t>
  </si>
  <si>
    <t>Думаю что раз он скейтер то он и должен рекламировать спортивное что-то для скейта</t>
  </si>
  <si>
    <t xml:space="preserve">думаю да </t>
  </si>
  <si>
    <t>Если хороший образ сделали то круто и завлекает</t>
  </si>
  <si>
    <t xml:space="preserve">Дададада, образ спорта </t>
  </si>
  <si>
    <t xml:space="preserve">Да выглядит круто </t>
  </si>
  <si>
    <t xml:space="preserve">В меру размеренный , в меру активный </t>
  </si>
  <si>
    <t xml:space="preserve">Относительно может повлиять </t>
  </si>
  <si>
    <t xml:space="preserve">Fallen, vans, nike sb , element, абсурд , Юнион </t>
  </si>
  <si>
    <t xml:space="preserve">Да, профессионал своего дела </t>
  </si>
  <si>
    <t xml:space="preserve">Конкретно эта , нет </t>
  </si>
  <si>
    <t xml:space="preserve">Nike sb </t>
  </si>
  <si>
    <t>Да, такие как он максимально точно отображают образ и привлекает</t>
  </si>
  <si>
    <t xml:space="preserve">Мне нравится </t>
  </si>
  <si>
    <t>Влияет. Если скейтер будет выглядеть неопрятно и как подросток, то он просто привлёчет внимание и не более</t>
  </si>
  <si>
    <t xml:space="preserve">Алмост, Зеро </t>
  </si>
  <si>
    <t xml:space="preserve">для меня это бы было не сильно значимо </t>
  </si>
  <si>
    <t xml:space="preserve">да, винтаж наше всё! </t>
  </si>
  <si>
    <t>Влияет, подразумевает комфорт, некую свободу действий</t>
  </si>
  <si>
    <t xml:space="preserve">Vans Dickies Carhartt </t>
  </si>
  <si>
    <t xml:space="preserve">Да. Имеющийся авторитет, удачные кадры со сложными элементами для рекламы привлекают, многие восхищаются и мечтают стать похожими на любимого скейтбордиста </t>
  </si>
  <si>
    <t>Да, увидев афишу первым делом обратила внимание на кроссовки</t>
  </si>
  <si>
    <t xml:space="preserve">Да, модный образ привлекает меня в рекламных компаниях, сразу хочется посмотреть что там продается, насколько качественный товар или услуга </t>
  </si>
  <si>
    <t xml:space="preserve">Vans, Октябрь, Converse </t>
  </si>
  <si>
    <t>Да, это модный образ плюс Тони Хоук профессионал и это логично использовать его образ для рекламы спортивного инвентаря и обуви</t>
  </si>
  <si>
    <t>Возникает ощущение, что пробукт предназначен для тех, кто энергичен и любит риск</t>
  </si>
  <si>
    <t>А почему нет?</t>
  </si>
  <si>
    <t>Да. Реклама наглядно демонстрирует, в каких условиях товар полезен</t>
  </si>
  <si>
    <t xml:space="preserve">да, чем красивее человек в рекламе , тем привлекательнее кажется продукт или услуга </t>
  </si>
  <si>
    <t xml:space="preserve">я никаких не знаю, к сожалению) </t>
  </si>
  <si>
    <t xml:space="preserve">мне нравится, потому что его стиль не похож на основную массу современных скейтеров </t>
  </si>
  <si>
    <t>нет, впервые вижу, но оформление очень нравится)</t>
  </si>
  <si>
    <t xml:space="preserve">да. я дюблю скейтеров </t>
  </si>
  <si>
    <t>хз</t>
  </si>
  <si>
    <t>да. это привлекает внимание малых групп</t>
  </si>
  <si>
    <t>да, показывают молодежность бренда и ассоциируются с активностью и движением</t>
  </si>
  <si>
    <t>больше нет, чем да, но это дело в дизайне……..</t>
  </si>
  <si>
    <t xml:space="preserve">Если продукция не связана со скейтерами напрямую (спортивное оборудование), то использование образа скейтера ощущается кринжово. Как будто пожилые люди пытаются показать что их продукт молодежный а молодость это обязательно скейт </t>
  </si>
  <si>
    <t>Да, потому что продукт напрямую связан со скейтбордингом и не используется чтобы показать молодёжность бренда</t>
  </si>
  <si>
    <t>в рекламной кампании скейтер должен быть профессионалом</t>
  </si>
  <si>
    <t>да, он может привлекать, так как он профи. однако привоекаемость рекламной кампании сильно зависит от сюжета, качества съемки и многого другого</t>
  </si>
  <si>
    <t xml:space="preserve">почему он может, а я нет? Я тоже могу </t>
  </si>
  <si>
    <t>Supreme, Polar CO, DC shoes, Nike sb,vans</t>
  </si>
  <si>
    <t>да, Тони Хоук экстримал, который очень хорошо ладит с доской, умеет делать различные красивые и душераздирающие трюки</t>
  </si>
  <si>
    <t xml:space="preserve">скорее нет, чем да </t>
  </si>
  <si>
    <t xml:space="preserve">влияет наверное не образ, а сама картинка, эмоции или обработка. </t>
  </si>
  <si>
    <t>penny board</t>
  </si>
  <si>
    <t>я его не знаю, но если он скейтер, то да, потому что люди видят, что брендом пользуется их кумир и профессионал</t>
  </si>
  <si>
    <t xml:space="preserve">Нет, не влияет, так как моя жизнь и увлечения никак не связаны со скейтбордом в целом </t>
  </si>
  <si>
    <t>Zero, Plan B</t>
  </si>
  <si>
    <t>Потому что представитель и образ спортивного бренда должен быть тесно связан со спортом, никак иначе. Те же самые спортивные вещи (брюки, футболки, худи и тп) должны быть максимально удобными и комфортными в носке. Они не должны сковывать движения, что очень важно в скейтбординге.</t>
  </si>
  <si>
    <t>Кажется что реклама пытается очень неестественно заигрывать с молодёжью</t>
  </si>
  <si>
    <t>Ну для бренда скейтбордов может и да, а вот для какого то не завязанного на скейтах нет. Там мне кажется лучше подходят всякие более атлетичные мужчины, ну или женщины.</t>
  </si>
  <si>
    <t>Нет. Журнал какой то старый и не яркий, думаю мне именно это не нравится</t>
  </si>
  <si>
    <t>напрямую</t>
  </si>
  <si>
    <t>если атлет рекламирует определенный товар, его поклонники будут его покупать</t>
  </si>
  <si>
    <t>положительно влияет, нравится видеть похожих на себя людей</t>
  </si>
  <si>
    <t>РАССВЕТ</t>
  </si>
  <si>
    <t>думаю да, хорошо катает и очень известен</t>
  </si>
  <si>
    <t>да, vans тоже нравится</t>
  </si>
  <si>
    <t xml:space="preserve">В основном нет </t>
  </si>
  <si>
    <t>Думаю, что да, они олицетворяют молодость, энергию и позитив</t>
  </si>
  <si>
    <t xml:space="preserve">да, если образ сбровца сильно отталкивает </t>
  </si>
  <si>
    <t>суприм😉</t>
  </si>
  <si>
    <t>тони хоук это достаточно устаревший идеал скейтера, я считаю, что образ версачи плага больле подходит для рекламы</t>
  </si>
  <si>
    <t>безумно</t>
  </si>
  <si>
    <t xml:space="preserve">Да, интересует больше, больше внимания </t>
  </si>
  <si>
    <t xml:space="preserve">Октябрь, спидфаер </t>
  </si>
  <si>
    <t xml:space="preserve">Да, выглядит очень классно, скейт же тоже спорт </t>
  </si>
  <si>
    <t>Не особо обращаю внимание но выглядит классно</t>
  </si>
  <si>
    <t>Polar</t>
  </si>
  <si>
    <t>Определенно скейтеры должны быть частью таких реклам, это отдельный вид спорта абсолютно уникальный</t>
  </si>
  <si>
    <t xml:space="preserve">Привлекает </t>
  </si>
  <si>
    <t>Vans, Supreme</t>
  </si>
  <si>
    <t>Классно видеть стильных ребят и покупать что на них</t>
  </si>
  <si>
    <t>Ес</t>
  </si>
  <si>
    <t>Да это стиль и хочется так же одеваться и кататься</t>
  </si>
  <si>
    <t>Polar, Nike sb</t>
  </si>
  <si>
    <t>Да, главное что это классно выглядит + они кумиры для кого-то это работает как желание быть похожим на них</t>
  </si>
  <si>
    <t xml:space="preserve">Да, я сам катаю и мне нравится образы ребят скейтеров, это заставляет обратить внимание на продукт </t>
  </si>
  <si>
    <t>Converse, vans, Nike sb, октябрь</t>
  </si>
  <si>
    <t xml:space="preserve">Да, прекрасный пример </t>
  </si>
  <si>
    <t xml:space="preserve">На мой взгляд не влияет, но моих друзей привлекает не знаю может просто яркий образ кому-то нравится, на вкус и цвет </t>
  </si>
  <si>
    <t>Наверное да, спортсмены рекламируют спорт, логично</t>
  </si>
  <si>
    <t>Да, выглядит интересно и видно товар</t>
  </si>
  <si>
    <t>Привлекает</t>
  </si>
  <si>
    <t>Полар и спидфаер</t>
  </si>
  <si>
    <t>Отражает образ скейтера, идеально для рекламы</t>
  </si>
  <si>
    <t>Мне нравится, это привлекает моё внимание, часто обращаю внимание именно на этот стиль</t>
  </si>
  <si>
    <t>Конверс, найки, DC</t>
  </si>
  <si>
    <t>Таблица сопряженности по 1 гипотезе</t>
  </si>
  <si>
    <t>Ожидаемые частоты</t>
  </si>
  <si>
    <t>F</t>
  </si>
  <si>
    <t>Общее</t>
  </si>
  <si>
    <t>C</t>
  </si>
  <si>
    <t>P-value</t>
  </si>
  <si>
    <t>Числа</t>
  </si>
  <si>
    <t>Пирсон</t>
  </si>
  <si>
    <t>Выборка</t>
  </si>
  <si>
    <t>Пирсон из таблицы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</si>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</sst>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4"/>
  <sheetViews>
    <sheetView topLeftCell="E1" workbookViewId="0">
      <pane ySplit="1" topLeftCell="A117" activePane="bottomLeft" state="frozen"/>
      <selection pane="bottomLeft" activeCell="I2" sqref="I2:I144"/>
    </sheetView>
  </sheetViews>
  <sheetFormatPr defaultColWidth="12.7109375" defaultRowHeight="15.75" customHeight="1"/>
  <cols>
    <col min="1" max="21" width="18.710937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2">
        <v>45072.54163886574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L2" s="5" t="s">
        <v>24</v>
      </c>
    </row>
    <row r="3" spans="1:15" ht="15.75" customHeight="1">
      <c r="A3" s="2">
        <v>45072.5462247338</v>
      </c>
      <c r="B3" s="1" t="s">
        <v>15</v>
      </c>
      <c r="C3" s="1" t="s">
        <v>16</v>
      </c>
      <c r="D3" s="1" t="s">
        <v>17</v>
      </c>
      <c r="E3" s="1" t="s">
        <v>25</v>
      </c>
      <c r="F3" s="1" t="s">
        <v>19</v>
      </c>
      <c r="G3" s="1" t="s">
        <v>20</v>
      </c>
      <c r="H3" s="1" t="s">
        <v>26</v>
      </c>
      <c r="I3" s="1" t="s">
        <v>27</v>
      </c>
      <c r="J3" s="1" t="s">
        <v>28</v>
      </c>
      <c r="L3" s="5" t="s">
        <v>24</v>
      </c>
    </row>
    <row r="4" spans="1:15" ht="15.75" customHeight="1">
      <c r="A4" s="2">
        <v>45072.54728240741</v>
      </c>
      <c r="B4" s="1" t="s">
        <v>15</v>
      </c>
      <c r="C4" s="1" t="s">
        <v>16</v>
      </c>
      <c r="D4" s="1" t="s">
        <v>29</v>
      </c>
      <c r="E4" s="1" t="s">
        <v>30</v>
      </c>
      <c r="F4" s="1" t="s">
        <v>19</v>
      </c>
      <c r="G4" s="1" t="s">
        <v>31</v>
      </c>
      <c r="H4" s="1" t="s">
        <v>26</v>
      </c>
      <c r="I4" s="1" t="s">
        <v>32</v>
      </c>
      <c r="J4" s="1" t="s">
        <v>28</v>
      </c>
      <c r="L4" s="5" t="s">
        <v>24</v>
      </c>
    </row>
    <row r="5" spans="1:15" ht="15.75" customHeight="1">
      <c r="A5" s="2">
        <v>45072.605575844907</v>
      </c>
      <c r="B5" s="1" t="s">
        <v>15</v>
      </c>
      <c r="C5" s="1" t="s">
        <v>16</v>
      </c>
      <c r="D5" s="1" t="s">
        <v>29</v>
      </c>
      <c r="E5" s="1" t="s">
        <v>18</v>
      </c>
      <c r="F5" s="1" t="s">
        <v>19</v>
      </c>
      <c r="G5" s="1" t="s">
        <v>31</v>
      </c>
      <c r="H5" s="1" t="s">
        <v>26</v>
      </c>
      <c r="I5" s="1" t="s">
        <v>32</v>
      </c>
      <c r="J5" s="1" t="s">
        <v>28</v>
      </c>
      <c r="K5" s="1" t="s">
        <v>29</v>
      </c>
      <c r="L5" s="8" t="s">
        <v>33</v>
      </c>
      <c r="M5" s="1" t="s">
        <v>34</v>
      </c>
      <c r="N5" s="1" t="s">
        <v>35</v>
      </c>
      <c r="O5" s="1" t="s">
        <v>36</v>
      </c>
    </row>
    <row r="6" spans="1:15" ht="15.75" customHeight="1">
      <c r="A6" s="2">
        <v>45072.609870081018</v>
      </c>
      <c r="B6" s="1" t="s">
        <v>15</v>
      </c>
      <c r="C6" s="1" t="s">
        <v>16</v>
      </c>
      <c r="D6" s="1" t="s">
        <v>29</v>
      </c>
      <c r="E6" s="1" t="s">
        <v>30</v>
      </c>
      <c r="F6" s="1" t="s">
        <v>37</v>
      </c>
      <c r="G6" s="1" t="s">
        <v>31</v>
      </c>
      <c r="H6" s="1" t="s">
        <v>21</v>
      </c>
      <c r="I6" s="1" t="s">
        <v>22</v>
      </c>
      <c r="J6" s="1" t="s">
        <v>38</v>
      </c>
      <c r="K6" s="1" t="s">
        <v>29</v>
      </c>
      <c r="L6" s="5" t="s">
        <v>24</v>
      </c>
      <c r="M6" s="1" t="s">
        <v>39</v>
      </c>
      <c r="N6" s="1" t="s">
        <v>29</v>
      </c>
      <c r="O6" s="1" t="s">
        <v>40</v>
      </c>
    </row>
    <row r="7" spans="1:15" ht="15.75" customHeight="1">
      <c r="A7" s="2">
        <v>45072.611819849539</v>
      </c>
      <c r="B7" s="1" t="s">
        <v>15</v>
      </c>
      <c r="C7" s="1" t="s">
        <v>16</v>
      </c>
      <c r="D7" s="1" t="s">
        <v>29</v>
      </c>
      <c r="E7" s="1" t="s">
        <v>18</v>
      </c>
      <c r="F7" s="1" t="s">
        <v>41</v>
      </c>
      <c r="G7" s="1" t="s">
        <v>31</v>
      </c>
      <c r="H7" s="1" t="s">
        <v>26</v>
      </c>
      <c r="I7" s="1" t="s">
        <v>32</v>
      </c>
      <c r="J7" s="1" t="s">
        <v>28</v>
      </c>
      <c r="K7" s="1" t="s">
        <v>42</v>
      </c>
      <c r="L7" s="5" t="s">
        <v>24</v>
      </c>
      <c r="M7" s="1" t="s">
        <v>43</v>
      </c>
      <c r="N7" s="1" t="s">
        <v>44</v>
      </c>
      <c r="O7" s="1" t="s">
        <v>36</v>
      </c>
    </row>
    <row r="8" spans="1:15" ht="15.75" customHeight="1">
      <c r="A8" s="2">
        <v>45072.615063321762</v>
      </c>
      <c r="B8" s="1" t="s">
        <v>15</v>
      </c>
      <c r="C8" s="1" t="s">
        <v>45</v>
      </c>
      <c r="D8" s="1" t="s">
        <v>29</v>
      </c>
      <c r="E8" s="1" t="s">
        <v>18</v>
      </c>
      <c r="F8" s="1" t="s">
        <v>46</v>
      </c>
      <c r="G8" s="1" t="s">
        <v>20</v>
      </c>
      <c r="H8" s="1" t="s">
        <v>21</v>
      </c>
      <c r="I8" s="1" t="s">
        <v>22</v>
      </c>
      <c r="J8" s="1" t="s">
        <v>28</v>
      </c>
      <c r="K8" s="1" t="s">
        <v>47</v>
      </c>
      <c r="L8" s="5" t="s">
        <v>24</v>
      </c>
      <c r="N8" s="1" t="s">
        <v>48</v>
      </c>
      <c r="O8" s="1" t="s">
        <v>49</v>
      </c>
    </row>
    <row r="9" spans="1:15" ht="15.75" customHeight="1">
      <c r="A9" s="2">
        <v>45072.616949930554</v>
      </c>
      <c r="B9" s="1" t="s">
        <v>50</v>
      </c>
      <c r="C9" s="1" t="s">
        <v>16</v>
      </c>
      <c r="D9" s="1" t="s">
        <v>29</v>
      </c>
      <c r="E9" s="1" t="s">
        <v>18</v>
      </c>
      <c r="F9" s="1" t="s">
        <v>41</v>
      </c>
      <c r="G9" s="1" t="s">
        <v>31</v>
      </c>
      <c r="H9" s="1" t="s">
        <v>51</v>
      </c>
      <c r="I9" s="1" t="s">
        <v>22</v>
      </c>
      <c r="J9" s="1" t="s">
        <v>28</v>
      </c>
      <c r="K9" s="1" t="s">
        <v>52</v>
      </c>
      <c r="L9" s="5" t="s">
        <v>24</v>
      </c>
      <c r="M9" s="1" t="s">
        <v>53</v>
      </c>
      <c r="N9" s="1" t="s">
        <v>54</v>
      </c>
      <c r="O9" s="1" t="s">
        <v>17</v>
      </c>
    </row>
    <row r="10" spans="1:15" ht="15.75" customHeight="1">
      <c r="A10" s="2">
        <v>45072.618058854168</v>
      </c>
      <c r="B10" s="1" t="s">
        <v>15</v>
      </c>
      <c r="C10" s="1" t="s">
        <v>16</v>
      </c>
      <c r="D10" s="1" t="s">
        <v>29</v>
      </c>
      <c r="E10" s="1" t="s">
        <v>30</v>
      </c>
      <c r="F10" s="1" t="s">
        <v>41</v>
      </c>
      <c r="G10" s="1" t="s">
        <v>55</v>
      </c>
      <c r="H10" s="1" t="s">
        <v>26</v>
      </c>
      <c r="I10" s="1" t="s">
        <v>32</v>
      </c>
      <c r="J10" s="1" t="s">
        <v>28</v>
      </c>
      <c r="K10" s="1" t="s">
        <v>56</v>
      </c>
      <c r="L10" s="5" t="s">
        <v>24</v>
      </c>
      <c r="M10" s="1" t="s">
        <v>57</v>
      </c>
      <c r="N10" s="1" t="s">
        <v>58</v>
      </c>
      <c r="O10" s="1" t="s">
        <v>59</v>
      </c>
    </row>
    <row r="11" spans="1:15" ht="15.75" customHeight="1">
      <c r="A11" s="2">
        <v>45072.6247371875</v>
      </c>
      <c r="B11" s="1" t="s">
        <v>15</v>
      </c>
      <c r="C11" s="1" t="s">
        <v>16</v>
      </c>
      <c r="D11" s="1" t="s">
        <v>29</v>
      </c>
      <c r="E11" s="1" t="s">
        <v>25</v>
      </c>
      <c r="F11" s="1" t="s">
        <v>41</v>
      </c>
      <c r="G11" s="1" t="s">
        <v>55</v>
      </c>
      <c r="H11" s="1" t="s">
        <v>26</v>
      </c>
      <c r="I11" s="1" t="s">
        <v>60</v>
      </c>
      <c r="J11" s="1" t="s">
        <v>28</v>
      </c>
      <c r="K11" s="1" t="s">
        <v>61</v>
      </c>
      <c r="L11" s="8" t="s">
        <v>62</v>
      </c>
      <c r="N11" s="1" t="s">
        <v>63</v>
      </c>
      <c r="O11" s="1" t="s">
        <v>64</v>
      </c>
    </row>
    <row r="12" spans="1:15" ht="15.75" customHeight="1">
      <c r="A12" s="2">
        <v>45072.62756497685</v>
      </c>
      <c r="B12" s="1" t="s">
        <v>50</v>
      </c>
      <c r="C12" s="1" t="s">
        <v>16</v>
      </c>
      <c r="D12" s="1" t="s">
        <v>17</v>
      </c>
      <c r="E12" s="1" t="s">
        <v>30</v>
      </c>
      <c r="F12" s="1" t="s">
        <v>41</v>
      </c>
      <c r="G12" s="1" t="s">
        <v>31</v>
      </c>
      <c r="H12" s="1" t="s">
        <v>26</v>
      </c>
      <c r="I12" s="1" t="s">
        <v>65</v>
      </c>
      <c r="J12" s="1" t="s">
        <v>28</v>
      </c>
      <c r="K12" s="1" t="s">
        <v>66</v>
      </c>
      <c r="L12" s="5" t="s">
        <v>24</v>
      </c>
      <c r="M12" s="1" t="s">
        <v>67</v>
      </c>
      <c r="N12" s="1" t="s">
        <v>68</v>
      </c>
      <c r="O12" s="1" t="s">
        <v>69</v>
      </c>
    </row>
    <row r="13" spans="1:15" ht="15.75" customHeight="1">
      <c r="A13" s="2">
        <v>45072.630109317135</v>
      </c>
      <c r="B13" s="1" t="s">
        <v>50</v>
      </c>
      <c r="C13" s="1" t="s">
        <v>16</v>
      </c>
      <c r="D13" s="1" t="s">
        <v>29</v>
      </c>
      <c r="E13" s="1" t="s">
        <v>18</v>
      </c>
      <c r="F13" s="1" t="s">
        <v>41</v>
      </c>
      <c r="G13" s="1" t="s">
        <v>31</v>
      </c>
      <c r="H13" s="1" t="s">
        <v>21</v>
      </c>
      <c r="I13" s="1" t="s">
        <v>27</v>
      </c>
      <c r="J13" s="1" t="s">
        <v>28</v>
      </c>
      <c r="K13" s="1" t="s">
        <v>70</v>
      </c>
      <c r="L13" s="5" t="s">
        <v>24</v>
      </c>
      <c r="M13" s="1" t="s">
        <v>71</v>
      </c>
      <c r="N13" s="1" t="s">
        <v>44</v>
      </c>
      <c r="O13" s="1" t="s">
        <v>72</v>
      </c>
    </row>
    <row r="14" spans="1:15" ht="15.75" customHeight="1">
      <c r="A14" s="2">
        <v>45072.630428368051</v>
      </c>
      <c r="B14" s="1" t="s">
        <v>50</v>
      </c>
      <c r="C14" s="1" t="s">
        <v>16</v>
      </c>
      <c r="D14" s="1" t="s">
        <v>29</v>
      </c>
      <c r="E14" s="1" t="s">
        <v>18</v>
      </c>
      <c r="F14" s="1" t="s">
        <v>41</v>
      </c>
      <c r="G14" s="1" t="s">
        <v>31</v>
      </c>
      <c r="H14" s="1" t="s">
        <v>21</v>
      </c>
      <c r="I14" s="1" t="s">
        <v>22</v>
      </c>
      <c r="J14" s="1" t="s">
        <v>28</v>
      </c>
      <c r="K14" s="1" t="s">
        <v>73</v>
      </c>
      <c r="L14" s="5" t="s">
        <v>24</v>
      </c>
      <c r="M14" s="1" t="s">
        <v>74</v>
      </c>
      <c r="N14" s="1" t="s">
        <v>75</v>
      </c>
      <c r="O14" s="1" t="s">
        <v>29</v>
      </c>
    </row>
    <row r="15" spans="1:15" ht="15.75" customHeight="1">
      <c r="A15" s="2">
        <v>45072.631077384256</v>
      </c>
      <c r="B15" s="1" t="s">
        <v>50</v>
      </c>
      <c r="C15" s="1" t="s">
        <v>16</v>
      </c>
      <c r="D15" s="1" t="s">
        <v>29</v>
      </c>
      <c r="E15" s="1" t="s">
        <v>76</v>
      </c>
      <c r="F15" s="1" t="s">
        <v>41</v>
      </c>
      <c r="G15" s="1" t="s">
        <v>77</v>
      </c>
      <c r="H15" s="1" t="s">
        <v>78</v>
      </c>
      <c r="I15" s="1" t="s">
        <v>27</v>
      </c>
      <c r="J15" s="1" t="s">
        <v>79</v>
      </c>
      <c r="K15" s="1" t="s">
        <v>29</v>
      </c>
      <c r="L15" s="5" t="s">
        <v>24</v>
      </c>
      <c r="M15" s="1" t="s">
        <v>80</v>
      </c>
      <c r="N15" s="1" t="s">
        <v>81</v>
      </c>
      <c r="O15" s="1" t="s">
        <v>29</v>
      </c>
    </row>
    <row r="16" spans="1:15" ht="15.75" customHeight="1">
      <c r="A16" s="2">
        <v>45072.631905567134</v>
      </c>
      <c r="B16" s="1" t="s">
        <v>50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51</v>
      </c>
      <c r="I16" s="1" t="s">
        <v>22</v>
      </c>
      <c r="J16" s="1" t="s">
        <v>28</v>
      </c>
      <c r="K16" s="1" t="s">
        <v>82</v>
      </c>
      <c r="L16" s="8" t="s">
        <v>62</v>
      </c>
      <c r="M16" s="1" t="s">
        <v>83</v>
      </c>
      <c r="N16" s="1" t="s">
        <v>84</v>
      </c>
      <c r="O16" s="1" t="s">
        <v>85</v>
      </c>
    </row>
    <row r="17" spans="1:15" ht="15.75" customHeight="1">
      <c r="A17" s="2">
        <v>45072.633456053241</v>
      </c>
      <c r="B17" s="1" t="s">
        <v>50</v>
      </c>
      <c r="C17" s="1" t="s">
        <v>16</v>
      </c>
      <c r="D17" s="1" t="s">
        <v>29</v>
      </c>
      <c r="E17" s="1" t="s">
        <v>18</v>
      </c>
      <c r="F17" s="1" t="s">
        <v>41</v>
      </c>
      <c r="G17" s="1" t="s">
        <v>55</v>
      </c>
      <c r="H17" s="1" t="s">
        <v>26</v>
      </c>
      <c r="I17" s="1" t="s">
        <v>27</v>
      </c>
      <c r="J17" s="1" t="s">
        <v>28</v>
      </c>
      <c r="K17" s="1" t="s">
        <v>29</v>
      </c>
      <c r="L17" s="8" t="s">
        <v>62</v>
      </c>
      <c r="M17" s="1" t="s">
        <v>86</v>
      </c>
      <c r="N17" s="1" t="s">
        <v>87</v>
      </c>
      <c r="O17" s="1" t="s">
        <v>88</v>
      </c>
    </row>
    <row r="18" spans="1:15" ht="15.75" customHeight="1">
      <c r="A18" s="2">
        <v>45072.635982060187</v>
      </c>
      <c r="B18" s="1" t="s">
        <v>15</v>
      </c>
      <c r="C18" s="1" t="s">
        <v>16</v>
      </c>
      <c r="D18" s="1" t="s">
        <v>29</v>
      </c>
      <c r="E18" s="1" t="s">
        <v>30</v>
      </c>
      <c r="F18" s="1" t="s">
        <v>41</v>
      </c>
      <c r="G18" s="1" t="s">
        <v>31</v>
      </c>
      <c r="H18" s="1" t="s">
        <v>26</v>
      </c>
      <c r="I18" s="1" t="s">
        <v>32</v>
      </c>
      <c r="J18" s="1" t="s">
        <v>28</v>
      </c>
      <c r="K18" s="1" t="s">
        <v>73</v>
      </c>
      <c r="L18" s="5" t="s">
        <v>24</v>
      </c>
      <c r="M18" s="1" t="s">
        <v>89</v>
      </c>
      <c r="N18" s="1" t="s">
        <v>90</v>
      </c>
      <c r="O18" s="1" t="s">
        <v>91</v>
      </c>
    </row>
    <row r="19" spans="1:15" ht="15.75" customHeight="1">
      <c r="A19" s="2">
        <v>45072.641332233798</v>
      </c>
      <c r="B19" s="1" t="s">
        <v>15</v>
      </c>
      <c r="C19" s="1" t="s">
        <v>45</v>
      </c>
      <c r="D19" s="1" t="s">
        <v>17</v>
      </c>
      <c r="E19" s="1" t="s">
        <v>18</v>
      </c>
      <c r="F19" s="1" t="s">
        <v>41</v>
      </c>
      <c r="G19" s="1" t="s">
        <v>55</v>
      </c>
      <c r="H19" s="1" t="s">
        <v>51</v>
      </c>
      <c r="I19" s="1" t="s">
        <v>22</v>
      </c>
      <c r="J19" s="1" t="s">
        <v>38</v>
      </c>
      <c r="K19" s="1" t="s">
        <v>92</v>
      </c>
      <c r="L19" s="5" t="s">
        <v>24</v>
      </c>
      <c r="M19" s="1" t="s">
        <v>93</v>
      </c>
      <c r="N19" s="1" t="s">
        <v>94</v>
      </c>
      <c r="O19" s="1" t="s">
        <v>95</v>
      </c>
    </row>
    <row r="20" spans="1:15" ht="15.75" customHeight="1">
      <c r="A20" s="2">
        <v>45072.641665740739</v>
      </c>
      <c r="B20" s="1" t="s">
        <v>15</v>
      </c>
      <c r="C20" s="1" t="s">
        <v>16</v>
      </c>
      <c r="D20" s="1" t="s">
        <v>29</v>
      </c>
      <c r="E20" s="1" t="s">
        <v>18</v>
      </c>
      <c r="F20" s="1" t="s">
        <v>41</v>
      </c>
      <c r="G20" s="1" t="s">
        <v>55</v>
      </c>
      <c r="H20" s="1" t="s">
        <v>26</v>
      </c>
      <c r="I20" s="1" t="s">
        <v>32</v>
      </c>
      <c r="J20" s="1" t="s">
        <v>28</v>
      </c>
      <c r="K20" s="1" t="s">
        <v>96</v>
      </c>
      <c r="L20" s="5" t="s">
        <v>24</v>
      </c>
      <c r="M20" s="1" t="s">
        <v>97</v>
      </c>
      <c r="N20" s="1" t="s">
        <v>98</v>
      </c>
      <c r="O20" s="1" t="s">
        <v>36</v>
      </c>
    </row>
    <row r="21" spans="1:15" ht="15.75" customHeight="1">
      <c r="A21" s="2">
        <v>45072.643166469905</v>
      </c>
      <c r="B21" s="1" t="s">
        <v>15</v>
      </c>
      <c r="C21" s="1" t="s">
        <v>45</v>
      </c>
      <c r="D21" s="1" t="s">
        <v>29</v>
      </c>
      <c r="E21" s="1" t="s">
        <v>25</v>
      </c>
      <c r="F21" s="1" t="s">
        <v>46</v>
      </c>
      <c r="G21" s="1" t="s">
        <v>99</v>
      </c>
      <c r="H21" s="1" t="s">
        <v>100</v>
      </c>
      <c r="I21" s="1" t="s">
        <v>32</v>
      </c>
      <c r="J21" s="1" t="s">
        <v>101</v>
      </c>
      <c r="K21" s="1" t="s">
        <v>102</v>
      </c>
      <c r="L21" s="5" t="s">
        <v>24</v>
      </c>
      <c r="M21" s="1" t="s">
        <v>103</v>
      </c>
      <c r="N21" s="1" t="s">
        <v>17</v>
      </c>
      <c r="O21" s="1" t="s">
        <v>17</v>
      </c>
    </row>
    <row r="22" spans="1:15" ht="15.75" customHeight="1">
      <c r="A22" s="2">
        <v>45072.647767835646</v>
      </c>
      <c r="B22" s="1" t="s">
        <v>50</v>
      </c>
      <c r="C22" s="1" t="s">
        <v>16</v>
      </c>
      <c r="D22" s="1" t="s">
        <v>29</v>
      </c>
      <c r="E22" s="1" t="s">
        <v>18</v>
      </c>
      <c r="F22" s="1" t="s">
        <v>41</v>
      </c>
      <c r="G22" s="1" t="s">
        <v>31</v>
      </c>
      <c r="H22" s="1" t="s">
        <v>26</v>
      </c>
      <c r="I22" s="1" t="s">
        <v>22</v>
      </c>
      <c r="J22" s="1" t="s">
        <v>79</v>
      </c>
      <c r="K22" s="1" t="s">
        <v>29</v>
      </c>
      <c r="L22" s="5" t="s">
        <v>24</v>
      </c>
      <c r="M22" s="1" t="s">
        <v>104</v>
      </c>
      <c r="N22" s="1" t="s">
        <v>105</v>
      </c>
      <c r="O22" s="1" t="s">
        <v>17</v>
      </c>
    </row>
    <row r="23" spans="1:15" ht="15.75" customHeight="1">
      <c r="A23" s="2">
        <v>45072.649570162037</v>
      </c>
      <c r="B23" s="1" t="s">
        <v>50</v>
      </c>
      <c r="C23" s="1" t="s">
        <v>16</v>
      </c>
      <c r="D23" s="1" t="s">
        <v>29</v>
      </c>
      <c r="E23" s="1" t="s">
        <v>18</v>
      </c>
      <c r="F23" s="1" t="s">
        <v>19</v>
      </c>
      <c r="G23" s="1" t="s">
        <v>20</v>
      </c>
      <c r="H23" s="1" t="s">
        <v>26</v>
      </c>
      <c r="I23" s="1" t="s">
        <v>60</v>
      </c>
      <c r="J23" s="1" t="s">
        <v>38</v>
      </c>
      <c r="K23" s="1" t="s">
        <v>106</v>
      </c>
      <c r="L23" s="5" t="s">
        <v>24</v>
      </c>
      <c r="M23" s="1" t="s">
        <v>107</v>
      </c>
      <c r="N23" s="1" t="s">
        <v>108</v>
      </c>
      <c r="O23" s="1" t="s">
        <v>109</v>
      </c>
    </row>
    <row r="24" spans="1:15" ht="15.75" customHeight="1">
      <c r="A24" s="2">
        <v>45072.649870879628</v>
      </c>
      <c r="B24" s="1" t="s">
        <v>50</v>
      </c>
      <c r="C24" s="1" t="s">
        <v>16</v>
      </c>
      <c r="D24" s="1" t="s">
        <v>29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22</v>
      </c>
      <c r="J24" s="1" t="s">
        <v>79</v>
      </c>
      <c r="K24" s="1" t="s">
        <v>29</v>
      </c>
      <c r="L24" s="5" t="s">
        <v>24</v>
      </c>
      <c r="M24" s="1" t="s">
        <v>110</v>
      </c>
      <c r="N24" s="1" t="s">
        <v>17</v>
      </c>
      <c r="O24" s="1" t="s">
        <v>17</v>
      </c>
    </row>
    <row r="25" spans="1:15" ht="15.75" customHeight="1">
      <c r="A25" s="2">
        <v>45072.651335104165</v>
      </c>
      <c r="B25" s="1" t="s">
        <v>15</v>
      </c>
      <c r="C25" s="1" t="s">
        <v>16</v>
      </c>
      <c r="D25" s="1" t="s">
        <v>29</v>
      </c>
      <c r="E25" s="1" t="s">
        <v>18</v>
      </c>
      <c r="F25" s="1" t="s">
        <v>19</v>
      </c>
      <c r="G25" s="1" t="s">
        <v>31</v>
      </c>
      <c r="H25" s="1" t="s">
        <v>26</v>
      </c>
      <c r="I25" s="1" t="s">
        <v>27</v>
      </c>
      <c r="J25" s="1" t="s">
        <v>101</v>
      </c>
      <c r="K25" s="1" t="s">
        <v>111</v>
      </c>
      <c r="L25" s="5" t="s">
        <v>24</v>
      </c>
      <c r="M25" s="1">
        <v>686</v>
      </c>
      <c r="N25" s="1" t="s">
        <v>17</v>
      </c>
      <c r="O25" s="1" t="s">
        <v>17</v>
      </c>
    </row>
    <row r="26" spans="1:15" ht="15.75" customHeight="1">
      <c r="A26" s="2">
        <v>45072.651374456022</v>
      </c>
      <c r="B26" s="1" t="s">
        <v>15</v>
      </c>
      <c r="C26" s="1" t="s">
        <v>16</v>
      </c>
      <c r="D26" s="1" t="s">
        <v>29</v>
      </c>
      <c r="E26" s="1" t="s">
        <v>18</v>
      </c>
      <c r="F26" s="1" t="s">
        <v>37</v>
      </c>
      <c r="G26" s="1" t="s">
        <v>55</v>
      </c>
      <c r="H26" s="1" t="s">
        <v>78</v>
      </c>
      <c r="I26" s="1" t="s">
        <v>27</v>
      </c>
      <c r="J26" s="1" t="s">
        <v>28</v>
      </c>
      <c r="K26" s="1" t="s">
        <v>29</v>
      </c>
      <c r="L26" s="5" t="s">
        <v>24</v>
      </c>
      <c r="M26" s="1" t="s">
        <v>112</v>
      </c>
      <c r="N26" s="1" t="s">
        <v>113</v>
      </c>
      <c r="O26" s="1" t="s">
        <v>17</v>
      </c>
    </row>
    <row r="27" spans="1:15" ht="15.75" customHeight="1">
      <c r="A27" s="2">
        <v>45072.652979699073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26</v>
      </c>
      <c r="I27" s="1" t="s">
        <v>27</v>
      </c>
      <c r="J27" s="1" t="s">
        <v>28</v>
      </c>
      <c r="K27" s="1" t="s">
        <v>114</v>
      </c>
      <c r="L27" s="5" t="s">
        <v>24</v>
      </c>
      <c r="N27" s="1" t="s">
        <v>115</v>
      </c>
      <c r="O27" s="1" t="s">
        <v>116</v>
      </c>
    </row>
    <row r="28" spans="1:15" ht="15.75" customHeight="1">
      <c r="A28" s="2">
        <v>45072.657498645829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26</v>
      </c>
      <c r="I28" s="1" t="s">
        <v>32</v>
      </c>
      <c r="J28" s="1" t="s">
        <v>28</v>
      </c>
      <c r="K28" s="1" t="s">
        <v>117</v>
      </c>
      <c r="L28" s="8" t="s">
        <v>62</v>
      </c>
      <c r="M28" s="1" t="s">
        <v>118</v>
      </c>
      <c r="N28" s="1" t="s">
        <v>119</v>
      </c>
      <c r="O28" s="1" t="s">
        <v>36</v>
      </c>
    </row>
    <row r="29" spans="1:15" ht="15.75" customHeight="1">
      <c r="A29" s="2">
        <v>45072.658733564815</v>
      </c>
      <c r="B29" s="1" t="s">
        <v>15</v>
      </c>
      <c r="C29" s="1" t="s">
        <v>16</v>
      </c>
      <c r="D29" s="1" t="s">
        <v>29</v>
      </c>
      <c r="E29" s="1" t="s">
        <v>18</v>
      </c>
      <c r="F29" s="1" t="s">
        <v>41</v>
      </c>
      <c r="G29" s="1" t="s">
        <v>31</v>
      </c>
      <c r="H29" s="1" t="s">
        <v>26</v>
      </c>
      <c r="I29" s="1" t="s">
        <v>32</v>
      </c>
      <c r="J29" s="1" t="s">
        <v>79</v>
      </c>
      <c r="K29" s="1" t="s">
        <v>120</v>
      </c>
      <c r="L29" s="8" t="s">
        <v>62</v>
      </c>
      <c r="M29" s="1" t="s">
        <v>44</v>
      </c>
      <c r="N29" s="1" t="s">
        <v>121</v>
      </c>
      <c r="O29" s="1" t="s">
        <v>122</v>
      </c>
    </row>
    <row r="30" spans="1:15" ht="15.75" customHeight="1">
      <c r="A30" s="2">
        <v>45072.660364513889</v>
      </c>
      <c r="B30" s="1" t="s">
        <v>50</v>
      </c>
      <c r="C30" s="1" t="s">
        <v>16</v>
      </c>
      <c r="D30" s="1" t="s">
        <v>29</v>
      </c>
      <c r="E30" s="1" t="s">
        <v>30</v>
      </c>
      <c r="F30" s="1" t="s">
        <v>41</v>
      </c>
      <c r="G30" s="1" t="s">
        <v>31</v>
      </c>
      <c r="H30" s="1" t="s">
        <v>26</v>
      </c>
      <c r="I30" s="1" t="s">
        <v>32</v>
      </c>
      <c r="J30" s="1" t="s">
        <v>28</v>
      </c>
      <c r="K30" s="1" t="s">
        <v>29</v>
      </c>
      <c r="L30" s="8" t="s">
        <v>62</v>
      </c>
      <c r="M30" s="1" t="s">
        <v>123</v>
      </c>
      <c r="N30" s="1" t="s">
        <v>124</v>
      </c>
      <c r="O30" s="1" t="s">
        <v>125</v>
      </c>
    </row>
    <row r="31" spans="1:15" ht="15.75" customHeight="1">
      <c r="A31" s="2">
        <v>45072.679594097222</v>
      </c>
      <c r="B31" s="1" t="s">
        <v>15</v>
      </c>
      <c r="C31" s="1" t="s">
        <v>16</v>
      </c>
      <c r="D31" s="1" t="s">
        <v>29</v>
      </c>
      <c r="E31" s="1" t="s">
        <v>30</v>
      </c>
      <c r="F31" s="1" t="s">
        <v>19</v>
      </c>
      <c r="G31" s="1" t="s">
        <v>20</v>
      </c>
      <c r="H31" s="1" t="s">
        <v>26</v>
      </c>
      <c r="I31" s="1" t="s">
        <v>32</v>
      </c>
      <c r="J31" s="1" t="s">
        <v>79</v>
      </c>
      <c r="K31" s="1" t="s">
        <v>102</v>
      </c>
      <c r="L31" s="8" t="s">
        <v>62</v>
      </c>
      <c r="M31" s="1" t="s">
        <v>126</v>
      </c>
      <c r="N31" s="1" t="s">
        <v>127</v>
      </c>
      <c r="O31" s="1" t="s">
        <v>128</v>
      </c>
    </row>
    <row r="32" spans="1:15" ht="15.75" customHeight="1">
      <c r="A32" s="2">
        <v>45072.683411956023</v>
      </c>
      <c r="B32" s="1" t="s">
        <v>15</v>
      </c>
      <c r="C32" s="1" t="s">
        <v>16</v>
      </c>
      <c r="D32" s="1" t="s">
        <v>29</v>
      </c>
      <c r="E32" s="1" t="s">
        <v>30</v>
      </c>
      <c r="F32" s="1" t="s">
        <v>41</v>
      </c>
      <c r="G32" s="1" t="s">
        <v>55</v>
      </c>
      <c r="H32" s="1" t="s">
        <v>78</v>
      </c>
      <c r="I32" s="1" t="s">
        <v>129</v>
      </c>
      <c r="J32" s="1" t="s">
        <v>79</v>
      </c>
      <c r="K32" s="1" t="s">
        <v>130</v>
      </c>
      <c r="L32" s="8" t="s">
        <v>62</v>
      </c>
      <c r="M32" s="1" t="s">
        <v>44</v>
      </c>
      <c r="N32" s="1" t="s">
        <v>131</v>
      </c>
      <c r="O32" s="1" t="s">
        <v>132</v>
      </c>
    </row>
    <row r="33" spans="1:15" ht="15.75" customHeight="1">
      <c r="A33" s="2">
        <v>45072.699846261574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37</v>
      </c>
      <c r="G33" s="1" t="s">
        <v>31</v>
      </c>
      <c r="H33" s="1" t="s">
        <v>51</v>
      </c>
      <c r="I33" s="1" t="s">
        <v>60</v>
      </c>
      <c r="J33" s="1" t="s">
        <v>28</v>
      </c>
      <c r="K33" s="1" t="s">
        <v>133</v>
      </c>
      <c r="L33" s="8" t="s">
        <v>62</v>
      </c>
      <c r="M33" s="1" t="s">
        <v>134</v>
      </c>
      <c r="N33" s="1" t="s">
        <v>135</v>
      </c>
      <c r="O33" s="1" t="s">
        <v>136</v>
      </c>
    </row>
    <row r="34" spans="1:15" ht="15.75" customHeight="1">
      <c r="A34" s="2">
        <v>45072.723836030098</v>
      </c>
      <c r="B34" s="1" t="s">
        <v>15</v>
      </c>
      <c r="C34" s="1" t="s">
        <v>16</v>
      </c>
      <c r="D34" s="1" t="s">
        <v>29</v>
      </c>
      <c r="E34" s="1" t="s">
        <v>30</v>
      </c>
      <c r="F34" s="1" t="s">
        <v>41</v>
      </c>
      <c r="G34" s="1" t="s">
        <v>31</v>
      </c>
      <c r="H34" s="1" t="s">
        <v>26</v>
      </c>
      <c r="I34" s="1" t="s">
        <v>137</v>
      </c>
      <c r="J34" s="1" t="s">
        <v>28</v>
      </c>
      <c r="K34" s="1" t="s">
        <v>138</v>
      </c>
      <c r="L34" s="5" t="s">
        <v>24</v>
      </c>
      <c r="M34" s="1" t="s">
        <v>139</v>
      </c>
      <c r="N34" s="1" t="s">
        <v>140</v>
      </c>
      <c r="O34" s="1" t="s">
        <v>141</v>
      </c>
    </row>
    <row r="35" spans="1:15" ht="15.75" customHeight="1">
      <c r="A35" s="2">
        <v>45072.808373032407</v>
      </c>
      <c r="B35" s="1" t="s">
        <v>15</v>
      </c>
      <c r="C35" s="1" t="s">
        <v>16</v>
      </c>
      <c r="D35" s="1" t="s">
        <v>29</v>
      </c>
      <c r="E35" s="1" t="s">
        <v>76</v>
      </c>
      <c r="F35" s="1" t="s">
        <v>142</v>
      </c>
      <c r="G35" s="1" t="s">
        <v>77</v>
      </c>
      <c r="H35" s="1" t="s">
        <v>78</v>
      </c>
      <c r="I35" s="1" t="s">
        <v>32</v>
      </c>
      <c r="J35" s="1" t="s">
        <v>28</v>
      </c>
      <c r="K35" s="1" t="s">
        <v>143</v>
      </c>
      <c r="L35" s="5" t="s">
        <v>24</v>
      </c>
      <c r="M35" s="1" t="s">
        <v>144</v>
      </c>
      <c r="N35" s="1" t="s">
        <v>145</v>
      </c>
      <c r="O35" s="1" t="s">
        <v>146</v>
      </c>
    </row>
    <row r="36" spans="1:15" ht="15.75" customHeight="1">
      <c r="A36" s="2">
        <v>45072.844188379633</v>
      </c>
      <c r="B36" s="1" t="s">
        <v>15</v>
      </c>
      <c r="C36" s="1" t="s">
        <v>16</v>
      </c>
      <c r="D36" s="1" t="s">
        <v>17</v>
      </c>
      <c r="E36" s="1" t="s">
        <v>25</v>
      </c>
      <c r="F36" s="1" t="s">
        <v>19</v>
      </c>
      <c r="G36" s="1" t="s">
        <v>20</v>
      </c>
      <c r="H36" s="1" t="s">
        <v>21</v>
      </c>
      <c r="I36" s="1" t="s">
        <v>27</v>
      </c>
      <c r="J36" s="1" t="s">
        <v>28</v>
      </c>
      <c r="K36" s="1" t="s">
        <v>36</v>
      </c>
      <c r="L36" s="5" t="s">
        <v>24</v>
      </c>
      <c r="M36" s="1" t="s">
        <v>147</v>
      </c>
      <c r="N36" s="1" t="s">
        <v>148</v>
      </c>
      <c r="O36" s="1" t="s">
        <v>36</v>
      </c>
    </row>
    <row r="37" spans="1:15" ht="15.75" customHeight="1">
      <c r="A37" s="2">
        <v>45072.849641249995</v>
      </c>
      <c r="B37" s="1" t="s">
        <v>50</v>
      </c>
      <c r="C37" s="1" t="s">
        <v>16</v>
      </c>
      <c r="D37" s="1" t="s">
        <v>29</v>
      </c>
      <c r="E37" s="1" t="s">
        <v>30</v>
      </c>
      <c r="F37" s="1" t="s">
        <v>41</v>
      </c>
      <c r="G37" s="1" t="s">
        <v>31</v>
      </c>
      <c r="H37" s="1" t="s">
        <v>26</v>
      </c>
      <c r="I37" s="1" t="s">
        <v>32</v>
      </c>
      <c r="J37" s="1" t="s">
        <v>28</v>
      </c>
      <c r="K37" s="1" t="s">
        <v>149</v>
      </c>
      <c r="L37" s="5" t="s">
        <v>24</v>
      </c>
      <c r="N37" s="1" t="s">
        <v>150</v>
      </c>
      <c r="O37" s="1" t="s">
        <v>151</v>
      </c>
    </row>
    <row r="38" spans="1:15" ht="15.75" customHeight="1">
      <c r="A38" s="2">
        <v>45073.060078726849</v>
      </c>
      <c r="B38" s="1" t="s">
        <v>50</v>
      </c>
      <c r="C38" s="1" t="s">
        <v>16</v>
      </c>
      <c r="D38" s="1" t="s">
        <v>29</v>
      </c>
      <c r="E38" s="1" t="s">
        <v>18</v>
      </c>
      <c r="F38" s="1" t="s">
        <v>19</v>
      </c>
      <c r="G38" s="1" t="s">
        <v>20</v>
      </c>
      <c r="H38" s="1" t="s">
        <v>100</v>
      </c>
      <c r="I38" s="1" t="s">
        <v>60</v>
      </c>
      <c r="J38" s="1" t="s">
        <v>28</v>
      </c>
      <c r="K38" s="1" t="s">
        <v>152</v>
      </c>
      <c r="L38" s="5" t="s">
        <v>24</v>
      </c>
      <c r="M38" s="1" t="s">
        <v>153</v>
      </c>
      <c r="N38" s="1" t="s">
        <v>36</v>
      </c>
      <c r="O38" s="1" t="s">
        <v>36</v>
      </c>
    </row>
    <row r="39" spans="1:15" ht="15.75" customHeight="1">
      <c r="A39" s="2">
        <v>45073.531608877311</v>
      </c>
      <c r="B39" s="1" t="s">
        <v>50</v>
      </c>
      <c r="C39" s="1" t="s">
        <v>16</v>
      </c>
      <c r="D39" s="1" t="s">
        <v>29</v>
      </c>
      <c r="E39" s="1" t="s">
        <v>30</v>
      </c>
      <c r="F39" s="1" t="s">
        <v>41</v>
      </c>
      <c r="G39" s="1" t="s">
        <v>55</v>
      </c>
      <c r="H39" s="1" t="s">
        <v>26</v>
      </c>
      <c r="I39" s="1" t="s">
        <v>32</v>
      </c>
      <c r="J39" s="1" t="s">
        <v>38</v>
      </c>
      <c r="K39" s="1" t="s">
        <v>29</v>
      </c>
      <c r="L39" s="5" t="s">
        <v>24</v>
      </c>
      <c r="M39" s="1" t="s">
        <v>154</v>
      </c>
      <c r="N39" s="1" t="s">
        <v>90</v>
      </c>
      <c r="O39" s="1" t="s">
        <v>125</v>
      </c>
    </row>
    <row r="40" spans="1:15" ht="15.75" customHeight="1">
      <c r="A40" s="2">
        <v>45073.694212789356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41</v>
      </c>
      <c r="G40" s="1" t="s">
        <v>31</v>
      </c>
      <c r="H40" s="1" t="s">
        <v>78</v>
      </c>
      <c r="I40" s="1" t="s">
        <v>32</v>
      </c>
      <c r="J40" s="1" t="s">
        <v>28</v>
      </c>
      <c r="K40" s="1" t="s">
        <v>29</v>
      </c>
      <c r="L40" s="5" t="s">
        <v>24</v>
      </c>
      <c r="M40" s="1" t="s">
        <v>155</v>
      </c>
      <c r="N40" s="1" t="s">
        <v>156</v>
      </c>
      <c r="O40" s="1" t="s">
        <v>132</v>
      </c>
    </row>
    <row r="41" spans="1:15" ht="15.75" customHeight="1">
      <c r="A41" s="2">
        <v>45073.696533900467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26</v>
      </c>
      <c r="I41" s="1" t="s">
        <v>27</v>
      </c>
      <c r="J41" s="1" t="s">
        <v>79</v>
      </c>
      <c r="K41" s="1" t="s">
        <v>157</v>
      </c>
      <c r="L41" s="5" t="s">
        <v>24</v>
      </c>
      <c r="N41" s="1" t="s">
        <v>158</v>
      </c>
      <c r="O41" s="1" t="s">
        <v>159</v>
      </c>
    </row>
    <row r="42" spans="1:15" ht="15.75" customHeight="1">
      <c r="A42" s="2">
        <v>45073.747843703706</v>
      </c>
      <c r="B42" s="1" t="s">
        <v>50</v>
      </c>
      <c r="C42" s="1" t="s">
        <v>16</v>
      </c>
      <c r="D42" s="1" t="s">
        <v>29</v>
      </c>
      <c r="E42" s="1" t="s">
        <v>18</v>
      </c>
      <c r="F42" s="1" t="s">
        <v>41</v>
      </c>
      <c r="G42" s="1" t="s">
        <v>31</v>
      </c>
      <c r="H42" s="1" t="s">
        <v>21</v>
      </c>
      <c r="I42" s="1" t="s">
        <v>32</v>
      </c>
      <c r="J42" s="1" t="s">
        <v>28</v>
      </c>
      <c r="K42" s="1" t="s">
        <v>160</v>
      </c>
      <c r="L42" s="5" t="s">
        <v>24</v>
      </c>
      <c r="M42" s="1" t="s">
        <v>161</v>
      </c>
      <c r="N42" s="1" t="s">
        <v>162</v>
      </c>
      <c r="O42" s="1" t="s">
        <v>151</v>
      </c>
    </row>
    <row r="43" spans="1:15" ht="15.75" customHeight="1">
      <c r="A43" s="2">
        <v>45073.933683726849</v>
      </c>
      <c r="B43" s="1" t="s">
        <v>15</v>
      </c>
      <c r="C43" s="1" t="s">
        <v>16</v>
      </c>
      <c r="D43" s="1" t="s">
        <v>17</v>
      </c>
      <c r="E43" s="1" t="s">
        <v>25</v>
      </c>
      <c r="F43" s="1" t="s">
        <v>19</v>
      </c>
      <c r="G43" s="1" t="s">
        <v>20</v>
      </c>
      <c r="H43" s="1" t="s">
        <v>21</v>
      </c>
      <c r="I43" s="1" t="s">
        <v>60</v>
      </c>
      <c r="J43" s="1" t="s">
        <v>101</v>
      </c>
      <c r="K43" s="1" t="s">
        <v>36</v>
      </c>
      <c r="L43" s="5" t="s">
        <v>24</v>
      </c>
      <c r="M43" s="1" t="s">
        <v>163</v>
      </c>
      <c r="N43" s="1" t="s">
        <v>36</v>
      </c>
      <c r="O43" s="1" t="s">
        <v>36</v>
      </c>
    </row>
    <row r="44" spans="1:15" ht="15.75" customHeight="1">
      <c r="A44" s="2">
        <v>45073.935496111109</v>
      </c>
      <c r="B44" s="1" t="s">
        <v>50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31</v>
      </c>
      <c r="H44" s="1" t="s">
        <v>100</v>
      </c>
      <c r="I44" s="1" t="s">
        <v>27</v>
      </c>
      <c r="J44" s="1" t="s">
        <v>23</v>
      </c>
      <c r="K44" s="1" t="s">
        <v>164</v>
      </c>
      <c r="L44" s="5" t="s">
        <v>24</v>
      </c>
      <c r="M44" s="1" t="s">
        <v>165</v>
      </c>
      <c r="N44" s="1" t="s">
        <v>166</v>
      </c>
      <c r="O44" s="1" t="s">
        <v>17</v>
      </c>
    </row>
    <row r="45" spans="1:15" ht="15.75" customHeight="1">
      <c r="A45" s="2">
        <v>45073.936955729165</v>
      </c>
      <c r="B45" s="1" t="s">
        <v>50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100</v>
      </c>
      <c r="I45" s="1" t="s">
        <v>27</v>
      </c>
      <c r="J45" s="1" t="s">
        <v>28</v>
      </c>
      <c r="K45" s="1" t="s">
        <v>167</v>
      </c>
      <c r="L45" s="5" t="s">
        <v>24</v>
      </c>
      <c r="M45" s="1" t="s">
        <v>74</v>
      </c>
      <c r="N45" s="1" t="s">
        <v>168</v>
      </c>
      <c r="O45" s="1" t="s">
        <v>169</v>
      </c>
    </row>
    <row r="46" spans="1:15" ht="15.75" customHeight="1">
      <c r="A46" s="2">
        <v>45073.942575057867</v>
      </c>
      <c r="B46" s="1" t="s">
        <v>50</v>
      </c>
      <c r="C46" s="1" t="s">
        <v>16</v>
      </c>
      <c r="D46" s="1" t="s">
        <v>17</v>
      </c>
      <c r="E46" s="1" t="s">
        <v>25</v>
      </c>
      <c r="F46" s="1" t="s">
        <v>19</v>
      </c>
      <c r="G46" s="1" t="s">
        <v>20</v>
      </c>
      <c r="H46" s="1" t="s">
        <v>26</v>
      </c>
      <c r="I46" s="1" t="s">
        <v>27</v>
      </c>
      <c r="J46" s="1" t="s">
        <v>28</v>
      </c>
      <c r="K46" s="1" t="s">
        <v>170</v>
      </c>
      <c r="L46" s="5" t="s">
        <v>24</v>
      </c>
      <c r="M46" s="1" t="s">
        <v>74</v>
      </c>
      <c r="N46" s="1" t="s">
        <v>171</v>
      </c>
      <c r="O46" s="1" t="s">
        <v>17</v>
      </c>
    </row>
    <row r="47" spans="1:15" ht="15.75" customHeight="1">
      <c r="A47" s="2">
        <v>45073.947123148144</v>
      </c>
      <c r="B47" s="1" t="s">
        <v>15</v>
      </c>
      <c r="C47" s="1" t="s">
        <v>45</v>
      </c>
      <c r="D47" s="1" t="s">
        <v>29</v>
      </c>
      <c r="E47" s="1" t="s">
        <v>25</v>
      </c>
      <c r="F47" s="1" t="s">
        <v>41</v>
      </c>
      <c r="G47" s="1" t="s">
        <v>31</v>
      </c>
      <c r="H47" s="1" t="s">
        <v>26</v>
      </c>
      <c r="I47" s="1" t="s">
        <v>27</v>
      </c>
      <c r="J47" s="1" t="s">
        <v>101</v>
      </c>
      <c r="K47" s="1" t="s">
        <v>36</v>
      </c>
      <c r="L47" s="5" t="s">
        <v>24</v>
      </c>
      <c r="M47" s="1" t="s">
        <v>172</v>
      </c>
      <c r="N47" s="1" t="s">
        <v>36</v>
      </c>
      <c r="O47" s="1" t="s">
        <v>36</v>
      </c>
    </row>
    <row r="48" spans="1:15" ht="15.75" customHeight="1">
      <c r="A48" s="2">
        <v>45073.950995254629</v>
      </c>
      <c r="B48" s="1" t="s">
        <v>50</v>
      </c>
      <c r="C48" s="1" t="s">
        <v>16</v>
      </c>
      <c r="D48" s="1" t="s">
        <v>17</v>
      </c>
      <c r="E48" s="1" t="s">
        <v>25</v>
      </c>
      <c r="F48" s="1" t="s">
        <v>19</v>
      </c>
      <c r="G48" s="1" t="s">
        <v>31</v>
      </c>
      <c r="H48" s="1" t="s">
        <v>26</v>
      </c>
      <c r="I48" s="1" t="s">
        <v>32</v>
      </c>
      <c r="J48" s="1" t="s">
        <v>101</v>
      </c>
      <c r="K48" s="1" t="s">
        <v>173</v>
      </c>
      <c r="L48" s="5" t="s">
        <v>24</v>
      </c>
      <c r="M48" s="1" t="s">
        <v>174</v>
      </c>
      <c r="N48" s="1" t="s">
        <v>175</v>
      </c>
      <c r="O48" s="1" t="s">
        <v>176</v>
      </c>
    </row>
    <row r="49" spans="1:15" ht="13.15">
      <c r="A49" s="2">
        <v>45073.951756643517</v>
      </c>
      <c r="B49" s="1" t="s">
        <v>50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100</v>
      </c>
      <c r="I49" s="1" t="s">
        <v>60</v>
      </c>
      <c r="J49" s="1" t="s">
        <v>38</v>
      </c>
      <c r="K49" s="1" t="s">
        <v>177</v>
      </c>
      <c r="L49" s="5" t="s">
        <v>24</v>
      </c>
      <c r="M49" s="1" t="s">
        <v>178</v>
      </c>
      <c r="N49" s="1" t="s">
        <v>179</v>
      </c>
      <c r="O49" s="1" t="s">
        <v>17</v>
      </c>
    </row>
    <row r="50" spans="1:15" ht="13.15">
      <c r="A50" s="2">
        <v>45073.953693009258</v>
      </c>
      <c r="B50" s="1" t="s">
        <v>50</v>
      </c>
      <c r="C50" s="1" t="s">
        <v>16</v>
      </c>
      <c r="D50" s="1" t="s">
        <v>17</v>
      </c>
      <c r="E50" s="1" t="s">
        <v>18</v>
      </c>
      <c r="F50" s="1" t="s">
        <v>41</v>
      </c>
      <c r="G50" s="1" t="s">
        <v>31</v>
      </c>
      <c r="H50" s="1" t="s">
        <v>100</v>
      </c>
      <c r="I50" s="1" t="s">
        <v>32</v>
      </c>
      <c r="J50" s="1" t="s">
        <v>79</v>
      </c>
      <c r="K50" s="1" t="s">
        <v>180</v>
      </c>
      <c r="L50" s="5" t="s">
        <v>24</v>
      </c>
      <c r="M50" s="1" t="s">
        <v>181</v>
      </c>
      <c r="N50" s="1" t="s">
        <v>182</v>
      </c>
      <c r="O50" s="1" t="s">
        <v>183</v>
      </c>
    </row>
    <row r="51" spans="1:15" ht="13.15">
      <c r="A51" s="2">
        <v>45073.954132071754</v>
      </c>
      <c r="B51" s="1" t="s">
        <v>15</v>
      </c>
      <c r="C51" s="1" t="s">
        <v>16</v>
      </c>
      <c r="D51" s="1" t="s">
        <v>29</v>
      </c>
      <c r="E51" s="1" t="s">
        <v>30</v>
      </c>
      <c r="F51" s="1" t="s">
        <v>41</v>
      </c>
      <c r="G51" s="1" t="s">
        <v>20</v>
      </c>
      <c r="H51" s="1" t="s">
        <v>21</v>
      </c>
      <c r="I51" s="1" t="s">
        <v>27</v>
      </c>
      <c r="J51" s="1" t="s">
        <v>101</v>
      </c>
      <c r="K51" s="1" t="s">
        <v>184</v>
      </c>
      <c r="L51" s="5" t="s">
        <v>24</v>
      </c>
      <c r="M51" s="1" t="s">
        <v>185</v>
      </c>
      <c r="N51" s="1" t="s">
        <v>186</v>
      </c>
      <c r="O51" s="1" t="s">
        <v>187</v>
      </c>
    </row>
    <row r="52" spans="1:15" ht="13.15">
      <c r="A52" s="2">
        <v>45073.956412662039</v>
      </c>
      <c r="B52" s="1" t="s">
        <v>15</v>
      </c>
      <c r="C52" s="1" t="s">
        <v>16</v>
      </c>
      <c r="D52" s="1" t="s">
        <v>17</v>
      </c>
      <c r="E52" s="1" t="s">
        <v>25</v>
      </c>
      <c r="F52" s="1" t="s">
        <v>46</v>
      </c>
      <c r="G52" s="1" t="s">
        <v>99</v>
      </c>
      <c r="H52" s="1" t="s">
        <v>21</v>
      </c>
      <c r="I52" s="1" t="s">
        <v>27</v>
      </c>
      <c r="J52" s="1" t="s">
        <v>101</v>
      </c>
      <c r="K52" s="1" t="s">
        <v>188</v>
      </c>
      <c r="L52" s="5" t="s">
        <v>24</v>
      </c>
      <c r="M52" s="1" t="s">
        <v>83</v>
      </c>
      <c r="N52" s="1" t="s">
        <v>189</v>
      </c>
      <c r="O52" s="1" t="s">
        <v>17</v>
      </c>
    </row>
    <row r="53" spans="1:15" ht="13.15">
      <c r="A53" s="2">
        <v>45073.958188912038</v>
      </c>
      <c r="B53" s="1" t="s">
        <v>15</v>
      </c>
      <c r="C53" s="1" t="s">
        <v>16</v>
      </c>
      <c r="D53" s="1" t="s">
        <v>29</v>
      </c>
      <c r="E53" s="1" t="s">
        <v>30</v>
      </c>
      <c r="F53" s="1" t="s">
        <v>46</v>
      </c>
      <c r="G53" s="1" t="s">
        <v>20</v>
      </c>
      <c r="H53" s="1" t="s">
        <v>100</v>
      </c>
      <c r="I53" s="1" t="s">
        <v>22</v>
      </c>
      <c r="J53" s="1" t="s">
        <v>23</v>
      </c>
      <c r="K53" s="1" t="s">
        <v>190</v>
      </c>
      <c r="L53" s="5" t="s">
        <v>24</v>
      </c>
      <c r="M53" s="1" t="s">
        <v>53</v>
      </c>
      <c r="N53" s="1" t="s">
        <v>191</v>
      </c>
      <c r="O53" s="1" t="s">
        <v>192</v>
      </c>
    </row>
    <row r="54" spans="1:15" ht="13.15">
      <c r="A54" s="2">
        <v>45073.959677696759</v>
      </c>
      <c r="B54" s="1" t="s">
        <v>50</v>
      </c>
      <c r="C54" s="1" t="s">
        <v>16</v>
      </c>
      <c r="D54" s="1" t="s">
        <v>29</v>
      </c>
      <c r="E54" s="1" t="s">
        <v>18</v>
      </c>
      <c r="F54" s="1" t="s">
        <v>41</v>
      </c>
      <c r="G54" s="1" t="s">
        <v>55</v>
      </c>
      <c r="H54" s="1" t="s">
        <v>51</v>
      </c>
      <c r="I54" s="1" t="s">
        <v>32</v>
      </c>
      <c r="J54" s="1" t="s">
        <v>23</v>
      </c>
      <c r="K54" s="1" t="s">
        <v>193</v>
      </c>
      <c r="L54" s="5" t="s">
        <v>24</v>
      </c>
      <c r="M54" s="1" t="s">
        <v>194</v>
      </c>
      <c r="N54" s="1" t="s">
        <v>195</v>
      </c>
      <c r="O54" s="1" t="s">
        <v>196</v>
      </c>
    </row>
    <row r="55" spans="1:15" ht="13.15">
      <c r="A55" s="2">
        <v>45073.970120196755</v>
      </c>
      <c r="B55" s="1" t="s">
        <v>50</v>
      </c>
      <c r="C55" s="1" t="s">
        <v>197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27</v>
      </c>
      <c r="J55" s="1" t="s">
        <v>28</v>
      </c>
      <c r="K55" s="1" t="s">
        <v>198</v>
      </c>
      <c r="L55" s="8" t="s">
        <v>33</v>
      </c>
      <c r="M55" s="1" t="s">
        <v>199</v>
      </c>
      <c r="N55" s="1" t="s">
        <v>200</v>
      </c>
      <c r="O55" s="1" t="s">
        <v>201</v>
      </c>
    </row>
    <row r="56" spans="1:15" ht="13.15">
      <c r="A56" s="2">
        <v>45073.970380289349</v>
      </c>
      <c r="B56" s="1" t="s">
        <v>15</v>
      </c>
      <c r="C56" s="1" t="s">
        <v>16</v>
      </c>
      <c r="D56" s="1" t="s">
        <v>29</v>
      </c>
      <c r="E56" s="1" t="s">
        <v>30</v>
      </c>
      <c r="F56" s="1" t="s">
        <v>19</v>
      </c>
      <c r="G56" s="1" t="s">
        <v>20</v>
      </c>
      <c r="H56" s="1" t="s">
        <v>26</v>
      </c>
      <c r="I56" s="1" t="s">
        <v>32</v>
      </c>
      <c r="J56" s="1" t="s">
        <v>101</v>
      </c>
      <c r="K56" s="1" t="s">
        <v>202</v>
      </c>
      <c r="L56" s="5" t="s">
        <v>24</v>
      </c>
      <c r="M56" s="1" t="s">
        <v>203</v>
      </c>
      <c r="N56" s="1" t="s">
        <v>204</v>
      </c>
      <c r="O56" s="1" t="s">
        <v>205</v>
      </c>
    </row>
    <row r="57" spans="1:15" ht="13.15">
      <c r="A57" s="2">
        <v>45073.970753611109</v>
      </c>
      <c r="B57" s="1" t="s">
        <v>15</v>
      </c>
      <c r="C57" s="1" t="s">
        <v>45</v>
      </c>
      <c r="D57" s="1" t="s">
        <v>29</v>
      </c>
      <c r="E57" s="1" t="s">
        <v>30</v>
      </c>
      <c r="F57" s="1" t="s">
        <v>41</v>
      </c>
      <c r="G57" s="1" t="s">
        <v>31</v>
      </c>
      <c r="H57" s="1" t="s">
        <v>78</v>
      </c>
      <c r="I57" s="1" t="s">
        <v>22</v>
      </c>
      <c r="J57" s="1" t="s">
        <v>38</v>
      </c>
      <c r="K57" s="1" t="s">
        <v>206</v>
      </c>
      <c r="L57" s="5" t="s">
        <v>24</v>
      </c>
      <c r="M57" s="1" t="s">
        <v>207</v>
      </c>
      <c r="N57" s="1" t="s">
        <v>98</v>
      </c>
      <c r="O57" s="1" t="s">
        <v>208</v>
      </c>
    </row>
    <row r="58" spans="1:15" ht="13.15">
      <c r="A58" s="2">
        <v>45073.972241388889</v>
      </c>
      <c r="B58" s="1" t="s">
        <v>50</v>
      </c>
      <c r="C58" s="1" t="s">
        <v>16</v>
      </c>
      <c r="D58" s="1" t="s">
        <v>29</v>
      </c>
      <c r="E58" s="1" t="s">
        <v>18</v>
      </c>
      <c r="F58" s="1" t="s">
        <v>19</v>
      </c>
      <c r="G58" s="1" t="s">
        <v>20</v>
      </c>
      <c r="H58" s="1" t="s">
        <v>26</v>
      </c>
      <c r="I58" s="1" t="s">
        <v>22</v>
      </c>
      <c r="J58" s="1" t="s">
        <v>28</v>
      </c>
      <c r="K58" s="1" t="s">
        <v>206</v>
      </c>
      <c r="L58" s="5" t="s">
        <v>24</v>
      </c>
      <c r="M58" s="1" t="s">
        <v>209</v>
      </c>
      <c r="N58" s="1" t="s">
        <v>210</v>
      </c>
      <c r="O58" s="1" t="s">
        <v>36</v>
      </c>
    </row>
    <row r="59" spans="1:15" ht="13.15">
      <c r="A59" s="2">
        <v>45073.973069166663</v>
      </c>
      <c r="B59" s="1" t="s">
        <v>15</v>
      </c>
      <c r="C59" s="1" t="s">
        <v>16</v>
      </c>
      <c r="D59" s="1" t="s">
        <v>29</v>
      </c>
      <c r="E59" s="1" t="s">
        <v>18</v>
      </c>
      <c r="F59" s="1" t="s">
        <v>41</v>
      </c>
      <c r="G59" s="1" t="s">
        <v>31</v>
      </c>
      <c r="H59" s="1" t="s">
        <v>26</v>
      </c>
      <c r="I59" s="1" t="s">
        <v>32</v>
      </c>
      <c r="J59" s="1" t="s">
        <v>79</v>
      </c>
      <c r="K59" s="1" t="s">
        <v>211</v>
      </c>
      <c r="L59" s="8" t="s">
        <v>62</v>
      </c>
      <c r="N59" s="1" t="s">
        <v>211</v>
      </c>
      <c r="O59" s="1" t="s">
        <v>17</v>
      </c>
    </row>
    <row r="60" spans="1:15" ht="13.15">
      <c r="A60" s="2">
        <v>45073.973239571758</v>
      </c>
      <c r="B60" s="1" t="s">
        <v>15</v>
      </c>
      <c r="C60" s="1" t="s">
        <v>16</v>
      </c>
      <c r="D60" s="1" t="s">
        <v>29</v>
      </c>
      <c r="E60" s="1" t="s">
        <v>18</v>
      </c>
      <c r="F60" s="1" t="s">
        <v>41</v>
      </c>
      <c r="G60" s="1" t="s">
        <v>31</v>
      </c>
      <c r="H60" s="1" t="s">
        <v>78</v>
      </c>
      <c r="I60" s="1" t="s">
        <v>60</v>
      </c>
      <c r="J60" s="1" t="s">
        <v>28</v>
      </c>
      <c r="K60" s="1" t="s">
        <v>212</v>
      </c>
      <c r="L60" s="5" t="s">
        <v>24</v>
      </c>
      <c r="N60" s="1" t="s">
        <v>213</v>
      </c>
      <c r="O60" s="1" t="s">
        <v>214</v>
      </c>
    </row>
    <row r="61" spans="1:15" ht="13.15">
      <c r="A61" s="2">
        <v>45073.9737665625</v>
      </c>
      <c r="B61" s="1" t="s">
        <v>15</v>
      </c>
      <c r="C61" s="1" t="s">
        <v>45</v>
      </c>
      <c r="D61" s="1" t="s">
        <v>29</v>
      </c>
      <c r="E61" s="1" t="s">
        <v>18</v>
      </c>
      <c r="F61" s="1" t="s">
        <v>41</v>
      </c>
      <c r="G61" s="1" t="s">
        <v>31</v>
      </c>
      <c r="H61" s="1" t="s">
        <v>21</v>
      </c>
      <c r="I61" s="1" t="s">
        <v>27</v>
      </c>
      <c r="J61" s="1" t="s">
        <v>28</v>
      </c>
      <c r="K61" s="1" t="s">
        <v>215</v>
      </c>
      <c r="L61" s="5" t="s">
        <v>24</v>
      </c>
      <c r="M61" s="1" t="s">
        <v>216</v>
      </c>
      <c r="N61" s="1" t="s">
        <v>217</v>
      </c>
      <c r="O61" s="1" t="s">
        <v>206</v>
      </c>
    </row>
    <row r="62" spans="1:15" ht="13.15">
      <c r="A62" s="2">
        <v>45073.97463074074</v>
      </c>
      <c r="B62" s="1" t="s">
        <v>15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26</v>
      </c>
      <c r="I62" s="1" t="s">
        <v>27</v>
      </c>
      <c r="J62" s="1" t="s">
        <v>38</v>
      </c>
      <c r="K62" s="1" t="s">
        <v>218</v>
      </c>
      <c r="L62" s="8" t="s">
        <v>62</v>
      </c>
      <c r="M62" s="1" t="s">
        <v>219</v>
      </c>
      <c r="N62" s="1" t="s">
        <v>220</v>
      </c>
      <c r="O62" s="1" t="s">
        <v>221</v>
      </c>
    </row>
    <row r="63" spans="1:15" ht="13.15">
      <c r="A63" s="2">
        <v>45073.974944421294</v>
      </c>
      <c r="B63" s="1" t="s">
        <v>15</v>
      </c>
      <c r="C63" s="1" t="s">
        <v>16</v>
      </c>
      <c r="D63" s="1" t="s">
        <v>29</v>
      </c>
      <c r="E63" s="1" t="s">
        <v>30</v>
      </c>
      <c r="F63" s="1" t="s">
        <v>37</v>
      </c>
      <c r="G63" s="1" t="s">
        <v>31</v>
      </c>
      <c r="H63" s="1" t="s">
        <v>26</v>
      </c>
      <c r="I63" s="1" t="s">
        <v>32</v>
      </c>
      <c r="J63" s="1" t="s">
        <v>222</v>
      </c>
      <c r="K63" s="1" t="s">
        <v>223</v>
      </c>
      <c r="L63" s="5" t="s">
        <v>24</v>
      </c>
      <c r="N63" s="1" t="s">
        <v>224</v>
      </c>
      <c r="O63" s="1" t="s">
        <v>225</v>
      </c>
    </row>
    <row r="64" spans="1:15" ht="13.15">
      <c r="A64" s="2">
        <v>45073.975802731482</v>
      </c>
      <c r="B64" s="1" t="s">
        <v>50</v>
      </c>
      <c r="C64" s="1" t="s">
        <v>45</v>
      </c>
      <c r="D64" s="1" t="s">
        <v>17</v>
      </c>
      <c r="E64" s="1" t="s">
        <v>25</v>
      </c>
      <c r="F64" s="1" t="s">
        <v>142</v>
      </c>
      <c r="G64" s="1" t="s">
        <v>55</v>
      </c>
      <c r="H64" s="1" t="s">
        <v>51</v>
      </c>
      <c r="I64" s="1" t="s">
        <v>22</v>
      </c>
      <c r="J64" s="1" t="s">
        <v>28</v>
      </c>
      <c r="K64" s="1" t="s">
        <v>226</v>
      </c>
      <c r="L64" s="5" t="s">
        <v>24</v>
      </c>
      <c r="M64" s="1" t="s">
        <v>227</v>
      </c>
      <c r="N64" s="1" t="s">
        <v>228</v>
      </c>
      <c r="O64" s="1" t="s">
        <v>229</v>
      </c>
    </row>
    <row r="65" spans="1:15" ht="13.15">
      <c r="A65" s="2">
        <v>45073.976489629626</v>
      </c>
      <c r="B65" s="1" t="s">
        <v>50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60</v>
      </c>
      <c r="J65" s="1" t="s">
        <v>28</v>
      </c>
      <c r="K65" s="1" t="s">
        <v>230</v>
      </c>
      <c r="L65" s="5" t="s">
        <v>24</v>
      </c>
      <c r="M65" s="1" t="s">
        <v>74</v>
      </c>
      <c r="N65" s="1" t="s">
        <v>231</v>
      </c>
      <c r="O65" s="1" t="s">
        <v>232</v>
      </c>
    </row>
    <row r="66" spans="1:15" ht="13.15">
      <c r="A66" s="2">
        <v>45073.97833943287</v>
      </c>
      <c r="B66" s="1" t="s">
        <v>50</v>
      </c>
      <c r="C66" s="1" t="s">
        <v>16</v>
      </c>
      <c r="D66" s="1" t="s">
        <v>29</v>
      </c>
      <c r="E66" s="1" t="s">
        <v>18</v>
      </c>
      <c r="F66" s="1" t="s">
        <v>46</v>
      </c>
      <c r="G66" s="1" t="s">
        <v>99</v>
      </c>
      <c r="H66" s="1" t="s">
        <v>21</v>
      </c>
      <c r="I66" s="1" t="s">
        <v>32</v>
      </c>
      <c r="J66" s="1" t="s">
        <v>28</v>
      </c>
      <c r="K66" s="1" t="s">
        <v>233</v>
      </c>
      <c r="L66" s="5" t="s">
        <v>24</v>
      </c>
      <c r="M66" s="1" t="s">
        <v>234</v>
      </c>
      <c r="N66" s="1" t="s">
        <v>36</v>
      </c>
      <c r="O66" s="1" t="s">
        <v>235</v>
      </c>
    </row>
    <row r="67" spans="1:15" ht="13.15">
      <c r="A67" s="2">
        <v>45073.979187465273</v>
      </c>
      <c r="B67" s="1" t="s">
        <v>50</v>
      </c>
      <c r="C67" s="1" t="s">
        <v>197</v>
      </c>
      <c r="D67" s="1" t="s">
        <v>29</v>
      </c>
      <c r="E67" s="1" t="s">
        <v>18</v>
      </c>
      <c r="F67" s="1" t="s">
        <v>19</v>
      </c>
      <c r="G67" s="1" t="s">
        <v>20</v>
      </c>
      <c r="H67" s="1" t="s">
        <v>26</v>
      </c>
      <c r="I67" s="1" t="s">
        <v>22</v>
      </c>
      <c r="J67" s="1" t="s">
        <v>101</v>
      </c>
      <c r="K67" s="1" t="s">
        <v>236</v>
      </c>
      <c r="L67" s="5" t="s">
        <v>24</v>
      </c>
      <c r="M67" s="1" t="s">
        <v>237</v>
      </c>
      <c r="N67" s="1" t="s">
        <v>238</v>
      </c>
      <c r="O67" s="1" t="s">
        <v>17</v>
      </c>
    </row>
    <row r="68" spans="1:15" ht="13.15">
      <c r="A68" s="2">
        <v>45073.980597256945</v>
      </c>
      <c r="B68" s="1" t="s">
        <v>15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31</v>
      </c>
      <c r="H68" s="1" t="s">
        <v>100</v>
      </c>
      <c r="I68" s="1" t="s">
        <v>27</v>
      </c>
      <c r="J68" s="1" t="s">
        <v>23</v>
      </c>
      <c r="K68" s="1" t="s">
        <v>239</v>
      </c>
      <c r="L68" s="8" t="s">
        <v>33</v>
      </c>
      <c r="M68" s="1" t="s">
        <v>53</v>
      </c>
      <c r="N68" s="1" t="s">
        <v>240</v>
      </c>
      <c r="O68" s="1" t="s">
        <v>241</v>
      </c>
    </row>
    <row r="69" spans="1:15" ht="13.15">
      <c r="A69" s="2">
        <v>45073.983045844907</v>
      </c>
      <c r="B69" s="1" t="s">
        <v>50</v>
      </c>
      <c r="C69" s="1" t="s">
        <v>197</v>
      </c>
      <c r="D69" s="1" t="s">
        <v>17</v>
      </c>
      <c r="E69" s="1" t="s">
        <v>30</v>
      </c>
      <c r="F69" s="1" t="s">
        <v>41</v>
      </c>
      <c r="G69" s="1" t="s">
        <v>31</v>
      </c>
      <c r="H69" s="1" t="s">
        <v>51</v>
      </c>
      <c r="I69" s="1" t="s">
        <v>27</v>
      </c>
      <c r="J69" s="1" t="s">
        <v>38</v>
      </c>
      <c r="K69" s="1" t="s">
        <v>242</v>
      </c>
      <c r="L69" s="5" t="s">
        <v>24</v>
      </c>
      <c r="M69" s="1" t="s">
        <v>243</v>
      </c>
      <c r="N69" s="1" t="s">
        <v>244</v>
      </c>
      <c r="O69" s="1" t="s">
        <v>36</v>
      </c>
    </row>
    <row r="70" spans="1:15" ht="13.15">
      <c r="A70" s="2">
        <v>45073.983929837967</v>
      </c>
      <c r="B70" s="1" t="s">
        <v>15</v>
      </c>
      <c r="C70" s="1" t="s">
        <v>16</v>
      </c>
      <c r="D70" s="1" t="s">
        <v>29</v>
      </c>
      <c r="E70" s="1" t="s">
        <v>18</v>
      </c>
      <c r="F70" s="1" t="s">
        <v>41</v>
      </c>
      <c r="G70" s="1" t="s">
        <v>31</v>
      </c>
      <c r="H70" s="1" t="s">
        <v>21</v>
      </c>
      <c r="I70" s="1" t="s">
        <v>27</v>
      </c>
      <c r="J70" s="1" t="s">
        <v>28</v>
      </c>
      <c r="K70" s="1" t="s">
        <v>245</v>
      </c>
      <c r="L70" s="5" t="s">
        <v>24</v>
      </c>
      <c r="M70" s="1" t="s">
        <v>246</v>
      </c>
      <c r="N70" s="1" t="s">
        <v>247</v>
      </c>
      <c r="O70" s="1" t="s">
        <v>169</v>
      </c>
    </row>
    <row r="71" spans="1:15" ht="13.15">
      <c r="A71" s="2">
        <v>45073.985411597227</v>
      </c>
      <c r="B71" s="1" t="s">
        <v>15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31</v>
      </c>
      <c r="H71" s="1" t="s">
        <v>21</v>
      </c>
      <c r="I71" s="1" t="s">
        <v>22</v>
      </c>
      <c r="J71" s="1" t="s">
        <v>101</v>
      </c>
      <c r="K71" s="1" t="s">
        <v>248</v>
      </c>
      <c r="L71" s="8" t="s">
        <v>33</v>
      </c>
      <c r="M71" s="1" t="s">
        <v>249</v>
      </c>
      <c r="N71" s="1" t="s">
        <v>250</v>
      </c>
      <c r="O71" s="1" t="s">
        <v>251</v>
      </c>
    </row>
    <row r="72" spans="1:15" ht="13.15">
      <c r="A72" s="2">
        <v>45073.988420439811</v>
      </c>
      <c r="B72" s="1" t="s">
        <v>50</v>
      </c>
      <c r="C72" s="1" t="s">
        <v>16</v>
      </c>
      <c r="D72" s="1" t="s">
        <v>17</v>
      </c>
      <c r="E72" s="1" t="s">
        <v>18</v>
      </c>
      <c r="F72" s="1" t="s">
        <v>41</v>
      </c>
      <c r="G72" s="1" t="s">
        <v>31</v>
      </c>
      <c r="H72" s="1" t="s">
        <v>26</v>
      </c>
      <c r="I72" s="1" t="s">
        <v>60</v>
      </c>
      <c r="J72" s="1" t="s">
        <v>28</v>
      </c>
      <c r="K72" s="1" t="s">
        <v>252</v>
      </c>
      <c r="L72" s="8" t="s">
        <v>33</v>
      </c>
      <c r="M72" s="1" t="s">
        <v>253</v>
      </c>
      <c r="N72" s="1" t="s">
        <v>254</v>
      </c>
      <c r="O72" s="1" t="s">
        <v>17</v>
      </c>
    </row>
    <row r="73" spans="1:15" ht="13.15">
      <c r="A73" s="2">
        <v>45073.988917418981</v>
      </c>
      <c r="B73" s="1" t="s">
        <v>50</v>
      </c>
      <c r="C73" s="1" t="s">
        <v>16</v>
      </c>
      <c r="D73" s="1" t="s">
        <v>29</v>
      </c>
      <c r="E73" s="1" t="s">
        <v>30</v>
      </c>
      <c r="F73" s="1" t="s">
        <v>41</v>
      </c>
      <c r="G73" s="1" t="s">
        <v>31</v>
      </c>
      <c r="H73" s="1" t="s">
        <v>51</v>
      </c>
      <c r="I73" s="1" t="s">
        <v>22</v>
      </c>
      <c r="J73" s="1" t="s">
        <v>28</v>
      </c>
      <c r="K73" s="1" t="s">
        <v>255</v>
      </c>
      <c r="L73" s="5" t="s">
        <v>24</v>
      </c>
      <c r="M73" s="1" t="s">
        <v>256</v>
      </c>
      <c r="N73" s="1" t="s">
        <v>257</v>
      </c>
      <c r="O73" s="1" t="s">
        <v>17</v>
      </c>
    </row>
    <row r="74" spans="1:15" ht="13.15">
      <c r="A74" s="2">
        <v>45073.989771631939</v>
      </c>
      <c r="B74" s="1" t="s">
        <v>15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20</v>
      </c>
      <c r="H74" s="1" t="s">
        <v>26</v>
      </c>
      <c r="I74" s="1" t="s">
        <v>22</v>
      </c>
      <c r="J74" s="1" t="s">
        <v>23</v>
      </c>
      <c r="K74" s="1" t="s">
        <v>258</v>
      </c>
      <c r="L74" s="8" t="s">
        <v>33</v>
      </c>
      <c r="M74" s="1" t="s">
        <v>259</v>
      </c>
      <c r="N74" s="1" t="s">
        <v>260</v>
      </c>
      <c r="O74" s="1" t="s">
        <v>261</v>
      </c>
    </row>
    <row r="75" spans="1:15" ht="13.15">
      <c r="A75" s="2">
        <v>45073.992798391206</v>
      </c>
      <c r="B75" s="1" t="s">
        <v>50</v>
      </c>
      <c r="C75" s="1" t="s">
        <v>16</v>
      </c>
      <c r="D75" s="1" t="s">
        <v>29</v>
      </c>
      <c r="E75" s="1" t="s">
        <v>18</v>
      </c>
      <c r="F75" s="1" t="s">
        <v>19</v>
      </c>
      <c r="G75" s="1" t="s">
        <v>31</v>
      </c>
      <c r="H75" s="1" t="s">
        <v>21</v>
      </c>
      <c r="I75" s="1" t="s">
        <v>32</v>
      </c>
      <c r="J75" s="1" t="s">
        <v>28</v>
      </c>
      <c r="K75" s="1" t="s">
        <v>262</v>
      </c>
      <c r="L75" s="5" t="s">
        <v>24</v>
      </c>
      <c r="M75" s="1" t="s">
        <v>263</v>
      </c>
      <c r="N75" s="1" t="s">
        <v>264</v>
      </c>
      <c r="O75" s="1" t="s">
        <v>17</v>
      </c>
    </row>
    <row r="76" spans="1:15" ht="13.15">
      <c r="A76" s="2">
        <v>45073.992848263893</v>
      </c>
      <c r="B76" s="1" t="s">
        <v>50</v>
      </c>
      <c r="C76" s="1" t="s">
        <v>197</v>
      </c>
      <c r="D76" s="1" t="s">
        <v>29</v>
      </c>
      <c r="E76" s="1" t="s">
        <v>30</v>
      </c>
      <c r="F76" s="1" t="s">
        <v>41</v>
      </c>
      <c r="G76" s="1" t="s">
        <v>31</v>
      </c>
      <c r="H76" s="1" t="s">
        <v>26</v>
      </c>
      <c r="I76" s="1" t="s">
        <v>27</v>
      </c>
      <c r="J76" s="1" t="s">
        <v>38</v>
      </c>
      <c r="K76" s="1" t="s">
        <v>265</v>
      </c>
      <c r="L76" s="5" t="s">
        <v>24</v>
      </c>
      <c r="M76" s="1" t="s">
        <v>266</v>
      </c>
      <c r="N76" s="1" t="s">
        <v>267</v>
      </c>
      <c r="O76" s="1" t="s">
        <v>268</v>
      </c>
    </row>
    <row r="77" spans="1:15" ht="13.15">
      <c r="A77" s="2">
        <v>45073.998074363422</v>
      </c>
      <c r="B77" s="1" t="s">
        <v>50</v>
      </c>
      <c r="C77" s="1" t="s">
        <v>45</v>
      </c>
      <c r="D77" s="1" t="s">
        <v>17</v>
      </c>
      <c r="E77" s="1" t="s">
        <v>30</v>
      </c>
      <c r="F77" s="1" t="s">
        <v>37</v>
      </c>
      <c r="G77" s="1" t="s">
        <v>31</v>
      </c>
      <c r="H77" s="1" t="s">
        <v>51</v>
      </c>
      <c r="I77" s="1" t="s">
        <v>60</v>
      </c>
      <c r="J77" s="1" t="s">
        <v>23</v>
      </c>
      <c r="K77" s="1" t="s">
        <v>269</v>
      </c>
      <c r="L77" s="5" t="s">
        <v>24</v>
      </c>
      <c r="M77" s="1" t="s">
        <v>243</v>
      </c>
      <c r="N77" s="1" t="s">
        <v>270</v>
      </c>
      <c r="O77" s="1" t="s">
        <v>271</v>
      </c>
    </row>
    <row r="78" spans="1:15" ht="13.15">
      <c r="A78" s="2">
        <v>45074.002741793985</v>
      </c>
      <c r="B78" s="1" t="s">
        <v>50</v>
      </c>
      <c r="C78" s="1" t="s">
        <v>16</v>
      </c>
      <c r="D78" s="1" t="s">
        <v>29</v>
      </c>
      <c r="E78" s="1" t="s">
        <v>30</v>
      </c>
      <c r="F78" s="1" t="s">
        <v>41</v>
      </c>
      <c r="G78" s="1" t="s">
        <v>31</v>
      </c>
      <c r="H78" s="1" t="s">
        <v>26</v>
      </c>
      <c r="I78" s="1" t="s">
        <v>32</v>
      </c>
      <c r="J78" s="1" t="s">
        <v>38</v>
      </c>
      <c r="K78" s="1" t="s">
        <v>272</v>
      </c>
      <c r="L78" s="8" t="s">
        <v>62</v>
      </c>
      <c r="M78" s="1" t="s">
        <v>273</v>
      </c>
      <c r="N78" s="1" t="s">
        <v>274</v>
      </c>
      <c r="O78" s="1" t="s">
        <v>275</v>
      </c>
    </row>
    <row r="79" spans="1:15" ht="13.15">
      <c r="A79" s="2">
        <v>45074.003045266203</v>
      </c>
      <c r="B79" s="1" t="s">
        <v>15</v>
      </c>
      <c r="C79" s="1" t="s">
        <v>16</v>
      </c>
      <c r="D79" s="1" t="s">
        <v>29</v>
      </c>
      <c r="E79" s="1" t="s">
        <v>30</v>
      </c>
      <c r="F79" s="1" t="s">
        <v>41</v>
      </c>
      <c r="G79" s="1" t="s">
        <v>31</v>
      </c>
      <c r="H79" s="1" t="s">
        <v>21</v>
      </c>
      <c r="I79" s="1" t="s">
        <v>32</v>
      </c>
      <c r="J79" s="1" t="s">
        <v>79</v>
      </c>
      <c r="K79" s="1" t="s">
        <v>29</v>
      </c>
      <c r="L79" s="8" t="s">
        <v>62</v>
      </c>
      <c r="N79" s="1" t="s">
        <v>276</v>
      </c>
      <c r="O79" s="1" t="s">
        <v>29</v>
      </c>
    </row>
    <row r="80" spans="1:15" ht="13.15">
      <c r="A80" s="2">
        <v>45074.004029490738</v>
      </c>
      <c r="B80" s="1" t="s">
        <v>50</v>
      </c>
      <c r="C80" s="1" t="s">
        <v>277</v>
      </c>
      <c r="D80" s="1" t="s">
        <v>17</v>
      </c>
      <c r="E80" s="1" t="s">
        <v>18</v>
      </c>
      <c r="F80" s="1" t="s">
        <v>19</v>
      </c>
      <c r="G80" s="1" t="s">
        <v>20</v>
      </c>
      <c r="H80" s="1" t="s">
        <v>100</v>
      </c>
      <c r="I80" s="1" t="s">
        <v>27</v>
      </c>
      <c r="J80" s="1" t="s">
        <v>38</v>
      </c>
      <c r="K80" s="1" t="s">
        <v>278</v>
      </c>
      <c r="L80" s="8" t="s">
        <v>33</v>
      </c>
      <c r="M80" s="1" t="s">
        <v>279</v>
      </c>
      <c r="N80" s="1" t="s">
        <v>280</v>
      </c>
      <c r="O80" s="1" t="s">
        <v>17</v>
      </c>
    </row>
    <row r="81" spans="1:15" ht="13.15">
      <c r="A81" s="2">
        <v>45074.005070868057</v>
      </c>
      <c r="B81" s="1" t="s">
        <v>15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20</v>
      </c>
      <c r="H81" s="1" t="s">
        <v>26</v>
      </c>
      <c r="I81" s="1" t="s">
        <v>22</v>
      </c>
      <c r="J81" s="1" t="s">
        <v>28</v>
      </c>
      <c r="K81" s="1" t="s">
        <v>281</v>
      </c>
      <c r="L81" s="8" t="s">
        <v>33</v>
      </c>
      <c r="M81" s="1" t="s">
        <v>282</v>
      </c>
      <c r="N81" s="1" t="s">
        <v>283</v>
      </c>
      <c r="O81" s="1" t="s">
        <v>284</v>
      </c>
    </row>
    <row r="82" spans="1:15" ht="13.15">
      <c r="A82" s="2">
        <v>45074.009604062499</v>
      </c>
      <c r="B82" s="1" t="s">
        <v>15</v>
      </c>
      <c r="C82" s="1" t="s">
        <v>16</v>
      </c>
      <c r="D82" s="1" t="s">
        <v>29</v>
      </c>
      <c r="E82" s="1" t="s">
        <v>25</v>
      </c>
      <c r="F82" s="1" t="s">
        <v>19</v>
      </c>
      <c r="G82" s="1" t="s">
        <v>20</v>
      </c>
      <c r="H82" s="1" t="s">
        <v>100</v>
      </c>
      <c r="I82" s="1" t="s">
        <v>22</v>
      </c>
      <c r="J82" s="1" t="s">
        <v>101</v>
      </c>
      <c r="K82" s="1" t="s">
        <v>285</v>
      </c>
      <c r="L82" s="8" t="s">
        <v>62</v>
      </c>
      <c r="M82" s="1" t="s">
        <v>286</v>
      </c>
      <c r="N82" s="1" t="s">
        <v>287</v>
      </c>
      <c r="O82" s="1" t="s">
        <v>36</v>
      </c>
    </row>
    <row r="83" spans="1:15" ht="13.15">
      <c r="A83" s="2">
        <v>45074.012240613425</v>
      </c>
      <c r="B83" s="1" t="s">
        <v>50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26</v>
      </c>
      <c r="I83" s="1" t="s">
        <v>22</v>
      </c>
      <c r="J83" s="1" t="s">
        <v>28</v>
      </c>
      <c r="K83" s="1" t="s">
        <v>288</v>
      </c>
      <c r="L83" s="5" t="s">
        <v>24</v>
      </c>
      <c r="M83" s="1" t="s">
        <v>181</v>
      </c>
      <c r="N83" s="1" t="s">
        <v>289</v>
      </c>
      <c r="O83" s="1" t="s">
        <v>17</v>
      </c>
    </row>
    <row r="84" spans="1:15" ht="13.15">
      <c r="A84" s="2">
        <v>45074.021949108792</v>
      </c>
      <c r="B84" s="1" t="s">
        <v>50</v>
      </c>
      <c r="C84" s="1" t="s">
        <v>16</v>
      </c>
      <c r="D84" s="1" t="s">
        <v>29</v>
      </c>
      <c r="E84" s="1" t="s">
        <v>30</v>
      </c>
      <c r="F84" s="1" t="s">
        <v>41</v>
      </c>
      <c r="G84" s="1" t="s">
        <v>31</v>
      </c>
      <c r="H84" s="1" t="s">
        <v>21</v>
      </c>
      <c r="I84" s="1" t="s">
        <v>32</v>
      </c>
      <c r="J84" s="1" t="s">
        <v>101</v>
      </c>
      <c r="K84" s="1" t="s">
        <v>44</v>
      </c>
      <c r="L84" s="5" t="s">
        <v>24</v>
      </c>
      <c r="M84" s="1" t="s">
        <v>44</v>
      </c>
      <c r="N84" s="1" t="s">
        <v>44</v>
      </c>
      <c r="O84" s="1" t="s">
        <v>44</v>
      </c>
    </row>
    <row r="85" spans="1:15" ht="13.15">
      <c r="A85" s="2">
        <v>45074.03768893519</v>
      </c>
      <c r="B85" s="1" t="s">
        <v>15</v>
      </c>
      <c r="C85" s="1" t="s">
        <v>16</v>
      </c>
      <c r="D85" s="1" t="s">
        <v>29</v>
      </c>
      <c r="E85" s="1" t="s">
        <v>18</v>
      </c>
      <c r="F85" s="1" t="s">
        <v>19</v>
      </c>
      <c r="G85" s="1" t="s">
        <v>20</v>
      </c>
      <c r="H85" s="1" t="s">
        <v>100</v>
      </c>
      <c r="I85" s="1" t="s">
        <v>22</v>
      </c>
      <c r="J85" s="1" t="s">
        <v>38</v>
      </c>
      <c r="K85" s="1" t="s">
        <v>290</v>
      </c>
      <c r="L85" s="8" t="s">
        <v>33</v>
      </c>
      <c r="M85" s="1" t="s">
        <v>44</v>
      </c>
      <c r="N85" s="1" t="s">
        <v>291</v>
      </c>
      <c r="O85" s="1" t="s">
        <v>292</v>
      </c>
    </row>
    <row r="86" spans="1:15" ht="13.15">
      <c r="A86" s="2">
        <v>45074.040418622681</v>
      </c>
      <c r="B86" s="1" t="s">
        <v>50</v>
      </c>
      <c r="C86" s="1" t="s">
        <v>45</v>
      </c>
      <c r="D86" s="1" t="s">
        <v>17</v>
      </c>
      <c r="E86" s="1" t="s">
        <v>18</v>
      </c>
      <c r="F86" s="1" t="s">
        <v>41</v>
      </c>
      <c r="G86" s="1" t="s">
        <v>20</v>
      </c>
      <c r="H86" s="1" t="s">
        <v>51</v>
      </c>
      <c r="I86" s="1" t="s">
        <v>27</v>
      </c>
      <c r="J86" s="1" t="s">
        <v>28</v>
      </c>
      <c r="K86" s="1" t="s">
        <v>36</v>
      </c>
      <c r="L86" s="5" t="s">
        <v>24</v>
      </c>
      <c r="M86" s="1" t="s">
        <v>293</v>
      </c>
      <c r="N86" s="1" t="s">
        <v>294</v>
      </c>
      <c r="O86" s="1" t="s">
        <v>295</v>
      </c>
    </row>
    <row r="87" spans="1:15" ht="13.15">
      <c r="A87" s="2">
        <v>45074.04707695602</v>
      </c>
      <c r="B87" s="1" t="s">
        <v>50</v>
      </c>
      <c r="C87" s="1" t="s">
        <v>16</v>
      </c>
      <c r="D87" s="1" t="s">
        <v>29</v>
      </c>
      <c r="E87" s="1" t="s">
        <v>30</v>
      </c>
      <c r="F87" s="1" t="s">
        <v>41</v>
      </c>
      <c r="G87" s="1" t="s">
        <v>55</v>
      </c>
      <c r="H87" s="1" t="s">
        <v>26</v>
      </c>
      <c r="I87" s="1" t="s">
        <v>32</v>
      </c>
      <c r="J87" s="1" t="s">
        <v>28</v>
      </c>
      <c r="K87" s="1" t="s">
        <v>29</v>
      </c>
      <c r="L87" s="5" t="s">
        <v>24</v>
      </c>
      <c r="M87" s="1" t="s">
        <v>256</v>
      </c>
      <c r="N87" s="1" t="s">
        <v>296</v>
      </c>
      <c r="O87" s="1" t="s">
        <v>297</v>
      </c>
    </row>
    <row r="88" spans="1:15" ht="13.15">
      <c r="A88" s="2">
        <v>45074.097013564809</v>
      </c>
      <c r="B88" s="1" t="s">
        <v>15</v>
      </c>
      <c r="C88" s="1" t="s">
        <v>16</v>
      </c>
      <c r="D88" s="1" t="s">
        <v>29</v>
      </c>
      <c r="E88" s="1" t="s">
        <v>30</v>
      </c>
      <c r="F88" s="1" t="s">
        <v>41</v>
      </c>
      <c r="G88" s="1" t="s">
        <v>31</v>
      </c>
      <c r="H88" s="1" t="s">
        <v>26</v>
      </c>
      <c r="I88" s="1" t="s">
        <v>32</v>
      </c>
      <c r="J88" s="1" t="s">
        <v>101</v>
      </c>
      <c r="K88" s="1" t="s">
        <v>298</v>
      </c>
      <c r="L88" s="5" t="s">
        <v>24</v>
      </c>
      <c r="M88" s="1" t="s">
        <v>112</v>
      </c>
      <c r="N88" s="1" t="s">
        <v>299</v>
      </c>
      <c r="O88" s="1" t="s">
        <v>300</v>
      </c>
    </row>
    <row r="89" spans="1:15" ht="13.15">
      <c r="A89" s="2">
        <v>45074.103079398148</v>
      </c>
      <c r="B89" s="1" t="s">
        <v>50</v>
      </c>
      <c r="C89" s="1" t="s">
        <v>45</v>
      </c>
      <c r="D89" s="1" t="s">
        <v>17</v>
      </c>
      <c r="E89" s="1" t="s">
        <v>25</v>
      </c>
      <c r="F89" s="1" t="s">
        <v>41</v>
      </c>
      <c r="G89" s="1" t="s">
        <v>31</v>
      </c>
      <c r="H89" s="1" t="s">
        <v>26</v>
      </c>
      <c r="I89" s="1" t="s">
        <v>60</v>
      </c>
      <c r="J89" s="1" t="s">
        <v>28</v>
      </c>
      <c r="K89" s="1" t="s">
        <v>36</v>
      </c>
      <c r="L89" s="5" t="s">
        <v>24</v>
      </c>
      <c r="M89" s="1" t="s">
        <v>301</v>
      </c>
      <c r="N89" s="1" t="s">
        <v>302</v>
      </c>
      <c r="O89" s="1" t="s">
        <v>36</v>
      </c>
    </row>
    <row r="90" spans="1:15" ht="13.15">
      <c r="A90" s="2">
        <v>45074.129901770837</v>
      </c>
      <c r="B90" s="1" t="s">
        <v>15</v>
      </c>
      <c r="C90" s="1" t="s">
        <v>16</v>
      </c>
      <c r="D90" s="1" t="s">
        <v>17</v>
      </c>
      <c r="E90" s="1" t="s">
        <v>25</v>
      </c>
      <c r="F90" s="1" t="s">
        <v>41</v>
      </c>
      <c r="G90" s="1" t="s">
        <v>20</v>
      </c>
      <c r="H90" s="1" t="s">
        <v>100</v>
      </c>
      <c r="I90" s="1" t="s">
        <v>22</v>
      </c>
      <c r="J90" s="1" t="s">
        <v>79</v>
      </c>
      <c r="K90" s="1" t="s">
        <v>303</v>
      </c>
      <c r="L90" s="5" t="s">
        <v>24</v>
      </c>
      <c r="M90" s="1" t="s">
        <v>304</v>
      </c>
      <c r="N90" s="1" t="s">
        <v>305</v>
      </c>
      <c r="O90" s="1" t="s">
        <v>306</v>
      </c>
    </row>
    <row r="91" spans="1:15" ht="13.15">
      <c r="A91" s="2">
        <v>45074.142048263893</v>
      </c>
      <c r="B91" s="1" t="s">
        <v>50</v>
      </c>
      <c r="C91" s="1" t="s">
        <v>197</v>
      </c>
      <c r="D91" s="1" t="s">
        <v>17</v>
      </c>
      <c r="E91" s="1" t="s">
        <v>18</v>
      </c>
      <c r="F91" s="1" t="s">
        <v>19</v>
      </c>
      <c r="G91" s="1" t="s">
        <v>20</v>
      </c>
      <c r="H91" s="1" t="s">
        <v>51</v>
      </c>
      <c r="I91" s="1" t="s">
        <v>27</v>
      </c>
      <c r="J91" s="1" t="s">
        <v>28</v>
      </c>
      <c r="K91" s="1" t="s">
        <v>307</v>
      </c>
      <c r="L91" s="8" t="s">
        <v>62</v>
      </c>
      <c r="M91" s="1" t="s">
        <v>308</v>
      </c>
      <c r="N91" s="1" t="s">
        <v>309</v>
      </c>
      <c r="O91" s="1" t="s">
        <v>310</v>
      </c>
    </row>
    <row r="92" spans="1:15" ht="13.15">
      <c r="A92" s="2">
        <v>45074.169633344907</v>
      </c>
      <c r="B92" s="1" t="s">
        <v>24</v>
      </c>
      <c r="C92" s="1" t="s">
        <v>311</v>
      </c>
      <c r="D92" s="1" t="s">
        <v>17</v>
      </c>
      <c r="E92" s="1" t="s">
        <v>18</v>
      </c>
      <c r="F92" s="1" t="s">
        <v>41</v>
      </c>
      <c r="G92" s="1" t="s">
        <v>77</v>
      </c>
      <c r="H92" s="1" t="s">
        <v>78</v>
      </c>
      <c r="I92" s="1" t="s">
        <v>22</v>
      </c>
      <c r="J92" s="1" t="s">
        <v>38</v>
      </c>
      <c r="K92" s="1" t="s">
        <v>312</v>
      </c>
      <c r="L92" s="5" t="s">
        <v>24</v>
      </c>
      <c r="M92" s="1" t="s">
        <v>313</v>
      </c>
      <c r="N92" s="1" t="s">
        <v>314</v>
      </c>
      <c r="O92" s="1" t="s">
        <v>315</v>
      </c>
    </row>
    <row r="93" spans="1:15" ht="13.15">
      <c r="A93" s="2">
        <v>45074.315501643519</v>
      </c>
      <c r="B93" s="1" t="s">
        <v>15</v>
      </c>
      <c r="C93" s="1" t="s">
        <v>45</v>
      </c>
      <c r="D93" s="1" t="s">
        <v>17</v>
      </c>
      <c r="E93" s="1" t="s">
        <v>18</v>
      </c>
      <c r="F93" s="1" t="s">
        <v>37</v>
      </c>
      <c r="G93" s="1" t="s">
        <v>55</v>
      </c>
      <c r="H93" s="1" t="s">
        <v>78</v>
      </c>
      <c r="I93" s="1" t="s">
        <v>22</v>
      </c>
      <c r="J93" s="1" t="s">
        <v>28</v>
      </c>
      <c r="K93" s="1" t="s">
        <v>316</v>
      </c>
      <c r="L93" s="5" t="s">
        <v>24</v>
      </c>
      <c r="M93" s="1" t="s">
        <v>317</v>
      </c>
      <c r="N93" s="1" t="s">
        <v>318</v>
      </c>
      <c r="O93" s="1" t="s">
        <v>319</v>
      </c>
    </row>
    <row r="94" spans="1:15" ht="13.15">
      <c r="A94" s="2">
        <v>45074.358960115744</v>
      </c>
      <c r="B94" s="1" t="s">
        <v>15</v>
      </c>
      <c r="C94" s="1" t="s">
        <v>45</v>
      </c>
      <c r="D94" s="1" t="s">
        <v>29</v>
      </c>
      <c r="E94" s="1" t="s">
        <v>30</v>
      </c>
      <c r="F94" s="1" t="s">
        <v>41</v>
      </c>
      <c r="G94" s="1" t="s">
        <v>31</v>
      </c>
      <c r="H94" s="1" t="s">
        <v>78</v>
      </c>
      <c r="I94" s="1" t="s">
        <v>32</v>
      </c>
      <c r="J94" s="1" t="s">
        <v>28</v>
      </c>
      <c r="K94" s="1" t="s">
        <v>320</v>
      </c>
      <c r="L94" s="5" t="s">
        <v>24</v>
      </c>
      <c r="M94" s="1" t="s">
        <v>321</v>
      </c>
      <c r="N94" s="1" t="s">
        <v>322</v>
      </c>
      <c r="O94" s="1" t="s">
        <v>36</v>
      </c>
    </row>
    <row r="95" spans="1:15" ht="13.15">
      <c r="A95" s="2">
        <v>45074.37027486111</v>
      </c>
      <c r="B95" s="1" t="s">
        <v>15</v>
      </c>
      <c r="C95" s="1" t="s">
        <v>16</v>
      </c>
      <c r="D95" s="1" t="s">
        <v>17</v>
      </c>
      <c r="E95" s="1" t="s">
        <v>18</v>
      </c>
      <c r="F95" s="1" t="s">
        <v>19</v>
      </c>
      <c r="G95" s="1" t="s">
        <v>20</v>
      </c>
      <c r="H95" s="1" t="s">
        <v>26</v>
      </c>
      <c r="I95" s="1" t="s">
        <v>27</v>
      </c>
      <c r="J95" s="1" t="s">
        <v>79</v>
      </c>
      <c r="K95" s="1" t="s">
        <v>206</v>
      </c>
      <c r="L95" s="8" t="s">
        <v>62</v>
      </c>
      <c r="M95" s="1" t="s">
        <v>323</v>
      </c>
      <c r="N95" s="1" t="s">
        <v>324</v>
      </c>
      <c r="O95" s="1" t="s">
        <v>29</v>
      </c>
    </row>
    <row r="96" spans="1:15" ht="13.15">
      <c r="A96" s="2">
        <v>45074.370598437497</v>
      </c>
      <c r="B96" s="1" t="s">
        <v>15</v>
      </c>
      <c r="C96" s="1" t="s">
        <v>45</v>
      </c>
      <c r="D96" s="1" t="s">
        <v>29</v>
      </c>
      <c r="E96" s="1" t="s">
        <v>25</v>
      </c>
      <c r="F96" s="1" t="s">
        <v>41</v>
      </c>
      <c r="G96" s="1" t="s">
        <v>31</v>
      </c>
      <c r="H96" s="1" t="s">
        <v>26</v>
      </c>
      <c r="I96" s="1" t="s">
        <v>27</v>
      </c>
      <c r="J96" s="1" t="s">
        <v>101</v>
      </c>
      <c r="K96" s="1" t="s">
        <v>325</v>
      </c>
      <c r="L96" s="5" t="s">
        <v>24</v>
      </c>
      <c r="M96" s="1" t="s">
        <v>326</v>
      </c>
      <c r="N96" s="1" t="s">
        <v>327</v>
      </c>
      <c r="O96" s="1" t="s">
        <v>328</v>
      </c>
    </row>
    <row r="97" spans="1:15" ht="13.15">
      <c r="A97" s="2">
        <v>45074.381412488423</v>
      </c>
      <c r="B97" s="1" t="s">
        <v>15</v>
      </c>
      <c r="C97" s="1" t="s">
        <v>16</v>
      </c>
      <c r="D97" s="1" t="s">
        <v>17</v>
      </c>
      <c r="E97" s="1" t="s">
        <v>18</v>
      </c>
      <c r="F97" s="1" t="s">
        <v>19</v>
      </c>
      <c r="G97" s="1" t="s">
        <v>31</v>
      </c>
      <c r="H97" s="1" t="s">
        <v>51</v>
      </c>
      <c r="I97" s="1" t="s">
        <v>22</v>
      </c>
      <c r="J97" s="1" t="s">
        <v>23</v>
      </c>
      <c r="K97" s="1" t="s">
        <v>206</v>
      </c>
      <c r="L97" s="5" t="s">
        <v>24</v>
      </c>
      <c r="M97" s="1" t="s">
        <v>329</v>
      </c>
      <c r="N97" s="1" t="s">
        <v>330</v>
      </c>
      <c r="O97" s="1" t="s">
        <v>331</v>
      </c>
    </row>
    <row r="98" spans="1:15" ht="13.15">
      <c r="A98" s="2">
        <v>45074.404191076392</v>
      </c>
      <c r="B98" s="1" t="s">
        <v>15</v>
      </c>
      <c r="C98" s="1" t="s">
        <v>45</v>
      </c>
      <c r="D98" s="1" t="s">
        <v>17</v>
      </c>
      <c r="E98" s="1" t="s">
        <v>25</v>
      </c>
      <c r="F98" s="1" t="s">
        <v>46</v>
      </c>
      <c r="G98" s="1" t="s">
        <v>99</v>
      </c>
      <c r="H98" s="1" t="s">
        <v>51</v>
      </c>
      <c r="I98" s="1" t="s">
        <v>27</v>
      </c>
      <c r="J98" s="1" t="s">
        <v>28</v>
      </c>
      <c r="K98" s="1" t="s">
        <v>332</v>
      </c>
      <c r="L98" s="5" t="s">
        <v>24</v>
      </c>
      <c r="N98" s="1" t="s">
        <v>17</v>
      </c>
      <c r="O98" s="1" t="s">
        <v>17</v>
      </c>
    </row>
    <row r="99" spans="1:15" ht="13.15">
      <c r="A99" s="2">
        <v>45074.404849178245</v>
      </c>
      <c r="B99" s="1" t="s">
        <v>15</v>
      </c>
      <c r="C99" s="1" t="s">
        <v>16</v>
      </c>
      <c r="D99" s="1" t="s">
        <v>17</v>
      </c>
      <c r="E99" s="1" t="s">
        <v>25</v>
      </c>
      <c r="F99" s="1" t="s">
        <v>46</v>
      </c>
      <c r="G99" s="1" t="s">
        <v>99</v>
      </c>
      <c r="H99" s="1" t="s">
        <v>51</v>
      </c>
      <c r="I99" s="1" t="s">
        <v>27</v>
      </c>
      <c r="J99" s="1" t="s">
        <v>28</v>
      </c>
      <c r="K99" s="1" t="s">
        <v>17</v>
      </c>
      <c r="L99" s="5" t="s">
        <v>24</v>
      </c>
      <c r="N99" s="1" t="s">
        <v>333</v>
      </c>
      <c r="O99" s="1" t="s">
        <v>17</v>
      </c>
    </row>
    <row r="100" spans="1:15" ht="13.15">
      <c r="A100" s="2">
        <v>45074.408988888885</v>
      </c>
      <c r="B100" s="1" t="s">
        <v>15</v>
      </c>
      <c r="C100" s="1" t="s">
        <v>16</v>
      </c>
      <c r="D100" s="1" t="s">
        <v>29</v>
      </c>
      <c r="E100" s="1" t="s">
        <v>76</v>
      </c>
      <c r="F100" s="1" t="s">
        <v>19</v>
      </c>
      <c r="G100" s="1" t="s">
        <v>31</v>
      </c>
      <c r="H100" s="1" t="s">
        <v>26</v>
      </c>
      <c r="I100" s="1" t="s">
        <v>32</v>
      </c>
      <c r="J100" s="1" t="s">
        <v>79</v>
      </c>
      <c r="K100" s="1" t="s">
        <v>152</v>
      </c>
      <c r="L100" s="5" t="s">
        <v>24</v>
      </c>
      <c r="M100" s="1" t="s">
        <v>334</v>
      </c>
      <c r="N100" s="1" t="s">
        <v>335</v>
      </c>
      <c r="O100" s="3" t="s">
        <v>336</v>
      </c>
    </row>
    <row r="101" spans="1:15" ht="13.15">
      <c r="A101" s="2">
        <v>45074.412334108798</v>
      </c>
      <c r="B101" s="1" t="s">
        <v>15</v>
      </c>
      <c r="C101" s="1" t="s">
        <v>16</v>
      </c>
      <c r="D101" s="1" t="s">
        <v>29</v>
      </c>
      <c r="E101" s="1" t="s">
        <v>30</v>
      </c>
      <c r="F101" s="1" t="s">
        <v>19</v>
      </c>
      <c r="G101" s="1" t="s">
        <v>31</v>
      </c>
      <c r="H101" s="1" t="s">
        <v>26</v>
      </c>
      <c r="I101" s="1" t="s">
        <v>27</v>
      </c>
      <c r="J101" s="1" t="s">
        <v>79</v>
      </c>
      <c r="K101" s="1" t="s">
        <v>337</v>
      </c>
      <c r="L101" s="5" t="s">
        <v>24</v>
      </c>
      <c r="M101" s="1" t="s">
        <v>338</v>
      </c>
      <c r="N101" s="1" t="s">
        <v>339</v>
      </c>
      <c r="O101" s="1" t="s">
        <v>88</v>
      </c>
    </row>
    <row r="102" spans="1:15" ht="13.15">
      <c r="A102" s="2">
        <v>45074.437308807872</v>
      </c>
      <c r="B102" s="1" t="s">
        <v>15</v>
      </c>
      <c r="C102" s="1" t="s">
        <v>16</v>
      </c>
      <c r="D102" s="1" t="s">
        <v>29</v>
      </c>
      <c r="E102" s="1" t="s">
        <v>30</v>
      </c>
      <c r="F102" s="1" t="s">
        <v>41</v>
      </c>
      <c r="G102" s="1" t="s">
        <v>31</v>
      </c>
      <c r="H102" s="1" t="s">
        <v>78</v>
      </c>
      <c r="I102" s="1" t="s">
        <v>32</v>
      </c>
      <c r="J102" s="1" t="s">
        <v>28</v>
      </c>
      <c r="K102" s="1" t="s">
        <v>206</v>
      </c>
      <c r="L102" s="5" t="s">
        <v>24</v>
      </c>
      <c r="M102" s="1" t="s">
        <v>243</v>
      </c>
      <c r="N102" s="1" t="s">
        <v>340</v>
      </c>
      <c r="O102" s="1" t="s">
        <v>36</v>
      </c>
    </row>
    <row r="103" spans="1:15" ht="13.15">
      <c r="A103" s="2">
        <v>45074.457787893523</v>
      </c>
      <c r="B103" s="1" t="s">
        <v>50</v>
      </c>
      <c r="C103" s="1" t="s">
        <v>16</v>
      </c>
      <c r="D103" s="1" t="s">
        <v>17</v>
      </c>
      <c r="E103" s="1" t="s">
        <v>18</v>
      </c>
      <c r="F103" s="1" t="s">
        <v>19</v>
      </c>
      <c r="G103" s="1" t="s">
        <v>31</v>
      </c>
      <c r="H103" s="1" t="s">
        <v>26</v>
      </c>
      <c r="I103" s="1" t="s">
        <v>60</v>
      </c>
      <c r="J103" s="1" t="s">
        <v>38</v>
      </c>
      <c r="K103" s="1" t="s">
        <v>341</v>
      </c>
      <c r="L103" s="5" t="s">
        <v>24</v>
      </c>
      <c r="M103" s="1" t="s">
        <v>342</v>
      </c>
      <c r="N103" s="1" t="s">
        <v>343</v>
      </c>
      <c r="O103" s="1" t="s">
        <v>17</v>
      </c>
    </row>
    <row r="104" spans="1:15" ht="13.15">
      <c r="A104" s="2">
        <v>45074.46239645833</v>
      </c>
      <c r="B104" s="1" t="s">
        <v>15</v>
      </c>
      <c r="C104" s="1" t="s">
        <v>197</v>
      </c>
      <c r="D104" s="1" t="s">
        <v>29</v>
      </c>
      <c r="E104" s="1" t="s">
        <v>18</v>
      </c>
      <c r="F104" s="1" t="s">
        <v>19</v>
      </c>
      <c r="G104" s="1" t="s">
        <v>20</v>
      </c>
      <c r="H104" s="1" t="s">
        <v>26</v>
      </c>
      <c r="I104" s="1" t="s">
        <v>27</v>
      </c>
      <c r="J104" s="1" t="s">
        <v>28</v>
      </c>
      <c r="K104" s="1" t="s">
        <v>344</v>
      </c>
      <c r="L104" s="5" t="s">
        <v>24</v>
      </c>
      <c r="M104" s="1" t="s">
        <v>110</v>
      </c>
      <c r="N104" s="1" t="s">
        <v>345</v>
      </c>
      <c r="O104" s="1" t="s">
        <v>17</v>
      </c>
    </row>
    <row r="105" spans="1:15" ht="13.15">
      <c r="A105" s="2">
        <v>45074.4640325</v>
      </c>
      <c r="B105" s="1" t="s">
        <v>15</v>
      </c>
      <c r="C105" s="1" t="s">
        <v>45</v>
      </c>
      <c r="D105" s="1" t="s">
        <v>29</v>
      </c>
      <c r="E105" s="1" t="s">
        <v>18</v>
      </c>
      <c r="F105" s="1" t="s">
        <v>19</v>
      </c>
      <c r="G105" s="1" t="s">
        <v>31</v>
      </c>
      <c r="H105" s="1" t="s">
        <v>26</v>
      </c>
      <c r="I105" s="1" t="s">
        <v>60</v>
      </c>
      <c r="J105" s="1" t="s">
        <v>38</v>
      </c>
      <c r="K105" s="1" t="s">
        <v>346</v>
      </c>
      <c r="L105" s="5" t="s">
        <v>24</v>
      </c>
      <c r="M105" s="1" t="s">
        <v>347</v>
      </c>
      <c r="N105" s="1" t="s">
        <v>348</v>
      </c>
      <c r="O105" s="1" t="s">
        <v>36</v>
      </c>
    </row>
    <row r="106" spans="1:15" ht="13.15">
      <c r="A106" s="2">
        <v>45074.464276226849</v>
      </c>
      <c r="B106" s="1" t="s">
        <v>50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20</v>
      </c>
      <c r="H106" s="1" t="s">
        <v>21</v>
      </c>
      <c r="I106" s="1" t="s">
        <v>22</v>
      </c>
      <c r="J106" s="1" t="s">
        <v>38</v>
      </c>
      <c r="K106" s="1" t="s">
        <v>349</v>
      </c>
      <c r="L106" s="8" t="s">
        <v>33</v>
      </c>
      <c r="M106" s="1" t="s">
        <v>350</v>
      </c>
      <c r="N106" s="1" t="s">
        <v>351</v>
      </c>
      <c r="O106" s="1" t="s">
        <v>352</v>
      </c>
    </row>
    <row r="107" spans="1:15" ht="13.15">
      <c r="A107" s="2">
        <v>45074.466820335649</v>
      </c>
      <c r="B107" s="1" t="s">
        <v>15</v>
      </c>
      <c r="C107" s="1" t="s">
        <v>45</v>
      </c>
      <c r="D107" s="1" t="s">
        <v>17</v>
      </c>
      <c r="E107" s="1" t="s">
        <v>18</v>
      </c>
      <c r="F107" s="1" t="s">
        <v>19</v>
      </c>
      <c r="G107" s="1" t="s">
        <v>20</v>
      </c>
      <c r="H107" s="1" t="s">
        <v>26</v>
      </c>
      <c r="I107" s="1" t="s">
        <v>22</v>
      </c>
      <c r="J107" s="1" t="s">
        <v>28</v>
      </c>
      <c r="K107" s="1" t="s">
        <v>353</v>
      </c>
      <c r="L107" s="8" t="s">
        <v>33</v>
      </c>
      <c r="M107" s="1" t="s">
        <v>354</v>
      </c>
      <c r="N107" s="1" t="s">
        <v>355</v>
      </c>
      <c r="O107" s="1" t="s">
        <v>17</v>
      </c>
    </row>
    <row r="108" spans="1:15" ht="13.15">
      <c r="A108" s="2">
        <v>45074.46820768519</v>
      </c>
      <c r="B108" s="1" t="s">
        <v>50</v>
      </c>
      <c r="C108" s="1" t="s">
        <v>16</v>
      </c>
      <c r="D108" s="1" t="s">
        <v>17</v>
      </c>
      <c r="E108" s="1" t="s">
        <v>18</v>
      </c>
      <c r="F108" s="1" t="s">
        <v>19</v>
      </c>
      <c r="G108" s="1" t="s">
        <v>20</v>
      </c>
      <c r="H108" s="1" t="s">
        <v>100</v>
      </c>
      <c r="I108" s="1" t="s">
        <v>60</v>
      </c>
      <c r="J108" s="1" t="s">
        <v>38</v>
      </c>
      <c r="K108" s="1" t="s">
        <v>356</v>
      </c>
      <c r="L108" s="8" t="s">
        <v>33</v>
      </c>
      <c r="M108" s="1" t="s">
        <v>357</v>
      </c>
      <c r="N108" s="1" t="s">
        <v>358</v>
      </c>
      <c r="O108" s="1" t="s">
        <v>17</v>
      </c>
    </row>
    <row r="109" spans="1:15" ht="13.15">
      <c r="A109" s="2">
        <v>45074.469724849536</v>
      </c>
      <c r="B109" s="1" t="s">
        <v>15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20</v>
      </c>
      <c r="H109" s="1" t="s">
        <v>21</v>
      </c>
      <c r="I109" s="1" t="s">
        <v>27</v>
      </c>
      <c r="J109" s="1" t="s">
        <v>79</v>
      </c>
      <c r="K109" s="1" t="s">
        <v>359</v>
      </c>
      <c r="L109" s="5" t="s">
        <v>24</v>
      </c>
      <c r="M109" s="1" t="s">
        <v>360</v>
      </c>
      <c r="N109" s="1" t="s">
        <v>17</v>
      </c>
      <c r="O109" s="1" t="s">
        <v>17</v>
      </c>
    </row>
    <row r="110" spans="1:15" ht="13.15">
      <c r="A110" s="2">
        <v>45074.470985983797</v>
      </c>
      <c r="B110" s="1" t="s">
        <v>50</v>
      </c>
      <c r="C110" s="1" t="s">
        <v>45</v>
      </c>
      <c r="D110" s="1" t="s">
        <v>17</v>
      </c>
      <c r="E110" s="1" t="s">
        <v>18</v>
      </c>
      <c r="F110" s="1" t="s">
        <v>19</v>
      </c>
      <c r="G110" s="1" t="s">
        <v>20</v>
      </c>
      <c r="H110" s="1" t="s">
        <v>21</v>
      </c>
      <c r="I110" s="1" t="s">
        <v>27</v>
      </c>
      <c r="J110" s="1" t="s">
        <v>28</v>
      </c>
      <c r="K110" s="1" t="s">
        <v>361</v>
      </c>
      <c r="L110" s="8" t="s">
        <v>33</v>
      </c>
      <c r="M110" s="1" t="s">
        <v>362</v>
      </c>
      <c r="N110" s="1" t="s">
        <v>363</v>
      </c>
      <c r="O110" s="1" t="s">
        <v>17</v>
      </c>
    </row>
    <row r="111" spans="1:15" ht="13.15">
      <c r="A111" s="2">
        <v>45074.473684236116</v>
      </c>
      <c r="B111" s="1" t="s">
        <v>15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20</v>
      </c>
      <c r="H111" s="1" t="s">
        <v>21</v>
      </c>
      <c r="I111" s="1" t="s">
        <v>27</v>
      </c>
      <c r="J111" s="1" t="s">
        <v>28</v>
      </c>
      <c r="K111" s="1" t="s">
        <v>364</v>
      </c>
      <c r="L111" s="5" t="s">
        <v>24</v>
      </c>
      <c r="M111" s="1" t="s">
        <v>342</v>
      </c>
      <c r="N111" s="1" t="s">
        <v>365</v>
      </c>
      <c r="O111" s="1" t="s">
        <v>17</v>
      </c>
    </row>
    <row r="112" spans="1:15" ht="13.15">
      <c r="A112" s="2">
        <v>45074.47696994213</v>
      </c>
      <c r="B112" s="1" t="s">
        <v>50</v>
      </c>
      <c r="C112" s="1" t="s">
        <v>197</v>
      </c>
      <c r="D112" s="1" t="s">
        <v>29</v>
      </c>
      <c r="E112" s="1" t="s">
        <v>18</v>
      </c>
      <c r="F112" s="1" t="s">
        <v>41</v>
      </c>
      <c r="G112" s="1" t="s">
        <v>31</v>
      </c>
      <c r="H112" s="1" t="s">
        <v>21</v>
      </c>
      <c r="I112" s="1" t="s">
        <v>32</v>
      </c>
      <c r="J112" s="1" t="s">
        <v>38</v>
      </c>
      <c r="K112" s="1" t="s">
        <v>366</v>
      </c>
      <c r="L112" s="5" t="s">
        <v>24</v>
      </c>
      <c r="M112" s="1" t="s">
        <v>110</v>
      </c>
      <c r="N112" s="1" t="s">
        <v>367</v>
      </c>
      <c r="O112" s="1" t="s">
        <v>368</v>
      </c>
    </row>
    <row r="113" spans="1:15" ht="13.15">
      <c r="A113" s="2">
        <v>45074.478717893522</v>
      </c>
      <c r="B113" s="1" t="s">
        <v>50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20</v>
      </c>
      <c r="H113" s="1" t="s">
        <v>26</v>
      </c>
      <c r="I113" s="1" t="s">
        <v>60</v>
      </c>
      <c r="J113" s="1" t="s">
        <v>101</v>
      </c>
      <c r="K113" s="1" t="s">
        <v>369</v>
      </c>
      <c r="L113" s="8" t="s">
        <v>33</v>
      </c>
      <c r="M113" s="1" t="s">
        <v>370</v>
      </c>
      <c r="N113" s="1" t="s">
        <v>17</v>
      </c>
      <c r="O113" s="1" t="s">
        <v>371</v>
      </c>
    </row>
    <row r="114" spans="1:15" ht="13.15">
      <c r="A114" s="2">
        <v>45074.481556608793</v>
      </c>
      <c r="B114" s="1" t="s">
        <v>15</v>
      </c>
      <c r="C114" s="1" t="s">
        <v>45</v>
      </c>
      <c r="D114" s="1" t="s">
        <v>17</v>
      </c>
      <c r="E114" s="1" t="s">
        <v>30</v>
      </c>
      <c r="F114" s="1" t="s">
        <v>41</v>
      </c>
      <c r="G114" s="1" t="s">
        <v>20</v>
      </c>
      <c r="H114" s="1" t="s">
        <v>51</v>
      </c>
      <c r="I114" s="1" t="s">
        <v>27</v>
      </c>
      <c r="J114" s="1" t="s">
        <v>28</v>
      </c>
      <c r="K114" s="1" t="s">
        <v>372</v>
      </c>
      <c r="L114" s="5" t="s">
        <v>24</v>
      </c>
      <c r="M114" s="1" t="s">
        <v>373</v>
      </c>
      <c r="N114" s="1" t="s">
        <v>374</v>
      </c>
      <c r="O114" s="1" t="s">
        <v>331</v>
      </c>
    </row>
    <row r="115" spans="1:15" ht="13.15">
      <c r="A115" s="2">
        <v>45074.482913356478</v>
      </c>
      <c r="B115" s="1" t="s">
        <v>15</v>
      </c>
      <c r="C115" s="1" t="s">
        <v>16</v>
      </c>
      <c r="D115" s="1" t="s">
        <v>29</v>
      </c>
      <c r="E115" s="1" t="s">
        <v>18</v>
      </c>
      <c r="F115" s="1" t="s">
        <v>19</v>
      </c>
      <c r="G115" s="1" t="s">
        <v>31</v>
      </c>
      <c r="H115" s="1" t="s">
        <v>21</v>
      </c>
      <c r="I115" s="1" t="s">
        <v>22</v>
      </c>
      <c r="J115" s="1" t="s">
        <v>38</v>
      </c>
      <c r="K115" s="1" t="s">
        <v>375</v>
      </c>
      <c r="L115" s="5" t="s">
        <v>24</v>
      </c>
      <c r="M115" s="1" t="s">
        <v>211</v>
      </c>
      <c r="N115" s="1" t="s">
        <v>376</v>
      </c>
      <c r="O115" s="1" t="s">
        <v>17</v>
      </c>
    </row>
    <row r="116" spans="1:15" ht="13.15">
      <c r="A116" s="2">
        <v>45074.485255335647</v>
      </c>
      <c r="B116" s="1" t="s">
        <v>15</v>
      </c>
      <c r="C116" s="1" t="s">
        <v>16</v>
      </c>
      <c r="D116" s="1" t="s">
        <v>29</v>
      </c>
      <c r="E116" s="1" t="s">
        <v>30</v>
      </c>
      <c r="F116" s="1" t="s">
        <v>19</v>
      </c>
      <c r="G116" s="1" t="s">
        <v>20</v>
      </c>
      <c r="H116" s="1" t="s">
        <v>26</v>
      </c>
      <c r="I116" s="1" t="s">
        <v>27</v>
      </c>
      <c r="J116" s="1" t="s">
        <v>38</v>
      </c>
      <c r="K116" s="1" t="s">
        <v>206</v>
      </c>
      <c r="L116" s="5" t="s">
        <v>24</v>
      </c>
      <c r="M116" s="1" t="s">
        <v>243</v>
      </c>
      <c r="N116" s="1" t="s">
        <v>377</v>
      </c>
      <c r="O116" s="1" t="s">
        <v>331</v>
      </c>
    </row>
    <row r="117" spans="1:15" ht="13.15">
      <c r="A117" s="2">
        <v>45074.490696412038</v>
      </c>
      <c r="B117" s="1" t="s">
        <v>50</v>
      </c>
      <c r="C117" s="1" t="s">
        <v>45</v>
      </c>
      <c r="D117" s="1" t="s">
        <v>17</v>
      </c>
      <c r="E117" s="1" t="s">
        <v>25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38</v>
      </c>
      <c r="K117" s="1" t="s">
        <v>378</v>
      </c>
      <c r="L117" s="8" t="s">
        <v>33</v>
      </c>
      <c r="M117" s="1" t="s">
        <v>342</v>
      </c>
      <c r="N117" s="1" t="s">
        <v>379</v>
      </c>
      <c r="O117" s="1" t="s">
        <v>380</v>
      </c>
    </row>
    <row r="118" spans="1:15" ht="13.15">
      <c r="A118" s="2">
        <v>45074.497316493056</v>
      </c>
      <c r="B118" s="1" t="s">
        <v>15</v>
      </c>
      <c r="C118" s="1" t="s">
        <v>197</v>
      </c>
      <c r="D118" s="1" t="s">
        <v>17</v>
      </c>
      <c r="E118" s="1" t="s">
        <v>18</v>
      </c>
      <c r="F118" s="1" t="s">
        <v>41</v>
      </c>
      <c r="G118" s="1" t="s">
        <v>31</v>
      </c>
      <c r="H118" s="1" t="s">
        <v>26</v>
      </c>
      <c r="I118" s="1" t="s">
        <v>381</v>
      </c>
      <c r="J118" s="1" t="s">
        <v>28</v>
      </c>
      <c r="K118" s="1" t="s">
        <v>382</v>
      </c>
      <c r="L118" s="8" t="s">
        <v>62</v>
      </c>
      <c r="M118" s="1" t="s">
        <v>383</v>
      </c>
      <c r="N118" s="1" t="s">
        <v>384</v>
      </c>
      <c r="O118" s="1" t="s">
        <v>385</v>
      </c>
    </row>
    <row r="119" spans="1:15" ht="13.15">
      <c r="A119" s="2">
        <v>45074.508315300925</v>
      </c>
      <c r="B119" s="1" t="s">
        <v>50</v>
      </c>
      <c r="C119" s="1" t="s">
        <v>16</v>
      </c>
      <c r="D119" s="1" t="s">
        <v>29</v>
      </c>
      <c r="E119" s="1" t="s">
        <v>18</v>
      </c>
      <c r="F119" s="1" t="s">
        <v>19</v>
      </c>
      <c r="G119" s="1" t="s">
        <v>31</v>
      </c>
      <c r="H119" s="1" t="s">
        <v>21</v>
      </c>
      <c r="I119" s="1" t="s">
        <v>27</v>
      </c>
      <c r="J119" s="1" t="s">
        <v>79</v>
      </c>
      <c r="K119" s="1" t="s">
        <v>73</v>
      </c>
      <c r="L119" s="5" t="s">
        <v>24</v>
      </c>
      <c r="M119" s="1" t="s">
        <v>386</v>
      </c>
      <c r="N119" s="1" t="s">
        <v>387</v>
      </c>
      <c r="O119" s="1" t="s">
        <v>388</v>
      </c>
    </row>
    <row r="120" spans="1:15" ht="13.15">
      <c r="A120" s="2">
        <v>45074.50933912037</v>
      </c>
      <c r="B120" s="1" t="s">
        <v>15</v>
      </c>
      <c r="C120" s="1" t="s">
        <v>16</v>
      </c>
      <c r="D120" s="1" t="s">
        <v>17</v>
      </c>
      <c r="E120" s="1" t="s">
        <v>30</v>
      </c>
      <c r="F120" s="1" t="s">
        <v>41</v>
      </c>
      <c r="G120" s="1" t="s">
        <v>31</v>
      </c>
      <c r="H120" s="1" t="s">
        <v>26</v>
      </c>
      <c r="I120" s="1" t="s">
        <v>27</v>
      </c>
      <c r="J120" s="1" t="s">
        <v>28</v>
      </c>
      <c r="K120" s="1" t="s">
        <v>389</v>
      </c>
      <c r="L120" s="5" t="s">
        <v>24</v>
      </c>
      <c r="M120" s="1" t="s">
        <v>390</v>
      </c>
      <c r="N120" s="1" t="s">
        <v>391</v>
      </c>
      <c r="O120" s="1" t="s">
        <v>392</v>
      </c>
    </row>
    <row r="121" spans="1:15" ht="13.15">
      <c r="A121" s="2">
        <v>45074.511075995368</v>
      </c>
      <c r="B121" s="1" t="s">
        <v>15</v>
      </c>
      <c r="C121" s="1" t="s">
        <v>16</v>
      </c>
      <c r="D121" s="1" t="s">
        <v>17</v>
      </c>
      <c r="E121" s="1" t="s">
        <v>76</v>
      </c>
      <c r="F121" s="1" t="s">
        <v>37</v>
      </c>
      <c r="G121" s="1" t="s">
        <v>55</v>
      </c>
      <c r="H121" s="1" t="s">
        <v>21</v>
      </c>
      <c r="I121" s="1" t="s">
        <v>32</v>
      </c>
      <c r="J121" s="1" t="s">
        <v>28</v>
      </c>
      <c r="K121" s="1" t="s">
        <v>393</v>
      </c>
      <c r="L121" s="5" t="s">
        <v>24</v>
      </c>
      <c r="M121" s="1" t="s">
        <v>394</v>
      </c>
      <c r="N121" s="1" t="s">
        <v>395</v>
      </c>
      <c r="O121" s="1" t="s">
        <v>396</v>
      </c>
    </row>
    <row r="122" spans="1:15" ht="13.15">
      <c r="A122" s="2">
        <v>45074.51799375</v>
      </c>
      <c r="B122" s="1" t="s">
        <v>15</v>
      </c>
      <c r="C122" s="1" t="s">
        <v>16</v>
      </c>
      <c r="D122" s="1" t="s">
        <v>17</v>
      </c>
      <c r="E122" s="1" t="s">
        <v>18</v>
      </c>
      <c r="F122" s="1" t="s">
        <v>19</v>
      </c>
      <c r="G122" s="1" t="s">
        <v>31</v>
      </c>
      <c r="H122" s="1" t="s">
        <v>26</v>
      </c>
      <c r="I122" s="1" t="s">
        <v>22</v>
      </c>
      <c r="J122" s="1" t="s">
        <v>28</v>
      </c>
      <c r="K122" s="1" t="s">
        <v>397</v>
      </c>
      <c r="L122" s="5" t="s">
        <v>24</v>
      </c>
      <c r="M122" s="1" t="s">
        <v>398</v>
      </c>
      <c r="N122" s="1" t="s">
        <v>399</v>
      </c>
      <c r="O122" s="1" t="s">
        <v>17</v>
      </c>
    </row>
    <row r="123" spans="1:15" ht="13.15">
      <c r="A123" s="2">
        <v>45074.523297071762</v>
      </c>
      <c r="B123" s="1" t="s">
        <v>50</v>
      </c>
      <c r="C123" s="1" t="s">
        <v>16</v>
      </c>
      <c r="D123" s="1" t="s">
        <v>29</v>
      </c>
      <c r="E123" s="1" t="s">
        <v>30</v>
      </c>
      <c r="F123" s="1" t="s">
        <v>142</v>
      </c>
      <c r="G123" s="1" t="s">
        <v>55</v>
      </c>
      <c r="H123" s="1" t="s">
        <v>26</v>
      </c>
      <c r="I123" s="1" t="s">
        <v>60</v>
      </c>
      <c r="J123" s="1" t="s">
        <v>38</v>
      </c>
      <c r="K123" s="1" t="s">
        <v>400</v>
      </c>
      <c r="L123" s="8" t="s">
        <v>62</v>
      </c>
      <c r="N123" s="1" t="s">
        <v>401</v>
      </c>
      <c r="O123" s="1" t="s">
        <v>402</v>
      </c>
    </row>
    <row r="124" spans="1:15" ht="13.15">
      <c r="A124" s="2">
        <v>45074.526654305555</v>
      </c>
      <c r="B124" s="1" t="s">
        <v>15</v>
      </c>
      <c r="C124" s="1" t="s">
        <v>45</v>
      </c>
      <c r="D124" s="1" t="s">
        <v>29</v>
      </c>
      <c r="E124" s="1" t="s">
        <v>30</v>
      </c>
      <c r="F124" s="1" t="s">
        <v>41</v>
      </c>
      <c r="G124" s="1" t="s">
        <v>55</v>
      </c>
      <c r="H124" s="1" t="s">
        <v>26</v>
      </c>
      <c r="I124" s="1" t="s">
        <v>22</v>
      </c>
      <c r="J124" s="1" t="s">
        <v>38</v>
      </c>
      <c r="K124" s="1" t="s">
        <v>403</v>
      </c>
      <c r="L124" s="5" t="s">
        <v>24</v>
      </c>
      <c r="M124" s="1" t="s">
        <v>404</v>
      </c>
      <c r="N124" s="1" t="s">
        <v>405</v>
      </c>
      <c r="O124" s="1" t="s">
        <v>406</v>
      </c>
    </row>
    <row r="125" spans="1:15" ht="13.15">
      <c r="A125" s="2">
        <v>45074.533391516205</v>
      </c>
      <c r="B125" s="1" t="s">
        <v>15</v>
      </c>
      <c r="C125" s="1" t="s">
        <v>16</v>
      </c>
      <c r="D125" s="1" t="s">
        <v>17</v>
      </c>
      <c r="E125" s="1" t="s">
        <v>18</v>
      </c>
      <c r="F125" s="1" t="s">
        <v>19</v>
      </c>
      <c r="G125" s="1" t="s">
        <v>31</v>
      </c>
      <c r="H125" s="1" t="s">
        <v>26</v>
      </c>
      <c r="I125" s="1" t="s">
        <v>32</v>
      </c>
      <c r="J125" s="1" t="s">
        <v>28</v>
      </c>
      <c r="K125" s="1" t="s">
        <v>407</v>
      </c>
      <c r="L125" s="5" t="s">
        <v>24</v>
      </c>
      <c r="M125" s="1" t="s">
        <v>408</v>
      </c>
      <c r="N125" s="1" t="s">
        <v>409</v>
      </c>
      <c r="O125" s="1" t="s">
        <v>36</v>
      </c>
    </row>
    <row r="126" spans="1:15" ht="13.15">
      <c r="A126" s="2">
        <v>45074.551561956017</v>
      </c>
      <c r="B126" s="1" t="s">
        <v>15</v>
      </c>
      <c r="C126" s="1" t="s">
        <v>16</v>
      </c>
      <c r="D126" s="1" t="s">
        <v>29</v>
      </c>
      <c r="E126" s="1" t="s">
        <v>18</v>
      </c>
      <c r="F126" s="1" t="s">
        <v>19</v>
      </c>
      <c r="G126" s="1" t="s">
        <v>31</v>
      </c>
      <c r="H126" s="1" t="s">
        <v>26</v>
      </c>
      <c r="I126" s="1" t="s">
        <v>22</v>
      </c>
      <c r="J126" s="1" t="s">
        <v>28</v>
      </c>
      <c r="K126" s="1" t="s">
        <v>206</v>
      </c>
      <c r="L126" s="5" t="s">
        <v>24</v>
      </c>
      <c r="N126" s="1" t="s">
        <v>410</v>
      </c>
      <c r="O126" s="1" t="s">
        <v>411</v>
      </c>
    </row>
    <row r="127" spans="1:15" ht="13.15">
      <c r="A127" s="2">
        <v>45074.567935509258</v>
      </c>
      <c r="B127" s="1" t="s">
        <v>15</v>
      </c>
      <c r="C127" s="1" t="s">
        <v>16</v>
      </c>
      <c r="D127" s="1" t="s">
        <v>29</v>
      </c>
      <c r="E127" s="1" t="s">
        <v>18</v>
      </c>
      <c r="F127" s="1" t="s">
        <v>37</v>
      </c>
      <c r="G127" s="1" t="s">
        <v>77</v>
      </c>
      <c r="H127" s="1" t="s">
        <v>26</v>
      </c>
      <c r="I127" s="1" t="s">
        <v>32</v>
      </c>
      <c r="J127" s="1" t="s">
        <v>28</v>
      </c>
      <c r="K127" s="1" t="s">
        <v>412</v>
      </c>
      <c r="L127" s="5" t="s">
        <v>24</v>
      </c>
      <c r="M127" s="1" t="s">
        <v>44</v>
      </c>
      <c r="N127" s="1" t="s">
        <v>44</v>
      </c>
      <c r="O127" s="1" t="s">
        <v>413</v>
      </c>
    </row>
    <row r="128" spans="1:15" ht="13.15">
      <c r="A128" s="2">
        <v>45074.572265069444</v>
      </c>
      <c r="B128" s="1" t="s">
        <v>50</v>
      </c>
      <c r="C128" s="1" t="s">
        <v>16</v>
      </c>
      <c r="D128" s="1" t="s">
        <v>17</v>
      </c>
      <c r="E128" s="1" t="s">
        <v>18</v>
      </c>
      <c r="F128" s="1" t="s">
        <v>41</v>
      </c>
      <c r="G128" s="1" t="s">
        <v>31</v>
      </c>
      <c r="H128" s="1" t="s">
        <v>21</v>
      </c>
      <c r="I128" s="1" t="s">
        <v>32</v>
      </c>
      <c r="J128" s="1" t="s">
        <v>28</v>
      </c>
      <c r="K128" s="1" t="s">
        <v>414</v>
      </c>
      <c r="L128" s="8" t="s">
        <v>62</v>
      </c>
      <c r="M128" s="1" t="s">
        <v>243</v>
      </c>
      <c r="N128" s="1" t="s">
        <v>415</v>
      </c>
      <c r="O128" s="1" t="s">
        <v>36</v>
      </c>
    </row>
    <row r="129" spans="1:15" ht="13.15">
      <c r="A129" s="2">
        <v>45074.57646773148</v>
      </c>
      <c r="B129" s="1" t="s">
        <v>50</v>
      </c>
      <c r="C129" s="1" t="s">
        <v>45</v>
      </c>
      <c r="D129" s="1" t="s">
        <v>17</v>
      </c>
      <c r="E129" s="1" t="s">
        <v>25</v>
      </c>
      <c r="F129" s="1" t="s">
        <v>19</v>
      </c>
      <c r="G129" s="1" t="s">
        <v>31</v>
      </c>
      <c r="H129" s="1" t="s">
        <v>26</v>
      </c>
      <c r="I129" s="1" t="s">
        <v>60</v>
      </c>
      <c r="J129" s="1" t="s">
        <v>28</v>
      </c>
      <c r="K129" s="1" t="s">
        <v>416</v>
      </c>
      <c r="L129" s="5" t="s">
        <v>24</v>
      </c>
      <c r="M129" s="1" t="s">
        <v>417</v>
      </c>
      <c r="N129" s="1" t="s">
        <v>418</v>
      </c>
      <c r="O129" s="1" t="s">
        <v>419</v>
      </c>
    </row>
    <row r="130" spans="1:15" ht="13.15">
      <c r="A130" s="2">
        <v>45074.578812083331</v>
      </c>
      <c r="B130" s="1" t="s">
        <v>15</v>
      </c>
      <c r="C130" s="1" t="s">
        <v>16</v>
      </c>
      <c r="D130" s="1" t="s">
        <v>29</v>
      </c>
      <c r="E130" s="1" t="s">
        <v>18</v>
      </c>
      <c r="F130" s="1" t="s">
        <v>41</v>
      </c>
      <c r="G130" s="1" t="s">
        <v>31</v>
      </c>
      <c r="H130" s="1" t="s">
        <v>26</v>
      </c>
      <c r="I130" s="1" t="s">
        <v>32</v>
      </c>
      <c r="J130" s="1" t="s">
        <v>28</v>
      </c>
      <c r="K130" s="1" t="s">
        <v>420</v>
      </c>
      <c r="L130" s="5" t="s">
        <v>24</v>
      </c>
      <c r="M130" s="1" t="s">
        <v>421</v>
      </c>
      <c r="N130" s="1" t="s">
        <v>422</v>
      </c>
      <c r="O130" s="1" t="s">
        <v>36</v>
      </c>
    </row>
    <row r="131" spans="1:15" ht="13.15">
      <c r="A131" s="2">
        <v>45074.589520069443</v>
      </c>
      <c r="B131" s="1" t="s">
        <v>15</v>
      </c>
      <c r="C131" s="1" t="s">
        <v>16</v>
      </c>
      <c r="D131" s="1" t="s">
        <v>29</v>
      </c>
      <c r="E131" s="1" t="s">
        <v>18</v>
      </c>
      <c r="F131" s="1" t="s">
        <v>41</v>
      </c>
      <c r="G131" s="1" t="s">
        <v>20</v>
      </c>
      <c r="H131" s="1" t="s">
        <v>51</v>
      </c>
      <c r="I131" s="1" t="s">
        <v>32</v>
      </c>
      <c r="J131" s="1" t="s">
        <v>28</v>
      </c>
      <c r="K131" s="1" t="s">
        <v>423</v>
      </c>
      <c r="L131" s="5" t="s">
        <v>24</v>
      </c>
      <c r="M131" s="1" t="s">
        <v>424</v>
      </c>
      <c r="N131" s="1" t="s">
        <v>425</v>
      </c>
      <c r="O131" s="1" t="s">
        <v>17</v>
      </c>
    </row>
    <row r="132" spans="1:15" ht="13.15">
      <c r="A132" s="2">
        <v>45074.602871122683</v>
      </c>
      <c r="B132" s="1" t="s">
        <v>50</v>
      </c>
      <c r="C132" s="1" t="s">
        <v>16</v>
      </c>
      <c r="D132" s="1" t="s">
        <v>29</v>
      </c>
      <c r="E132" s="1" t="s">
        <v>18</v>
      </c>
      <c r="F132" s="1" t="s">
        <v>37</v>
      </c>
      <c r="G132" s="1" t="s">
        <v>31</v>
      </c>
      <c r="H132" s="1" t="s">
        <v>26</v>
      </c>
      <c r="I132" s="1" t="s">
        <v>32</v>
      </c>
      <c r="J132" s="1" t="s">
        <v>79</v>
      </c>
      <c r="K132" s="1" t="s">
        <v>426</v>
      </c>
      <c r="L132" s="5" t="s">
        <v>24</v>
      </c>
      <c r="N132" s="1" t="s">
        <v>427</v>
      </c>
      <c r="O132" s="1" t="s">
        <v>428</v>
      </c>
    </row>
    <row r="133" spans="1:15" ht="13.15">
      <c r="A133" s="2">
        <v>45074.60875255787</v>
      </c>
      <c r="B133" s="1" t="s">
        <v>50</v>
      </c>
      <c r="C133" s="1" t="s">
        <v>16</v>
      </c>
      <c r="D133" s="1" t="s">
        <v>17</v>
      </c>
      <c r="E133" s="1" t="s">
        <v>25</v>
      </c>
      <c r="F133" s="1" t="s">
        <v>41</v>
      </c>
      <c r="G133" s="1" t="s">
        <v>20</v>
      </c>
      <c r="H133" s="1" t="s">
        <v>51</v>
      </c>
      <c r="I133" s="1" t="s">
        <v>27</v>
      </c>
      <c r="J133" s="1" t="s">
        <v>28</v>
      </c>
      <c r="K133" s="1" t="s">
        <v>429</v>
      </c>
      <c r="L133" s="5" t="s">
        <v>24</v>
      </c>
      <c r="M133" s="1" t="s">
        <v>321</v>
      </c>
      <c r="N133" s="1" t="s">
        <v>430</v>
      </c>
      <c r="O133" s="1" t="s">
        <v>36</v>
      </c>
    </row>
    <row r="134" spans="1:15" ht="13.15">
      <c r="A134" s="2">
        <v>45074.702898067131</v>
      </c>
      <c r="B134" s="1" t="s">
        <v>50</v>
      </c>
      <c r="C134" s="1" t="s">
        <v>16</v>
      </c>
      <c r="D134" s="1" t="s">
        <v>17</v>
      </c>
      <c r="E134" s="1" t="s">
        <v>76</v>
      </c>
      <c r="F134" s="1" t="s">
        <v>19</v>
      </c>
      <c r="G134" s="1" t="s">
        <v>99</v>
      </c>
      <c r="H134" s="1" t="s">
        <v>51</v>
      </c>
      <c r="I134" s="1" t="s">
        <v>60</v>
      </c>
      <c r="J134" s="1" t="s">
        <v>23</v>
      </c>
      <c r="K134" s="1" t="s">
        <v>431</v>
      </c>
      <c r="L134" s="5" t="s">
        <v>24</v>
      </c>
      <c r="M134" s="1" t="s">
        <v>432</v>
      </c>
      <c r="N134" s="1" t="s">
        <v>433</v>
      </c>
      <c r="O134" s="1" t="s">
        <v>434</v>
      </c>
    </row>
    <row r="135" spans="1:15" ht="13.15">
      <c r="A135" s="2">
        <v>45074.713855497685</v>
      </c>
      <c r="B135" s="1" t="s">
        <v>50</v>
      </c>
      <c r="C135" s="1" t="s">
        <v>16</v>
      </c>
      <c r="D135" s="1" t="s">
        <v>17</v>
      </c>
      <c r="E135" s="1" t="s">
        <v>18</v>
      </c>
      <c r="F135" s="1" t="s">
        <v>41</v>
      </c>
      <c r="G135" s="1" t="s">
        <v>31</v>
      </c>
      <c r="H135" s="1" t="s">
        <v>26</v>
      </c>
      <c r="I135" s="1" t="s">
        <v>27</v>
      </c>
      <c r="J135" s="1" t="s">
        <v>28</v>
      </c>
      <c r="K135" s="1" t="s">
        <v>435</v>
      </c>
      <c r="L135" s="5" t="s">
        <v>24</v>
      </c>
      <c r="M135" s="1" t="s">
        <v>67</v>
      </c>
      <c r="N135" s="1" t="s">
        <v>436</v>
      </c>
      <c r="O135" s="1" t="s">
        <v>17</v>
      </c>
    </row>
    <row r="136" spans="1:15" ht="13.15">
      <c r="A136" s="2">
        <v>45074.740892893518</v>
      </c>
      <c r="B136" s="1" t="s">
        <v>50</v>
      </c>
      <c r="C136" s="1" t="s">
        <v>45</v>
      </c>
      <c r="D136" s="1" t="s">
        <v>17</v>
      </c>
      <c r="E136" s="1" t="s">
        <v>18</v>
      </c>
      <c r="F136" s="1" t="s">
        <v>41</v>
      </c>
      <c r="G136" s="1" t="s">
        <v>31</v>
      </c>
      <c r="H136" s="1" t="s">
        <v>51</v>
      </c>
      <c r="I136" s="1" t="s">
        <v>22</v>
      </c>
      <c r="J136" s="1" t="s">
        <v>28</v>
      </c>
      <c r="K136" s="1" t="s">
        <v>437</v>
      </c>
      <c r="L136" s="5" t="s">
        <v>24</v>
      </c>
      <c r="M136" s="1" t="s">
        <v>438</v>
      </c>
      <c r="N136" s="1" t="s">
        <v>439</v>
      </c>
      <c r="O136" s="1" t="s">
        <v>440</v>
      </c>
    </row>
    <row r="137" spans="1:15" ht="13.15">
      <c r="A137" s="2">
        <v>45074.8514655787</v>
      </c>
      <c r="B137" s="1" t="s">
        <v>50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20</v>
      </c>
      <c r="H137" s="1" t="s">
        <v>26</v>
      </c>
      <c r="I137" s="1" t="s">
        <v>22</v>
      </c>
      <c r="J137" s="1" t="s">
        <v>28</v>
      </c>
      <c r="K137" s="1" t="s">
        <v>441</v>
      </c>
      <c r="L137" s="5" t="s">
        <v>24</v>
      </c>
      <c r="M137" s="1" t="s">
        <v>442</v>
      </c>
      <c r="N137" s="1" t="s">
        <v>443</v>
      </c>
      <c r="O137" s="1" t="s">
        <v>17</v>
      </c>
    </row>
    <row r="138" spans="1:15" ht="13.15">
      <c r="A138" s="2">
        <v>45074.853230370369</v>
      </c>
      <c r="B138" s="1" t="s">
        <v>50</v>
      </c>
      <c r="C138" s="1" t="s">
        <v>197</v>
      </c>
      <c r="D138" s="1" t="s">
        <v>29</v>
      </c>
      <c r="E138" s="1" t="s">
        <v>18</v>
      </c>
      <c r="F138" s="1" t="s">
        <v>41</v>
      </c>
      <c r="G138" s="1" t="s">
        <v>31</v>
      </c>
      <c r="H138" s="1" t="s">
        <v>26</v>
      </c>
      <c r="I138" s="1" t="s">
        <v>27</v>
      </c>
      <c r="J138" s="1" t="s">
        <v>38</v>
      </c>
      <c r="K138" s="1" t="s">
        <v>444</v>
      </c>
      <c r="L138" s="5" t="s">
        <v>24</v>
      </c>
      <c r="M138" s="1" t="s">
        <v>445</v>
      </c>
      <c r="N138" s="1" t="s">
        <v>446</v>
      </c>
      <c r="O138" s="1" t="s">
        <v>17</v>
      </c>
    </row>
    <row r="139" spans="1:15" ht="13.15">
      <c r="A139" s="2">
        <v>45074.85423892361</v>
      </c>
      <c r="B139" s="1" t="s">
        <v>50</v>
      </c>
      <c r="C139" s="1" t="s">
        <v>16</v>
      </c>
      <c r="D139" s="1" t="s">
        <v>17</v>
      </c>
      <c r="E139" s="1" t="s">
        <v>18</v>
      </c>
      <c r="F139" s="1" t="s">
        <v>41</v>
      </c>
      <c r="G139" s="1" t="s">
        <v>20</v>
      </c>
      <c r="H139" s="1" t="s">
        <v>26</v>
      </c>
      <c r="I139" s="1" t="s">
        <v>22</v>
      </c>
      <c r="J139" s="1" t="s">
        <v>28</v>
      </c>
      <c r="K139" s="1" t="s">
        <v>447</v>
      </c>
      <c r="L139" s="5" t="s">
        <v>24</v>
      </c>
      <c r="M139" s="1" t="s">
        <v>448</v>
      </c>
      <c r="N139" s="1" t="s">
        <v>449</v>
      </c>
      <c r="O139" s="1" t="s">
        <v>450</v>
      </c>
    </row>
    <row r="140" spans="1:15" ht="13.15">
      <c r="A140" s="2">
        <v>45074.85672048611</v>
      </c>
      <c r="B140" s="1" t="s">
        <v>15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20</v>
      </c>
      <c r="H140" s="1" t="s">
        <v>21</v>
      </c>
      <c r="I140" s="1" t="s">
        <v>27</v>
      </c>
      <c r="J140" s="1" t="s">
        <v>38</v>
      </c>
      <c r="K140" s="1" t="s">
        <v>451</v>
      </c>
      <c r="L140" s="5" t="s">
        <v>24</v>
      </c>
      <c r="M140" s="1" t="s">
        <v>452</v>
      </c>
      <c r="N140" s="1" t="s">
        <v>453</v>
      </c>
      <c r="O140" s="1" t="s">
        <v>17</v>
      </c>
    </row>
    <row r="141" spans="1:15" ht="13.15">
      <c r="A141" s="2">
        <v>45074.861002418984</v>
      </c>
      <c r="B141" s="1" t="s">
        <v>50</v>
      </c>
      <c r="C141" s="1" t="s">
        <v>45</v>
      </c>
      <c r="D141" s="1" t="s">
        <v>17</v>
      </c>
      <c r="E141" s="1" t="s">
        <v>18</v>
      </c>
      <c r="F141" s="1" t="s">
        <v>19</v>
      </c>
      <c r="G141" s="1" t="s">
        <v>20</v>
      </c>
      <c r="H141" s="1" t="s">
        <v>100</v>
      </c>
      <c r="I141" s="1" t="s">
        <v>22</v>
      </c>
      <c r="J141" s="1" t="s">
        <v>28</v>
      </c>
      <c r="K141" s="1" t="s">
        <v>454</v>
      </c>
      <c r="L141" s="8" t="s">
        <v>33</v>
      </c>
      <c r="M141" s="1" t="s">
        <v>455</v>
      </c>
      <c r="N141" s="1" t="s">
        <v>456</v>
      </c>
      <c r="O141" s="1" t="s">
        <v>17</v>
      </c>
    </row>
    <row r="142" spans="1:15" ht="13.15">
      <c r="A142" s="2">
        <v>45074.86837491898</v>
      </c>
      <c r="B142" s="1" t="s">
        <v>50</v>
      </c>
      <c r="C142" s="1" t="s">
        <v>16</v>
      </c>
      <c r="D142" s="1" t="s">
        <v>29</v>
      </c>
      <c r="E142" s="1" t="s">
        <v>18</v>
      </c>
      <c r="F142" s="1" t="s">
        <v>41</v>
      </c>
      <c r="G142" s="1" t="s">
        <v>31</v>
      </c>
      <c r="H142" s="1" t="s">
        <v>21</v>
      </c>
      <c r="I142" s="1" t="s">
        <v>32</v>
      </c>
      <c r="J142" s="1" t="s">
        <v>28</v>
      </c>
      <c r="K142" s="1" t="s">
        <v>457</v>
      </c>
      <c r="L142" s="5" t="s">
        <v>24</v>
      </c>
      <c r="M142" s="1" t="s">
        <v>105</v>
      </c>
      <c r="N142" s="1" t="s">
        <v>458</v>
      </c>
      <c r="O142" s="1" t="s">
        <v>459</v>
      </c>
    </row>
    <row r="143" spans="1:15" ht="13.15">
      <c r="A143" s="2">
        <v>45074.88439446759</v>
      </c>
      <c r="B143" s="1" t="s">
        <v>50</v>
      </c>
      <c r="C143" s="1" t="s">
        <v>16</v>
      </c>
      <c r="D143" s="1" t="s">
        <v>17</v>
      </c>
      <c r="E143" s="1" t="s">
        <v>18</v>
      </c>
      <c r="F143" s="1" t="s">
        <v>41</v>
      </c>
      <c r="G143" s="1" t="s">
        <v>20</v>
      </c>
      <c r="H143" s="1" t="s">
        <v>21</v>
      </c>
      <c r="I143" s="1" t="s">
        <v>60</v>
      </c>
      <c r="J143" s="1" t="s">
        <v>79</v>
      </c>
      <c r="K143" s="1" t="s">
        <v>460</v>
      </c>
      <c r="L143" s="8" t="s">
        <v>33</v>
      </c>
      <c r="M143" s="1" t="s">
        <v>461</v>
      </c>
      <c r="N143" s="1" t="s">
        <v>462</v>
      </c>
      <c r="O143" s="1" t="s">
        <v>17</v>
      </c>
    </row>
    <row r="144" spans="1:15" ht="13.15">
      <c r="A144" s="2">
        <v>45074.885593159721</v>
      </c>
      <c r="B144" s="1" t="s">
        <v>15</v>
      </c>
      <c r="C144" s="1" t="s">
        <v>16</v>
      </c>
      <c r="D144" s="1" t="s">
        <v>17</v>
      </c>
      <c r="E144" s="1" t="s">
        <v>18</v>
      </c>
      <c r="F144" s="1" t="s">
        <v>41</v>
      </c>
      <c r="G144" s="1" t="s">
        <v>20</v>
      </c>
      <c r="H144" s="1" t="s">
        <v>100</v>
      </c>
      <c r="I144" s="1" t="s">
        <v>60</v>
      </c>
      <c r="J144" s="1" t="s">
        <v>28</v>
      </c>
      <c r="K144" s="1" t="s">
        <v>463</v>
      </c>
      <c r="L144" s="5" t="s">
        <v>24</v>
      </c>
      <c r="M144" s="1" t="s">
        <v>464</v>
      </c>
      <c r="N144" s="1" t="s">
        <v>17</v>
      </c>
      <c r="O144" s="1" t="s">
        <v>17</v>
      </c>
    </row>
  </sheetData>
  <autoFilter ref="A1:O14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CA1B-CA83-4214-89C7-652D52262E0A}">
  <dimension ref="B3:Q158"/>
  <sheetViews>
    <sheetView tabSelected="1" workbookViewId="0">
      <selection activeCell="C15" sqref="C15:C158"/>
    </sheetView>
  </sheetViews>
  <sheetFormatPr defaultRowHeight="13.15"/>
  <sheetData>
    <row r="3" spans="2:17">
      <c r="C3" s="10" t="s">
        <v>465</v>
      </c>
      <c r="D3" s="11"/>
      <c r="E3" s="11"/>
      <c r="F3" s="11"/>
      <c r="K3" s="10" t="s">
        <v>466</v>
      </c>
      <c r="L3" s="11"/>
      <c r="M3" s="11"/>
    </row>
    <row r="4" spans="2:17">
      <c r="B4" t="s">
        <v>467</v>
      </c>
      <c r="C4" s="6" t="s">
        <v>19</v>
      </c>
      <c r="D4" s="6" t="s">
        <v>37</v>
      </c>
      <c r="E4" s="6" t="s">
        <v>41</v>
      </c>
      <c r="F4" s="6" t="s">
        <v>46</v>
      </c>
      <c r="G4" s="6" t="s">
        <v>142</v>
      </c>
      <c r="H4" s="6" t="s">
        <v>468</v>
      </c>
      <c r="J4" t="s">
        <v>467</v>
      </c>
      <c r="K4" s="6" t="s">
        <v>19</v>
      </c>
      <c r="L4" s="6" t="s">
        <v>37</v>
      </c>
      <c r="M4" s="6" t="s">
        <v>41</v>
      </c>
      <c r="N4" s="6" t="s">
        <v>46</v>
      </c>
      <c r="O4" s="6" t="s">
        <v>142</v>
      </c>
    </row>
    <row r="5" spans="2:17">
      <c r="B5" t="s">
        <v>469</v>
      </c>
      <c r="J5" t="s">
        <v>469</v>
      </c>
    </row>
    <row r="6" spans="2:17">
      <c r="B6" s="6" t="s">
        <v>16</v>
      </c>
      <c r="C6">
        <f>COUNTIFS('Ответы на форму (1)'!$C$2:$C$144, Лист1!B6, 'Ответы на форму (1)'!$F$2:$F$144, Лист1!$C$4)</f>
        <v>51</v>
      </c>
      <c r="D6">
        <f>COUNTIFS('Ответы на форму (1)'!$C$2:$C$144, Лист1!B6, 'Ответы на форму (1)'!$F$2:$F$144, Лист1!$D$4)</f>
        <v>7</v>
      </c>
      <c r="E6">
        <f>COUNTIFS('Ответы на форму (1)'!$C$2:$C$144, Лист1!B6, 'Ответы на форму (1)'!$F$2:$F$144, Лист1!$E$4)</f>
        <v>45</v>
      </c>
      <c r="F6">
        <f>COUNTIFS('Ответы на форму (1)'!$C$2:$C$144, Лист1!B6, 'Ответы на форму (1)'!$F$2:$F$144, Лист1!$F$4)</f>
        <v>4</v>
      </c>
      <c r="G6">
        <f>COUNTIFS('Ответы на форму (1)'!$C$2:$C$144, Лист1!B6, 'Ответы на форму (1)'!$F$2:$F$144, Лист1!$G$4)</f>
        <v>2</v>
      </c>
      <c r="H6">
        <f>SUM(C6:G6)</f>
        <v>109</v>
      </c>
      <c r="J6" s="6" t="s">
        <v>16</v>
      </c>
      <c r="K6" s="4">
        <f>H6*$C$11/$H$11</f>
        <v>47.25874125874126</v>
      </c>
      <c r="L6" s="4">
        <f>H6*$D$11/$H$11</f>
        <v>6.86013986013986</v>
      </c>
      <c r="M6" s="4">
        <f>H6*$E$11/$H$11</f>
        <v>47.25874125874126</v>
      </c>
      <c r="N6" s="4">
        <f>H6*$F$11/$H$11</f>
        <v>5.3356643356643358</v>
      </c>
      <c r="O6" s="4">
        <f>H6*$G$11/$H$11</f>
        <v>2.2867132867132867</v>
      </c>
      <c r="Q6" s="7" t="s">
        <v>470</v>
      </c>
    </row>
    <row r="7" spans="2:17">
      <c r="B7" s="6" t="s">
        <v>45</v>
      </c>
      <c r="C7">
        <f>COUNTIFS('Ответы на форму (1)'!$C$2:$C$144, Лист1!B7, 'Ответы на форму (1)'!$F$2:$F$144, Лист1!$C$4)</f>
        <v>6</v>
      </c>
      <c r="D7">
        <f>COUNTIFS('Ответы на форму (1)'!$C$2:$C$144, Лист1!B7, 'Ответы на форму (1)'!$F$2:$F$144, Лист1!$D$4)</f>
        <v>2</v>
      </c>
      <c r="E7">
        <f>COUNTIFS('Ответы на форму (1)'!$C$2:$C$144, Лист1!B7, 'Ответы на форму (1)'!$F$2:$F$144, Лист1!$E$4)</f>
        <v>11</v>
      </c>
      <c r="F7">
        <f>COUNTIFS('Ответы на форму (1)'!$C$2:$C$144, Лист1!B7, 'Ответы на форму (1)'!$F$2:$F$144, Лист1!$F$4)</f>
        <v>3</v>
      </c>
      <c r="G7">
        <f>COUNTIFS('Ответы на форму (1)'!$C$2:$C$144, Лист1!B7, 'Ответы на форму (1)'!$F$2:$F$144, Лист1!$G$4)</f>
        <v>1</v>
      </c>
      <c r="H7">
        <f t="shared" ref="H7:H10" si="0">SUM(C7:G7)</f>
        <v>23</v>
      </c>
      <c r="J7" s="6" t="s">
        <v>45</v>
      </c>
      <c r="K7" s="4">
        <f t="shared" ref="K7:K10" si="1">H7*$C$11/$H$11</f>
        <v>9.9720279720279716</v>
      </c>
      <c r="L7" s="4">
        <f t="shared" ref="L7:L10" si="2">H7*$D$11/$H$11</f>
        <v>1.4475524475524475</v>
      </c>
      <c r="M7" s="4">
        <f t="shared" ref="M7:M10" si="3">H7*$E$11/$H$11</f>
        <v>9.9720279720279716</v>
      </c>
      <c r="N7" s="4">
        <f t="shared" ref="N7:N10" si="4">H7*$F$11/$H$11</f>
        <v>1.1258741258741258</v>
      </c>
      <c r="O7" s="4">
        <f t="shared" ref="O7:O10" si="5">H7*$G$11/$H$11</f>
        <v>0.4825174825174825</v>
      </c>
      <c r="Q7">
        <f>_xlfn.CHISQ.TEST(C6:G10,K6:O10)</f>
        <v>0.84090595233870358</v>
      </c>
    </row>
    <row r="8" spans="2:17">
      <c r="B8" s="6" t="s">
        <v>197</v>
      </c>
      <c r="C8">
        <f>COUNTIFS('Ответы на форму (1)'!$C$2:$C$144, Лист1!B8, 'Ответы на форму (1)'!$F$2:$F$144, Лист1!$C$4)</f>
        <v>4</v>
      </c>
      <c r="D8">
        <f>COUNTIFS('Ответы на форму (1)'!$C$2:$C$144, Лист1!B8, 'Ответы на форму (1)'!$F$2:$F$144, Лист1!$D$4)</f>
        <v>0</v>
      </c>
      <c r="E8">
        <f>COUNTIFS('Ответы на форму (1)'!$C$2:$C$144, Лист1!B8, 'Ответы на форму (1)'!$F$2:$F$144, Лист1!$E$4)</f>
        <v>5</v>
      </c>
      <c r="F8">
        <f>COUNTIFS('Ответы на форму (1)'!$C$2:$C$144, Лист1!B8, 'Ответы на форму (1)'!$F$2:$F$144, Лист1!$F$4)</f>
        <v>0</v>
      </c>
      <c r="G8">
        <f>COUNTIFS('Ответы на форму (1)'!$C$2:$C$144, Лист1!B8, 'Ответы на форму (1)'!$F$2:$F$144, Лист1!$G$4)</f>
        <v>0</v>
      </c>
      <c r="H8">
        <f t="shared" si="0"/>
        <v>9</v>
      </c>
      <c r="J8" s="6" t="s">
        <v>197</v>
      </c>
      <c r="K8" s="4">
        <f t="shared" si="1"/>
        <v>3.9020979020979021</v>
      </c>
      <c r="L8" s="4">
        <f t="shared" si="2"/>
        <v>0.56643356643356646</v>
      </c>
      <c r="M8" s="4">
        <f t="shared" si="3"/>
        <v>3.9020979020979021</v>
      </c>
      <c r="N8" s="4">
        <f t="shared" si="4"/>
        <v>0.44055944055944057</v>
      </c>
      <c r="O8" s="4">
        <f t="shared" si="5"/>
        <v>0.1888111888111888</v>
      </c>
    </row>
    <row r="9" spans="2:17">
      <c r="B9" s="6" t="s">
        <v>277</v>
      </c>
      <c r="C9">
        <f>COUNTIFS('Ответы на форму (1)'!$C$2:$C$144, Лист1!B9, 'Ответы на форму (1)'!$F$2:$F$144, Лист1!$C$4)</f>
        <v>1</v>
      </c>
      <c r="D9">
        <f>COUNTIFS('Ответы на форму (1)'!$C$2:$C$144, Лист1!B9, 'Ответы на форму (1)'!$F$2:$F$144, Лист1!$D$4)</f>
        <v>0</v>
      </c>
      <c r="E9">
        <f>COUNTIFS('Ответы на форму (1)'!$C$2:$C$144, Лист1!B9, 'Ответы на форму (1)'!$F$2:$F$144, Лист1!$E$4)</f>
        <v>0</v>
      </c>
      <c r="F9">
        <f>COUNTIFS('Ответы на форму (1)'!$C$2:$C$144, Лист1!B9, 'Ответы на форму (1)'!$F$2:$F$144, Лист1!$F$4)</f>
        <v>0</v>
      </c>
      <c r="G9">
        <f>COUNTIFS('Ответы на форму (1)'!$C$2:$C$144, Лист1!B9, 'Ответы на форму (1)'!$F$2:$F$144, Лист1!$G$4)</f>
        <v>0</v>
      </c>
      <c r="H9">
        <f t="shared" si="0"/>
        <v>1</v>
      </c>
      <c r="J9" s="6" t="s">
        <v>277</v>
      </c>
      <c r="K9" s="4">
        <f t="shared" si="1"/>
        <v>0.43356643356643354</v>
      </c>
      <c r="L9" s="4">
        <f t="shared" si="2"/>
        <v>6.2937062937062943E-2</v>
      </c>
      <c r="M9" s="4">
        <f t="shared" si="3"/>
        <v>0.43356643356643354</v>
      </c>
      <c r="N9" s="4">
        <f t="shared" si="4"/>
        <v>4.8951048951048952E-2</v>
      </c>
      <c r="O9" s="4">
        <f t="shared" si="5"/>
        <v>2.097902097902098E-2</v>
      </c>
    </row>
    <row r="10" spans="2:17">
      <c r="B10" s="6" t="s">
        <v>311</v>
      </c>
      <c r="C10">
        <f>COUNTIFS('Ответы на форму (1)'!$C$2:$C$144, Лист1!B10, 'Ответы на форму (1)'!$F$2:$F$144, Лист1!$C$4)</f>
        <v>0</v>
      </c>
      <c r="D10">
        <f>COUNTIFS('Ответы на форму (1)'!$C$2:$C$144, Лист1!B10, 'Ответы на форму (1)'!$F$2:$F$144, Лист1!$D$4)</f>
        <v>0</v>
      </c>
      <c r="E10">
        <f>COUNTIFS('Ответы на форму (1)'!$C$2:$C$144, Лист1!B10, 'Ответы на форму (1)'!$F$2:$F$144, Лист1!$E$4)</f>
        <v>1</v>
      </c>
      <c r="F10">
        <f>COUNTIFS('Ответы на форму (1)'!$C$2:$C$144, Лист1!B10, 'Ответы на форму (1)'!$F$2:$F$144, Лист1!$F$4)</f>
        <v>0</v>
      </c>
      <c r="G10">
        <f>COUNTIFS('Ответы на форму (1)'!$C$2:$C$144, Лист1!B10, 'Ответы на форму (1)'!$F$2:$F$144, Лист1!$G$4)</f>
        <v>0</v>
      </c>
      <c r="H10">
        <f t="shared" si="0"/>
        <v>1</v>
      </c>
      <c r="J10" s="6" t="s">
        <v>311</v>
      </c>
      <c r="K10" s="4">
        <f t="shared" si="1"/>
        <v>0.43356643356643354</v>
      </c>
      <c r="L10" s="4">
        <f t="shared" si="2"/>
        <v>6.2937062937062943E-2</v>
      </c>
      <c r="M10" s="4">
        <f t="shared" si="3"/>
        <v>0.43356643356643354</v>
      </c>
      <c r="N10" s="4">
        <f t="shared" si="4"/>
        <v>4.8951048951048952E-2</v>
      </c>
      <c r="O10" s="4">
        <f t="shared" si="5"/>
        <v>2.097902097902098E-2</v>
      </c>
    </row>
    <row r="11" spans="2:17">
      <c r="B11" s="6" t="s">
        <v>468</v>
      </c>
      <c r="C11">
        <f>SUM(C6:C10)</f>
        <v>62</v>
      </c>
      <c r="D11">
        <f t="shared" ref="D11:G11" si="6">SUM(D6:D10)</f>
        <v>9</v>
      </c>
      <c r="E11">
        <f t="shared" si="6"/>
        <v>62</v>
      </c>
      <c r="F11">
        <f t="shared" si="6"/>
        <v>7</v>
      </c>
      <c r="G11">
        <f t="shared" si="6"/>
        <v>3</v>
      </c>
      <c r="H11">
        <f>SUM(C6:G10)</f>
        <v>143</v>
      </c>
    </row>
    <row r="15" spans="2:17">
      <c r="B15" s="5" t="s">
        <v>467</v>
      </c>
      <c r="C15" s="5" t="s">
        <v>469</v>
      </c>
      <c r="E15" s="9" t="s">
        <v>471</v>
      </c>
      <c r="F15" s="9"/>
      <c r="G15" s="7"/>
      <c r="H15" s="7" t="s">
        <v>472</v>
      </c>
      <c r="I15" s="7" t="s">
        <v>473</v>
      </c>
      <c r="J15" s="7" t="s">
        <v>474</v>
      </c>
    </row>
    <row r="16" spans="2:17">
      <c r="B16" s="1" t="s">
        <v>19</v>
      </c>
      <c r="C16" s="1" t="s">
        <v>16</v>
      </c>
      <c r="E16">
        <f>_xlfn.IFS(B16=$G$4, 0, B16=$D$4, 1, B16=$E$4, 2, B16=$C$4, 3, B16=$F$4, 4)</f>
        <v>3</v>
      </c>
      <c r="F16">
        <f>_xlfn.IFS(C16=$B$10, 0, C16=$B$9, 1, C16=$B$8, 2, C16=$B$6, 3, C16=$B$7, 4)</f>
        <v>3</v>
      </c>
      <c r="H16">
        <f>PEARSON(E16:E158,F16:F158)</f>
        <v>-2.9930106543290522E-2</v>
      </c>
      <c r="I16">
        <v>143</v>
      </c>
      <c r="J16">
        <v>0.16</v>
      </c>
    </row>
    <row r="17" spans="2:6">
      <c r="B17" s="1" t="s">
        <v>19</v>
      </c>
      <c r="C17" s="1" t="s">
        <v>16</v>
      </c>
      <c r="E17">
        <f t="shared" ref="E17:E80" si="7">_xlfn.IFS(B17=$G$4, 0, B17=$D$4, 1, B17=$E$4, 2, B17=$C$4, 3, B17=$F$4, 4)</f>
        <v>3</v>
      </c>
      <c r="F17">
        <f t="shared" ref="F17:F80" si="8">_xlfn.IFS(C17=$B$10, 0, C17=$B$9, 1, C17=$B$8, 2, C17=$B$6, 3, C17=$B$7, 4)</f>
        <v>3</v>
      </c>
    </row>
    <row r="18" spans="2:6">
      <c r="B18" s="1" t="s">
        <v>19</v>
      </c>
      <c r="C18" s="1" t="s">
        <v>16</v>
      </c>
      <c r="E18">
        <f t="shared" si="7"/>
        <v>3</v>
      </c>
      <c r="F18">
        <f t="shared" si="8"/>
        <v>3</v>
      </c>
    </row>
    <row r="19" spans="2:6">
      <c r="B19" s="1" t="s">
        <v>19</v>
      </c>
      <c r="C19" s="1" t="s">
        <v>16</v>
      </c>
      <c r="E19">
        <f t="shared" si="7"/>
        <v>3</v>
      </c>
      <c r="F19">
        <f t="shared" si="8"/>
        <v>3</v>
      </c>
    </row>
    <row r="20" spans="2:6">
      <c r="B20" s="1" t="s">
        <v>37</v>
      </c>
      <c r="C20" s="1" t="s">
        <v>16</v>
      </c>
      <c r="E20">
        <f t="shared" si="7"/>
        <v>1</v>
      </c>
      <c r="F20">
        <f t="shared" si="8"/>
        <v>3</v>
      </c>
    </row>
    <row r="21" spans="2:6">
      <c r="B21" s="1" t="s">
        <v>41</v>
      </c>
      <c r="C21" s="1" t="s">
        <v>16</v>
      </c>
      <c r="E21">
        <f t="shared" si="7"/>
        <v>2</v>
      </c>
      <c r="F21">
        <f t="shared" si="8"/>
        <v>3</v>
      </c>
    </row>
    <row r="22" spans="2:6">
      <c r="B22" s="1" t="s">
        <v>46</v>
      </c>
      <c r="C22" s="1" t="s">
        <v>45</v>
      </c>
      <c r="E22">
        <f t="shared" si="7"/>
        <v>4</v>
      </c>
      <c r="F22">
        <f t="shared" si="8"/>
        <v>4</v>
      </c>
    </row>
    <row r="23" spans="2:6">
      <c r="B23" s="1" t="s">
        <v>41</v>
      </c>
      <c r="C23" s="1" t="s">
        <v>16</v>
      </c>
      <c r="E23">
        <f t="shared" si="7"/>
        <v>2</v>
      </c>
      <c r="F23">
        <f t="shared" si="8"/>
        <v>3</v>
      </c>
    </row>
    <row r="24" spans="2:6">
      <c r="B24" s="1" t="s">
        <v>41</v>
      </c>
      <c r="C24" s="1" t="s">
        <v>16</v>
      </c>
      <c r="E24">
        <f t="shared" si="7"/>
        <v>2</v>
      </c>
      <c r="F24">
        <f t="shared" si="8"/>
        <v>3</v>
      </c>
    </row>
    <row r="25" spans="2:6">
      <c r="B25" s="1" t="s">
        <v>41</v>
      </c>
      <c r="C25" s="1" t="s">
        <v>16</v>
      </c>
      <c r="E25">
        <f t="shared" si="7"/>
        <v>2</v>
      </c>
      <c r="F25">
        <f t="shared" si="8"/>
        <v>3</v>
      </c>
    </row>
    <row r="26" spans="2:6">
      <c r="B26" s="1" t="s">
        <v>41</v>
      </c>
      <c r="C26" s="1" t="s">
        <v>16</v>
      </c>
      <c r="E26">
        <f t="shared" si="7"/>
        <v>2</v>
      </c>
      <c r="F26">
        <f t="shared" si="8"/>
        <v>3</v>
      </c>
    </row>
    <row r="27" spans="2:6">
      <c r="B27" s="1" t="s">
        <v>41</v>
      </c>
      <c r="C27" s="1" t="s">
        <v>16</v>
      </c>
      <c r="E27">
        <f t="shared" si="7"/>
        <v>2</v>
      </c>
      <c r="F27">
        <f t="shared" si="8"/>
        <v>3</v>
      </c>
    </row>
    <row r="28" spans="2:6">
      <c r="B28" s="1" t="s">
        <v>41</v>
      </c>
      <c r="C28" s="1" t="s">
        <v>16</v>
      </c>
      <c r="E28">
        <f t="shared" si="7"/>
        <v>2</v>
      </c>
      <c r="F28">
        <f t="shared" si="8"/>
        <v>3</v>
      </c>
    </row>
    <row r="29" spans="2:6">
      <c r="B29" s="1" t="s">
        <v>41</v>
      </c>
      <c r="C29" s="1" t="s">
        <v>16</v>
      </c>
      <c r="E29">
        <f t="shared" si="7"/>
        <v>2</v>
      </c>
      <c r="F29">
        <f t="shared" si="8"/>
        <v>3</v>
      </c>
    </row>
    <row r="30" spans="2:6">
      <c r="B30" s="1" t="s">
        <v>19</v>
      </c>
      <c r="C30" s="1" t="s">
        <v>16</v>
      </c>
      <c r="E30">
        <f t="shared" si="7"/>
        <v>3</v>
      </c>
      <c r="F30">
        <f t="shared" si="8"/>
        <v>3</v>
      </c>
    </row>
    <row r="31" spans="2:6">
      <c r="B31" s="1" t="s">
        <v>41</v>
      </c>
      <c r="C31" s="1" t="s">
        <v>16</v>
      </c>
      <c r="E31">
        <f t="shared" si="7"/>
        <v>2</v>
      </c>
      <c r="F31">
        <f t="shared" si="8"/>
        <v>3</v>
      </c>
    </row>
    <row r="32" spans="2:6">
      <c r="B32" s="1" t="s">
        <v>41</v>
      </c>
      <c r="C32" s="1" t="s">
        <v>16</v>
      </c>
      <c r="E32">
        <f t="shared" si="7"/>
        <v>2</v>
      </c>
      <c r="F32">
        <f t="shared" si="8"/>
        <v>3</v>
      </c>
    </row>
    <row r="33" spans="2:6">
      <c r="B33" s="1" t="s">
        <v>41</v>
      </c>
      <c r="C33" s="1" t="s">
        <v>45</v>
      </c>
      <c r="E33">
        <f t="shared" si="7"/>
        <v>2</v>
      </c>
      <c r="F33">
        <f t="shared" si="8"/>
        <v>4</v>
      </c>
    </row>
    <row r="34" spans="2:6">
      <c r="B34" s="1" t="s">
        <v>41</v>
      </c>
      <c r="C34" s="1" t="s">
        <v>16</v>
      </c>
      <c r="E34">
        <f t="shared" si="7"/>
        <v>2</v>
      </c>
      <c r="F34">
        <f t="shared" si="8"/>
        <v>3</v>
      </c>
    </row>
    <row r="35" spans="2:6">
      <c r="B35" s="1" t="s">
        <v>46</v>
      </c>
      <c r="C35" s="1" t="s">
        <v>45</v>
      </c>
      <c r="E35">
        <f t="shared" si="7"/>
        <v>4</v>
      </c>
      <c r="F35">
        <f t="shared" si="8"/>
        <v>4</v>
      </c>
    </row>
    <row r="36" spans="2:6">
      <c r="B36" s="1" t="s">
        <v>41</v>
      </c>
      <c r="C36" s="1" t="s">
        <v>16</v>
      </c>
      <c r="E36">
        <f t="shared" si="7"/>
        <v>2</v>
      </c>
      <c r="F36">
        <f t="shared" si="8"/>
        <v>3</v>
      </c>
    </row>
    <row r="37" spans="2:6">
      <c r="B37" s="1" t="s">
        <v>19</v>
      </c>
      <c r="C37" s="1" t="s">
        <v>16</v>
      </c>
      <c r="E37">
        <f t="shared" si="7"/>
        <v>3</v>
      </c>
      <c r="F37">
        <f t="shared" si="8"/>
        <v>3</v>
      </c>
    </row>
    <row r="38" spans="2:6">
      <c r="B38" s="1" t="s">
        <v>19</v>
      </c>
      <c r="C38" s="1" t="s">
        <v>16</v>
      </c>
      <c r="E38">
        <f t="shared" si="7"/>
        <v>3</v>
      </c>
      <c r="F38">
        <f t="shared" si="8"/>
        <v>3</v>
      </c>
    </row>
    <row r="39" spans="2:6">
      <c r="B39" s="1" t="s">
        <v>19</v>
      </c>
      <c r="C39" s="1" t="s">
        <v>16</v>
      </c>
      <c r="E39">
        <f t="shared" si="7"/>
        <v>3</v>
      </c>
      <c r="F39">
        <f t="shared" si="8"/>
        <v>3</v>
      </c>
    </row>
    <row r="40" spans="2:6">
      <c r="B40" s="1" t="s">
        <v>37</v>
      </c>
      <c r="C40" s="1" t="s">
        <v>16</v>
      </c>
      <c r="E40">
        <f t="shared" si="7"/>
        <v>1</v>
      </c>
      <c r="F40">
        <f t="shared" si="8"/>
        <v>3</v>
      </c>
    </row>
    <row r="41" spans="2:6">
      <c r="B41" s="1" t="s">
        <v>19</v>
      </c>
      <c r="C41" s="1" t="s">
        <v>16</v>
      </c>
      <c r="E41">
        <f t="shared" si="7"/>
        <v>3</v>
      </c>
      <c r="F41">
        <f t="shared" si="8"/>
        <v>3</v>
      </c>
    </row>
    <row r="42" spans="2:6">
      <c r="B42" s="1" t="s">
        <v>19</v>
      </c>
      <c r="C42" s="1" t="s">
        <v>16</v>
      </c>
      <c r="E42">
        <f t="shared" si="7"/>
        <v>3</v>
      </c>
      <c r="F42">
        <f t="shared" si="8"/>
        <v>3</v>
      </c>
    </row>
    <row r="43" spans="2:6">
      <c r="B43" s="1" t="s">
        <v>41</v>
      </c>
      <c r="C43" s="1" t="s">
        <v>16</v>
      </c>
      <c r="E43">
        <f t="shared" si="7"/>
        <v>2</v>
      </c>
      <c r="F43">
        <f t="shared" si="8"/>
        <v>3</v>
      </c>
    </row>
    <row r="44" spans="2:6">
      <c r="B44" s="1" t="s">
        <v>41</v>
      </c>
      <c r="C44" s="1" t="s">
        <v>16</v>
      </c>
      <c r="E44">
        <f t="shared" si="7"/>
        <v>2</v>
      </c>
      <c r="F44">
        <f t="shared" si="8"/>
        <v>3</v>
      </c>
    </row>
    <row r="45" spans="2:6">
      <c r="B45" s="1" t="s">
        <v>19</v>
      </c>
      <c r="C45" s="1" t="s">
        <v>16</v>
      </c>
      <c r="E45">
        <f t="shared" si="7"/>
        <v>3</v>
      </c>
      <c r="F45">
        <f t="shared" si="8"/>
        <v>3</v>
      </c>
    </row>
    <row r="46" spans="2:6">
      <c r="B46" s="1" t="s">
        <v>41</v>
      </c>
      <c r="C46" s="1" t="s">
        <v>16</v>
      </c>
      <c r="E46">
        <f t="shared" si="7"/>
        <v>2</v>
      </c>
      <c r="F46">
        <f t="shared" si="8"/>
        <v>3</v>
      </c>
    </row>
    <row r="47" spans="2:6">
      <c r="B47" s="1" t="s">
        <v>37</v>
      </c>
      <c r="C47" s="1" t="s">
        <v>16</v>
      </c>
      <c r="E47">
        <f t="shared" si="7"/>
        <v>1</v>
      </c>
      <c r="F47">
        <f t="shared" si="8"/>
        <v>3</v>
      </c>
    </row>
    <row r="48" spans="2:6">
      <c r="B48" s="1" t="s">
        <v>41</v>
      </c>
      <c r="C48" s="1" t="s">
        <v>16</v>
      </c>
      <c r="E48">
        <f t="shared" si="7"/>
        <v>2</v>
      </c>
      <c r="F48">
        <f t="shared" si="8"/>
        <v>3</v>
      </c>
    </row>
    <row r="49" spans="2:6">
      <c r="B49" s="1" t="s">
        <v>142</v>
      </c>
      <c r="C49" s="1" t="s">
        <v>16</v>
      </c>
      <c r="E49">
        <f t="shared" si="7"/>
        <v>0</v>
      </c>
      <c r="F49">
        <f t="shared" si="8"/>
        <v>3</v>
      </c>
    </row>
    <row r="50" spans="2:6">
      <c r="B50" s="1" t="s">
        <v>19</v>
      </c>
      <c r="C50" s="1" t="s">
        <v>16</v>
      </c>
      <c r="E50">
        <f t="shared" si="7"/>
        <v>3</v>
      </c>
      <c r="F50">
        <f t="shared" si="8"/>
        <v>3</v>
      </c>
    </row>
    <row r="51" spans="2:6">
      <c r="B51" s="1" t="s">
        <v>41</v>
      </c>
      <c r="C51" s="1" t="s">
        <v>16</v>
      </c>
      <c r="E51">
        <f t="shared" si="7"/>
        <v>2</v>
      </c>
      <c r="F51">
        <f t="shared" si="8"/>
        <v>3</v>
      </c>
    </row>
    <row r="52" spans="2:6">
      <c r="B52" s="1" t="s">
        <v>19</v>
      </c>
      <c r="C52" s="1" t="s">
        <v>16</v>
      </c>
      <c r="E52">
        <f t="shared" si="7"/>
        <v>3</v>
      </c>
      <c r="F52">
        <f t="shared" si="8"/>
        <v>3</v>
      </c>
    </row>
    <row r="53" spans="2:6">
      <c r="B53" s="1" t="s">
        <v>41</v>
      </c>
      <c r="C53" s="1" t="s">
        <v>16</v>
      </c>
      <c r="E53">
        <f t="shared" si="7"/>
        <v>2</v>
      </c>
      <c r="F53">
        <f t="shared" si="8"/>
        <v>3</v>
      </c>
    </row>
    <row r="54" spans="2:6">
      <c r="B54" s="1" t="s">
        <v>41</v>
      </c>
      <c r="C54" s="1" t="s">
        <v>16</v>
      </c>
      <c r="E54">
        <f t="shared" si="7"/>
        <v>2</v>
      </c>
      <c r="F54">
        <f t="shared" si="8"/>
        <v>3</v>
      </c>
    </row>
    <row r="55" spans="2:6">
      <c r="B55" s="1" t="s">
        <v>19</v>
      </c>
      <c r="C55" s="1" t="s">
        <v>16</v>
      </c>
      <c r="E55">
        <f t="shared" si="7"/>
        <v>3</v>
      </c>
      <c r="F55">
        <f t="shared" si="8"/>
        <v>3</v>
      </c>
    </row>
    <row r="56" spans="2:6">
      <c r="B56" s="1" t="s">
        <v>41</v>
      </c>
      <c r="C56" s="1" t="s">
        <v>16</v>
      </c>
      <c r="E56">
        <f t="shared" si="7"/>
        <v>2</v>
      </c>
      <c r="F56">
        <f t="shared" si="8"/>
        <v>3</v>
      </c>
    </row>
    <row r="57" spans="2:6">
      <c r="B57" s="1" t="s">
        <v>19</v>
      </c>
      <c r="C57" s="1" t="s">
        <v>16</v>
      </c>
      <c r="E57">
        <f t="shared" si="7"/>
        <v>3</v>
      </c>
      <c r="F57">
        <f t="shared" si="8"/>
        <v>3</v>
      </c>
    </row>
    <row r="58" spans="2:6">
      <c r="B58" s="1" t="s">
        <v>19</v>
      </c>
      <c r="C58" s="1" t="s">
        <v>16</v>
      </c>
      <c r="E58">
        <f t="shared" si="7"/>
        <v>3</v>
      </c>
      <c r="F58">
        <f t="shared" si="8"/>
        <v>3</v>
      </c>
    </row>
    <row r="59" spans="2:6">
      <c r="B59" s="1" t="s">
        <v>19</v>
      </c>
      <c r="C59" s="1" t="s">
        <v>16</v>
      </c>
      <c r="E59">
        <f t="shared" si="7"/>
        <v>3</v>
      </c>
      <c r="F59">
        <f t="shared" si="8"/>
        <v>3</v>
      </c>
    </row>
    <row r="60" spans="2:6">
      <c r="B60" s="1" t="s">
        <v>19</v>
      </c>
      <c r="C60" s="1" t="s">
        <v>16</v>
      </c>
      <c r="E60">
        <f t="shared" si="7"/>
        <v>3</v>
      </c>
      <c r="F60">
        <f t="shared" si="8"/>
        <v>3</v>
      </c>
    </row>
    <row r="61" spans="2:6">
      <c r="B61" s="1" t="s">
        <v>41</v>
      </c>
      <c r="C61" s="1" t="s">
        <v>45</v>
      </c>
      <c r="E61">
        <f t="shared" si="7"/>
        <v>2</v>
      </c>
      <c r="F61">
        <f t="shared" si="8"/>
        <v>4</v>
      </c>
    </row>
    <row r="62" spans="2:6">
      <c r="B62" s="1" t="s">
        <v>19</v>
      </c>
      <c r="C62" s="1" t="s">
        <v>16</v>
      </c>
      <c r="E62">
        <f t="shared" si="7"/>
        <v>3</v>
      </c>
      <c r="F62">
        <f t="shared" si="8"/>
        <v>3</v>
      </c>
    </row>
    <row r="63" spans="2:6">
      <c r="B63" s="1" t="s">
        <v>19</v>
      </c>
      <c r="C63" s="1" t="s">
        <v>16</v>
      </c>
      <c r="E63">
        <f t="shared" si="7"/>
        <v>3</v>
      </c>
      <c r="F63">
        <f t="shared" si="8"/>
        <v>3</v>
      </c>
    </row>
    <row r="64" spans="2:6">
      <c r="B64" s="1" t="s">
        <v>41</v>
      </c>
      <c r="C64" s="1" t="s">
        <v>16</v>
      </c>
      <c r="E64">
        <f t="shared" si="7"/>
        <v>2</v>
      </c>
      <c r="F64">
        <f t="shared" si="8"/>
        <v>3</v>
      </c>
    </row>
    <row r="65" spans="2:6">
      <c r="B65" s="1" t="s">
        <v>41</v>
      </c>
      <c r="C65" s="1" t="s">
        <v>16</v>
      </c>
      <c r="E65">
        <f t="shared" si="7"/>
        <v>2</v>
      </c>
      <c r="F65">
        <f t="shared" si="8"/>
        <v>3</v>
      </c>
    </row>
    <row r="66" spans="2:6">
      <c r="B66" s="1" t="s">
        <v>46</v>
      </c>
      <c r="C66" s="1" t="s">
        <v>16</v>
      </c>
      <c r="E66">
        <f t="shared" si="7"/>
        <v>4</v>
      </c>
      <c r="F66">
        <f t="shared" si="8"/>
        <v>3</v>
      </c>
    </row>
    <row r="67" spans="2:6">
      <c r="B67" s="1" t="s">
        <v>46</v>
      </c>
      <c r="C67" s="1" t="s">
        <v>16</v>
      </c>
      <c r="E67">
        <f t="shared" si="7"/>
        <v>4</v>
      </c>
      <c r="F67">
        <f t="shared" si="8"/>
        <v>3</v>
      </c>
    </row>
    <row r="68" spans="2:6">
      <c r="B68" s="1" t="s">
        <v>41</v>
      </c>
      <c r="C68" s="1" t="s">
        <v>16</v>
      </c>
      <c r="E68">
        <f t="shared" si="7"/>
        <v>2</v>
      </c>
      <c r="F68">
        <f t="shared" si="8"/>
        <v>3</v>
      </c>
    </row>
    <row r="69" spans="2:6">
      <c r="B69" s="1" t="s">
        <v>19</v>
      </c>
      <c r="C69" s="1" t="s">
        <v>197</v>
      </c>
      <c r="E69">
        <f t="shared" si="7"/>
        <v>3</v>
      </c>
      <c r="F69">
        <f t="shared" si="8"/>
        <v>2</v>
      </c>
    </row>
    <row r="70" spans="2:6">
      <c r="B70" s="1" t="s">
        <v>19</v>
      </c>
      <c r="C70" s="1" t="s">
        <v>16</v>
      </c>
      <c r="E70">
        <f t="shared" si="7"/>
        <v>3</v>
      </c>
      <c r="F70">
        <f t="shared" si="8"/>
        <v>3</v>
      </c>
    </row>
    <row r="71" spans="2:6">
      <c r="B71" s="1" t="s">
        <v>41</v>
      </c>
      <c r="C71" s="1" t="s">
        <v>45</v>
      </c>
      <c r="E71">
        <f t="shared" si="7"/>
        <v>2</v>
      </c>
      <c r="F71">
        <f t="shared" si="8"/>
        <v>4</v>
      </c>
    </row>
    <row r="72" spans="2:6">
      <c r="B72" s="1" t="s">
        <v>19</v>
      </c>
      <c r="C72" s="1" t="s">
        <v>16</v>
      </c>
      <c r="E72">
        <f t="shared" si="7"/>
        <v>3</v>
      </c>
      <c r="F72">
        <f t="shared" si="8"/>
        <v>3</v>
      </c>
    </row>
    <row r="73" spans="2:6">
      <c r="B73" s="1" t="s">
        <v>41</v>
      </c>
      <c r="C73" s="1" t="s">
        <v>16</v>
      </c>
      <c r="E73">
        <f t="shared" si="7"/>
        <v>2</v>
      </c>
      <c r="F73">
        <f t="shared" si="8"/>
        <v>3</v>
      </c>
    </row>
    <row r="74" spans="2:6">
      <c r="B74" s="1" t="s">
        <v>41</v>
      </c>
      <c r="C74" s="1" t="s">
        <v>16</v>
      </c>
      <c r="E74">
        <f t="shared" si="7"/>
        <v>2</v>
      </c>
      <c r="F74">
        <f t="shared" si="8"/>
        <v>3</v>
      </c>
    </row>
    <row r="75" spans="2:6">
      <c r="B75" s="1" t="s">
        <v>41</v>
      </c>
      <c r="C75" s="1" t="s">
        <v>45</v>
      </c>
      <c r="E75">
        <f t="shared" si="7"/>
        <v>2</v>
      </c>
      <c r="F75">
        <f t="shared" si="8"/>
        <v>4</v>
      </c>
    </row>
    <row r="76" spans="2:6">
      <c r="B76" s="1" t="s">
        <v>19</v>
      </c>
      <c r="C76" s="1" t="s">
        <v>16</v>
      </c>
      <c r="E76">
        <f t="shared" si="7"/>
        <v>3</v>
      </c>
      <c r="F76">
        <f t="shared" si="8"/>
        <v>3</v>
      </c>
    </row>
    <row r="77" spans="2:6">
      <c r="B77" s="1" t="s">
        <v>37</v>
      </c>
      <c r="C77" s="1" t="s">
        <v>16</v>
      </c>
      <c r="E77">
        <f t="shared" si="7"/>
        <v>1</v>
      </c>
      <c r="F77">
        <f t="shared" si="8"/>
        <v>3</v>
      </c>
    </row>
    <row r="78" spans="2:6">
      <c r="B78" s="1" t="s">
        <v>142</v>
      </c>
      <c r="C78" s="1" t="s">
        <v>45</v>
      </c>
      <c r="E78">
        <f t="shared" si="7"/>
        <v>0</v>
      </c>
      <c r="F78">
        <f t="shared" si="8"/>
        <v>4</v>
      </c>
    </row>
    <row r="79" spans="2:6">
      <c r="B79" s="1" t="s">
        <v>19</v>
      </c>
      <c r="C79" s="1" t="s">
        <v>16</v>
      </c>
      <c r="E79">
        <f t="shared" si="7"/>
        <v>3</v>
      </c>
      <c r="F79">
        <f t="shared" si="8"/>
        <v>3</v>
      </c>
    </row>
    <row r="80" spans="2:6">
      <c r="B80" s="1" t="s">
        <v>46</v>
      </c>
      <c r="C80" s="1" t="s">
        <v>16</v>
      </c>
      <c r="E80">
        <f t="shared" si="7"/>
        <v>4</v>
      </c>
      <c r="F80">
        <f t="shared" si="8"/>
        <v>3</v>
      </c>
    </row>
    <row r="81" spans="2:6">
      <c r="B81" s="1" t="s">
        <v>19</v>
      </c>
      <c r="C81" s="1" t="s">
        <v>197</v>
      </c>
      <c r="E81">
        <f t="shared" ref="E81:E144" si="9">_xlfn.IFS(B81=$G$4, 0, B81=$D$4, 1, B81=$E$4, 2, B81=$C$4, 3, B81=$F$4, 4)</f>
        <v>3</v>
      </c>
      <c r="F81">
        <f t="shared" ref="F81:F144" si="10">_xlfn.IFS(C81=$B$10, 0, C81=$B$9, 1, C81=$B$8, 2, C81=$B$6, 3, C81=$B$7, 4)</f>
        <v>2</v>
      </c>
    </row>
    <row r="82" spans="2:6">
      <c r="B82" s="1" t="s">
        <v>19</v>
      </c>
      <c r="C82" s="1" t="s">
        <v>16</v>
      </c>
      <c r="E82">
        <f t="shared" si="9"/>
        <v>3</v>
      </c>
      <c r="F82">
        <f t="shared" si="10"/>
        <v>3</v>
      </c>
    </row>
    <row r="83" spans="2:6">
      <c r="B83" s="1" t="s">
        <v>41</v>
      </c>
      <c r="C83" s="1" t="s">
        <v>197</v>
      </c>
      <c r="E83">
        <f t="shared" si="9"/>
        <v>2</v>
      </c>
      <c r="F83">
        <f t="shared" si="10"/>
        <v>2</v>
      </c>
    </row>
    <row r="84" spans="2:6">
      <c r="B84" s="1" t="s">
        <v>41</v>
      </c>
      <c r="C84" s="1" t="s">
        <v>16</v>
      </c>
      <c r="E84">
        <f t="shared" si="9"/>
        <v>2</v>
      </c>
      <c r="F84">
        <f t="shared" si="10"/>
        <v>3</v>
      </c>
    </row>
    <row r="85" spans="2:6">
      <c r="B85" s="1" t="s">
        <v>19</v>
      </c>
      <c r="C85" s="1" t="s">
        <v>16</v>
      </c>
      <c r="E85">
        <f t="shared" si="9"/>
        <v>3</v>
      </c>
      <c r="F85">
        <f t="shared" si="10"/>
        <v>3</v>
      </c>
    </row>
    <row r="86" spans="2:6">
      <c r="B86" s="1" t="s">
        <v>41</v>
      </c>
      <c r="C86" s="1" t="s">
        <v>16</v>
      </c>
      <c r="E86">
        <f t="shared" si="9"/>
        <v>2</v>
      </c>
      <c r="F86">
        <f t="shared" si="10"/>
        <v>3</v>
      </c>
    </row>
    <row r="87" spans="2:6">
      <c r="B87" s="1" t="s">
        <v>41</v>
      </c>
      <c r="C87" s="1" t="s">
        <v>16</v>
      </c>
      <c r="E87">
        <f t="shared" si="9"/>
        <v>2</v>
      </c>
      <c r="F87">
        <f t="shared" si="10"/>
        <v>3</v>
      </c>
    </row>
    <row r="88" spans="2:6">
      <c r="B88" s="1" t="s">
        <v>19</v>
      </c>
      <c r="C88" s="1" t="s">
        <v>16</v>
      </c>
      <c r="E88">
        <f t="shared" si="9"/>
        <v>3</v>
      </c>
      <c r="F88">
        <f t="shared" si="10"/>
        <v>3</v>
      </c>
    </row>
    <row r="89" spans="2:6">
      <c r="B89" s="1" t="s">
        <v>19</v>
      </c>
      <c r="C89" s="1" t="s">
        <v>16</v>
      </c>
      <c r="E89">
        <f t="shared" si="9"/>
        <v>3</v>
      </c>
      <c r="F89">
        <f t="shared" si="10"/>
        <v>3</v>
      </c>
    </row>
    <row r="90" spans="2:6">
      <c r="B90" s="1" t="s">
        <v>41</v>
      </c>
      <c r="C90" s="1" t="s">
        <v>197</v>
      </c>
      <c r="E90">
        <f t="shared" si="9"/>
        <v>2</v>
      </c>
      <c r="F90">
        <f t="shared" si="10"/>
        <v>2</v>
      </c>
    </row>
    <row r="91" spans="2:6">
      <c r="B91" s="1" t="s">
        <v>37</v>
      </c>
      <c r="C91" s="1" t="s">
        <v>45</v>
      </c>
      <c r="E91">
        <f t="shared" si="9"/>
        <v>1</v>
      </c>
      <c r="F91">
        <f t="shared" si="10"/>
        <v>4</v>
      </c>
    </row>
    <row r="92" spans="2:6">
      <c r="B92" s="1" t="s">
        <v>41</v>
      </c>
      <c r="C92" s="1" t="s">
        <v>16</v>
      </c>
      <c r="E92">
        <f t="shared" si="9"/>
        <v>2</v>
      </c>
      <c r="F92">
        <f t="shared" si="10"/>
        <v>3</v>
      </c>
    </row>
    <row r="93" spans="2:6">
      <c r="B93" s="1" t="s">
        <v>41</v>
      </c>
      <c r="C93" s="1" t="s">
        <v>16</v>
      </c>
      <c r="E93">
        <f t="shared" si="9"/>
        <v>2</v>
      </c>
      <c r="F93">
        <f t="shared" si="10"/>
        <v>3</v>
      </c>
    </row>
    <row r="94" spans="2:6">
      <c r="B94" s="1" t="s">
        <v>19</v>
      </c>
      <c r="C94" s="1" t="s">
        <v>277</v>
      </c>
      <c r="E94">
        <f t="shared" si="9"/>
        <v>3</v>
      </c>
      <c r="F94">
        <f t="shared" si="10"/>
        <v>1</v>
      </c>
    </row>
    <row r="95" spans="2:6">
      <c r="B95" s="1" t="s">
        <v>19</v>
      </c>
      <c r="C95" s="1" t="s">
        <v>16</v>
      </c>
      <c r="E95">
        <f t="shared" si="9"/>
        <v>3</v>
      </c>
      <c r="F95">
        <f t="shared" si="10"/>
        <v>3</v>
      </c>
    </row>
    <row r="96" spans="2:6">
      <c r="B96" s="1" t="s">
        <v>19</v>
      </c>
      <c r="C96" s="1" t="s">
        <v>16</v>
      </c>
      <c r="E96">
        <f t="shared" si="9"/>
        <v>3</v>
      </c>
      <c r="F96">
        <f t="shared" si="10"/>
        <v>3</v>
      </c>
    </row>
    <row r="97" spans="2:6">
      <c r="B97" s="1" t="s">
        <v>19</v>
      </c>
      <c r="C97" s="1" t="s">
        <v>16</v>
      </c>
      <c r="E97">
        <f t="shared" si="9"/>
        <v>3</v>
      </c>
      <c r="F97">
        <f t="shared" si="10"/>
        <v>3</v>
      </c>
    </row>
    <row r="98" spans="2:6">
      <c r="B98" s="1" t="s">
        <v>41</v>
      </c>
      <c r="C98" s="1" t="s">
        <v>16</v>
      </c>
      <c r="E98">
        <f t="shared" si="9"/>
        <v>2</v>
      </c>
      <c r="F98">
        <f t="shared" si="10"/>
        <v>3</v>
      </c>
    </row>
    <row r="99" spans="2:6">
      <c r="B99" s="1" t="s">
        <v>19</v>
      </c>
      <c r="C99" s="1" t="s">
        <v>16</v>
      </c>
      <c r="E99">
        <f t="shared" si="9"/>
        <v>3</v>
      </c>
      <c r="F99">
        <f t="shared" si="10"/>
        <v>3</v>
      </c>
    </row>
    <row r="100" spans="2:6">
      <c r="B100" s="1" t="s">
        <v>41</v>
      </c>
      <c r="C100" s="1" t="s">
        <v>45</v>
      </c>
      <c r="E100">
        <f t="shared" si="9"/>
        <v>2</v>
      </c>
      <c r="F100">
        <f t="shared" si="10"/>
        <v>4</v>
      </c>
    </row>
    <row r="101" spans="2:6">
      <c r="B101" s="1" t="s">
        <v>41</v>
      </c>
      <c r="C101" s="1" t="s">
        <v>16</v>
      </c>
      <c r="E101">
        <f t="shared" si="9"/>
        <v>2</v>
      </c>
      <c r="F101">
        <f t="shared" si="10"/>
        <v>3</v>
      </c>
    </row>
    <row r="102" spans="2:6">
      <c r="B102" s="1" t="s">
        <v>41</v>
      </c>
      <c r="C102" s="1" t="s">
        <v>16</v>
      </c>
      <c r="E102">
        <f t="shared" si="9"/>
        <v>2</v>
      </c>
      <c r="F102">
        <f t="shared" si="10"/>
        <v>3</v>
      </c>
    </row>
    <row r="103" spans="2:6">
      <c r="B103" s="1" t="s">
        <v>41</v>
      </c>
      <c r="C103" s="1" t="s">
        <v>45</v>
      </c>
      <c r="E103">
        <f t="shared" si="9"/>
        <v>2</v>
      </c>
      <c r="F103">
        <f t="shared" si="10"/>
        <v>4</v>
      </c>
    </row>
    <row r="104" spans="2:6">
      <c r="B104" s="1" t="s">
        <v>41</v>
      </c>
      <c r="C104" s="1" t="s">
        <v>16</v>
      </c>
      <c r="E104">
        <f t="shared" si="9"/>
        <v>2</v>
      </c>
      <c r="F104">
        <f t="shared" si="10"/>
        <v>3</v>
      </c>
    </row>
    <row r="105" spans="2:6">
      <c r="B105" s="1" t="s">
        <v>19</v>
      </c>
      <c r="C105" s="1" t="s">
        <v>197</v>
      </c>
      <c r="E105">
        <f t="shared" si="9"/>
        <v>3</v>
      </c>
      <c r="F105">
        <f t="shared" si="10"/>
        <v>2</v>
      </c>
    </row>
    <row r="106" spans="2:6">
      <c r="B106" s="1" t="s">
        <v>41</v>
      </c>
      <c r="C106" s="1" t="s">
        <v>311</v>
      </c>
      <c r="E106">
        <f t="shared" si="9"/>
        <v>2</v>
      </c>
      <c r="F106">
        <f t="shared" si="10"/>
        <v>0</v>
      </c>
    </row>
    <row r="107" spans="2:6">
      <c r="B107" s="1" t="s">
        <v>37</v>
      </c>
      <c r="C107" s="1" t="s">
        <v>45</v>
      </c>
      <c r="E107">
        <f t="shared" si="9"/>
        <v>1</v>
      </c>
      <c r="F107">
        <f t="shared" si="10"/>
        <v>4</v>
      </c>
    </row>
    <row r="108" spans="2:6">
      <c r="B108" s="1" t="s">
        <v>41</v>
      </c>
      <c r="C108" s="1" t="s">
        <v>45</v>
      </c>
      <c r="E108">
        <f t="shared" si="9"/>
        <v>2</v>
      </c>
      <c r="F108">
        <f t="shared" si="10"/>
        <v>4</v>
      </c>
    </row>
    <row r="109" spans="2:6">
      <c r="B109" s="1" t="s">
        <v>19</v>
      </c>
      <c r="C109" s="1" t="s">
        <v>16</v>
      </c>
      <c r="E109">
        <f t="shared" si="9"/>
        <v>3</v>
      </c>
      <c r="F109">
        <f t="shared" si="10"/>
        <v>3</v>
      </c>
    </row>
    <row r="110" spans="2:6">
      <c r="B110" s="1" t="s">
        <v>41</v>
      </c>
      <c r="C110" s="1" t="s">
        <v>45</v>
      </c>
      <c r="E110">
        <f t="shared" si="9"/>
        <v>2</v>
      </c>
      <c r="F110">
        <f t="shared" si="10"/>
        <v>4</v>
      </c>
    </row>
    <row r="111" spans="2:6">
      <c r="B111" s="1" t="s">
        <v>19</v>
      </c>
      <c r="C111" s="1" t="s">
        <v>16</v>
      </c>
      <c r="E111">
        <f t="shared" si="9"/>
        <v>3</v>
      </c>
      <c r="F111">
        <f t="shared" si="10"/>
        <v>3</v>
      </c>
    </row>
    <row r="112" spans="2:6">
      <c r="B112" s="1" t="s">
        <v>46</v>
      </c>
      <c r="C112" s="1" t="s">
        <v>45</v>
      </c>
      <c r="E112">
        <f t="shared" si="9"/>
        <v>4</v>
      </c>
      <c r="F112">
        <f t="shared" si="10"/>
        <v>4</v>
      </c>
    </row>
    <row r="113" spans="2:6">
      <c r="B113" s="1" t="s">
        <v>46</v>
      </c>
      <c r="C113" s="1" t="s">
        <v>16</v>
      </c>
      <c r="E113">
        <f t="shared" si="9"/>
        <v>4</v>
      </c>
      <c r="F113">
        <f t="shared" si="10"/>
        <v>3</v>
      </c>
    </row>
    <row r="114" spans="2:6">
      <c r="B114" s="1" t="s">
        <v>19</v>
      </c>
      <c r="C114" s="1" t="s">
        <v>16</v>
      </c>
      <c r="E114">
        <f t="shared" si="9"/>
        <v>3</v>
      </c>
      <c r="F114">
        <f t="shared" si="10"/>
        <v>3</v>
      </c>
    </row>
    <row r="115" spans="2:6">
      <c r="B115" s="1" t="s">
        <v>19</v>
      </c>
      <c r="C115" s="1" t="s">
        <v>16</v>
      </c>
      <c r="E115">
        <f t="shared" si="9"/>
        <v>3</v>
      </c>
      <c r="F115">
        <f t="shared" si="10"/>
        <v>3</v>
      </c>
    </row>
    <row r="116" spans="2:6">
      <c r="B116" s="1" t="s">
        <v>41</v>
      </c>
      <c r="C116" s="1" t="s">
        <v>16</v>
      </c>
      <c r="E116">
        <f t="shared" si="9"/>
        <v>2</v>
      </c>
      <c r="F116">
        <f t="shared" si="10"/>
        <v>3</v>
      </c>
    </row>
    <row r="117" spans="2:6">
      <c r="B117" s="1" t="s">
        <v>19</v>
      </c>
      <c r="C117" s="1" t="s">
        <v>16</v>
      </c>
      <c r="E117">
        <f t="shared" si="9"/>
        <v>3</v>
      </c>
      <c r="F117">
        <f t="shared" si="10"/>
        <v>3</v>
      </c>
    </row>
    <row r="118" spans="2:6">
      <c r="B118" s="1" t="s">
        <v>19</v>
      </c>
      <c r="C118" s="1" t="s">
        <v>197</v>
      </c>
      <c r="E118">
        <f t="shared" si="9"/>
        <v>3</v>
      </c>
      <c r="F118">
        <f t="shared" si="10"/>
        <v>2</v>
      </c>
    </row>
    <row r="119" spans="2:6">
      <c r="B119" s="1" t="s">
        <v>19</v>
      </c>
      <c r="C119" s="1" t="s">
        <v>45</v>
      </c>
      <c r="E119">
        <f t="shared" si="9"/>
        <v>3</v>
      </c>
      <c r="F119">
        <f t="shared" si="10"/>
        <v>4</v>
      </c>
    </row>
    <row r="120" spans="2:6">
      <c r="B120" s="1" t="s">
        <v>19</v>
      </c>
      <c r="C120" s="1" t="s">
        <v>16</v>
      </c>
      <c r="E120">
        <f t="shared" si="9"/>
        <v>3</v>
      </c>
      <c r="F120">
        <f t="shared" si="10"/>
        <v>3</v>
      </c>
    </row>
    <row r="121" spans="2:6">
      <c r="B121" s="1" t="s">
        <v>19</v>
      </c>
      <c r="C121" s="1" t="s">
        <v>45</v>
      </c>
      <c r="E121">
        <f t="shared" si="9"/>
        <v>3</v>
      </c>
      <c r="F121">
        <f t="shared" si="10"/>
        <v>4</v>
      </c>
    </row>
    <row r="122" spans="2:6">
      <c r="B122" s="1" t="s">
        <v>19</v>
      </c>
      <c r="C122" s="1" t="s">
        <v>16</v>
      </c>
      <c r="E122">
        <f t="shared" si="9"/>
        <v>3</v>
      </c>
      <c r="F122">
        <f t="shared" si="10"/>
        <v>3</v>
      </c>
    </row>
    <row r="123" spans="2:6">
      <c r="B123" s="1" t="s">
        <v>19</v>
      </c>
      <c r="C123" s="1" t="s">
        <v>16</v>
      </c>
      <c r="E123">
        <f t="shared" si="9"/>
        <v>3</v>
      </c>
      <c r="F123">
        <f t="shared" si="10"/>
        <v>3</v>
      </c>
    </row>
    <row r="124" spans="2:6">
      <c r="B124" s="1" t="s">
        <v>19</v>
      </c>
      <c r="C124" s="1" t="s">
        <v>45</v>
      </c>
      <c r="E124">
        <f t="shared" si="9"/>
        <v>3</v>
      </c>
      <c r="F124">
        <f t="shared" si="10"/>
        <v>4</v>
      </c>
    </row>
    <row r="125" spans="2:6">
      <c r="B125" s="1" t="s">
        <v>19</v>
      </c>
      <c r="C125" s="1" t="s">
        <v>16</v>
      </c>
      <c r="E125">
        <f t="shared" si="9"/>
        <v>3</v>
      </c>
      <c r="F125">
        <f t="shared" si="10"/>
        <v>3</v>
      </c>
    </row>
    <row r="126" spans="2:6">
      <c r="B126" s="1" t="s">
        <v>41</v>
      </c>
      <c r="C126" s="1" t="s">
        <v>197</v>
      </c>
      <c r="E126">
        <f t="shared" si="9"/>
        <v>2</v>
      </c>
      <c r="F126">
        <f t="shared" si="10"/>
        <v>2</v>
      </c>
    </row>
    <row r="127" spans="2:6">
      <c r="B127" s="1" t="s">
        <v>19</v>
      </c>
      <c r="C127" s="1" t="s">
        <v>16</v>
      </c>
      <c r="E127">
        <f t="shared" si="9"/>
        <v>3</v>
      </c>
      <c r="F127">
        <f t="shared" si="10"/>
        <v>3</v>
      </c>
    </row>
    <row r="128" spans="2:6">
      <c r="B128" s="1" t="s">
        <v>41</v>
      </c>
      <c r="C128" s="1" t="s">
        <v>45</v>
      </c>
      <c r="E128">
        <f t="shared" si="9"/>
        <v>2</v>
      </c>
      <c r="F128">
        <f t="shared" si="10"/>
        <v>4</v>
      </c>
    </row>
    <row r="129" spans="2:6">
      <c r="B129" s="1" t="s">
        <v>19</v>
      </c>
      <c r="C129" s="1" t="s">
        <v>16</v>
      </c>
      <c r="E129">
        <f t="shared" si="9"/>
        <v>3</v>
      </c>
      <c r="F129">
        <f t="shared" si="10"/>
        <v>3</v>
      </c>
    </row>
    <row r="130" spans="2:6">
      <c r="B130" s="1" t="s">
        <v>19</v>
      </c>
      <c r="C130" s="1" t="s">
        <v>16</v>
      </c>
      <c r="E130">
        <f t="shared" si="9"/>
        <v>3</v>
      </c>
      <c r="F130">
        <f t="shared" si="10"/>
        <v>3</v>
      </c>
    </row>
    <row r="131" spans="2:6">
      <c r="B131" s="1" t="s">
        <v>19</v>
      </c>
      <c r="C131" s="1" t="s">
        <v>45</v>
      </c>
      <c r="E131">
        <f t="shared" si="9"/>
        <v>3</v>
      </c>
      <c r="F131">
        <f t="shared" si="10"/>
        <v>4</v>
      </c>
    </row>
    <row r="132" spans="2:6">
      <c r="B132" s="1" t="s">
        <v>41</v>
      </c>
      <c r="C132" s="1" t="s">
        <v>197</v>
      </c>
      <c r="E132">
        <f t="shared" si="9"/>
        <v>2</v>
      </c>
      <c r="F132">
        <f t="shared" si="10"/>
        <v>2</v>
      </c>
    </row>
    <row r="133" spans="2:6">
      <c r="B133" s="1" t="s">
        <v>19</v>
      </c>
      <c r="C133" s="1" t="s">
        <v>16</v>
      </c>
      <c r="E133">
        <f t="shared" si="9"/>
        <v>3</v>
      </c>
      <c r="F133">
        <f t="shared" si="10"/>
        <v>3</v>
      </c>
    </row>
    <row r="134" spans="2:6">
      <c r="B134" s="1" t="s">
        <v>41</v>
      </c>
      <c r="C134" s="1" t="s">
        <v>16</v>
      </c>
      <c r="E134">
        <f t="shared" si="9"/>
        <v>2</v>
      </c>
      <c r="F134">
        <f t="shared" si="10"/>
        <v>3</v>
      </c>
    </row>
    <row r="135" spans="2:6">
      <c r="B135" s="1" t="s">
        <v>37</v>
      </c>
      <c r="C135" s="1" t="s">
        <v>16</v>
      </c>
      <c r="E135">
        <f t="shared" si="9"/>
        <v>1</v>
      </c>
      <c r="F135">
        <f t="shared" si="10"/>
        <v>3</v>
      </c>
    </row>
    <row r="136" spans="2:6">
      <c r="B136" s="1" t="s">
        <v>19</v>
      </c>
      <c r="C136" s="1" t="s">
        <v>16</v>
      </c>
      <c r="E136">
        <f t="shared" si="9"/>
        <v>3</v>
      </c>
      <c r="F136">
        <f t="shared" si="10"/>
        <v>3</v>
      </c>
    </row>
    <row r="137" spans="2:6">
      <c r="B137" s="1" t="s">
        <v>142</v>
      </c>
      <c r="C137" s="1" t="s">
        <v>16</v>
      </c>
      <c r="E137">
        <f t="shared" si="9"/>
        <v>0</v>
      </c>
      <c r="F137">
        <f t="shared" si="10"/>
        <v>3</v>
      </c>
    </row>
    <row r="138" spans="2:6">
      <c r="B138" s="1" t="s">
        <v>41</v>
      </c>
      <c r="C138" s="1" t="s">
        <v>45</v>
      </c>
      <c r="E138">
        <f t="shared" si="9"/>
        <v>2</v>
      </c>
      <c r="F138">
        <f t="shared" si="10"/>
        <v>4</v>
      </c>
    </row>
    <row r="139" spans="2:6">
      <c r="B139" s="1" t="s">
        <v>19</v>
      </c>
      <c r="C139" s="1" t="s">
        <v>16</v>
      </c>
      <c r="E139">
        <f t="shared" si="9"/>
        <v>3</v>
      </c>
      <c r="F139">
        <f t="shared" si="10"/>
        <v>3</v>
      </c>
    </row>
    <row r="140" spans="2:6">
      <c r="B140" s="1" t="s">
        <v>19</v>
      </c>
      <c r="C140" s="1" t="s">
        <v>16</v>
      </c>
      <c r="E140">
        <f t="shared" si="9"/>
        <v>3</v>
      </c>
      <c r="F140">
        <f t="shared" si="10"/>
        <v>3</v>
      </c>
    </row>
    <row r="141" spans="2:6">
      <c r="B141" s="1" t="s">
        <v>37</v>
      </c>
      <c r="C141" s="1" t="s">
        <v>16</v>
      </c>
      <c r="E141">
        <f t="shared" si="9"/>
        <v>1</v>
      </c>
      <c r="F141">
        <f t="shared" si="10"/>
        <v>3</v>
      </c>
    </row>
    <row r="142" spans="2:6">
      <c r="B142" s="1" t="s">
        <v>41</v>
      </c>
      <c r="C142" s="1" t="s">
        <v>16</v>
      </c>
      <c r="E142">
        <f t="shared" si="9"/>
        <v>2</v>
      </c>
      <c r="F142">
        <f t="shared" si="10"/>
        <v>3</v>
      </c>
    </row>
    <row r="143" spans="2:6">
      <c r="B143" s="1" t="s">
        <v>19</v>
      </c>
      <c r="C143" s="1" t="s">
        <v>45</v>
      </c>
      <c r="E143">
        <f t="shared" si="9"/>
        <v>3</v>
      </c>
      <c r="F143">
        <f t="shared" si="10"/>
        <v>4</v>
      </c>
    </row>
    <row r="144" spans="2:6">
      <c r="B144" s="1" t="s">
        <v>41</v>
      </c>
      <c r="C144" s="1" t="s">
        <v>16</v>
      </c>
      <c r="E144">
        <f t="shared" si="9"/>
        <v>2</v>
      </c>
      <c r="F144">
        <f t="shared" si="10"/>
        <v>3</v>
      </c>
    </row>
    <row r="145" spans="2:6">
      <c r="B145" s="1" t="s">
        <v>41</v>
      </c>
      <c r="C145" s="1" t="s">
        <v>16</v>
      </c>
      <c r="E145">
        <f t="shared" ref="E145:E158" si="11">_xlfn.IFS(B145=$G$4, 0, B145=$D$4, 1, B145=$E$4, 2, B145=$C$4, 3, B145=$F$4, 4)</f>
        <v>2</v>
      </c>
      <c r="F145">
        <f t="shared" ref="F145:F158" si="12">_xlfn.IFS(C145=$B$10, 0, C145=$B$9, 1, C145=$B$8, 2, C145=$B$6, 3, C145=$B$7, 4)</f>
        <v>3</v>
      </c>
    </row>
    <row r="146" spans="2:6">
      <c r="B146" s="1" t="s">
        <v>37</v>
      </c>
      <c r="C146" s="1" t="s">
        <v>16</v>
      </c>
      <c r="E146">
        <f t="shared" si="11"/>
        <v>1</v>
      </c>
      <c r="F146">
        <f t="shared" si="12"/>
        <v>3</v>
      </c>
    </row>
    <row r="147" spans="2:6">
      <c r="B147" s="1" t="s">
        <v>41</v>
      </c>
      <c r="C147" s="1" t="s">
        <v>16</v>
      </c>
      <c r="E147">
        <f t="shared" si="11"/>
        <v>2</v>
      </c>
      <c r="F147">
        <f t="shared" si="12"/>
        <v>3</v>
      </c>
    </row>
    <row r="148" spans="2:6">
      <c r="B148" s="1" t="s">
        <v>19</v>
      </c>
      <c r="C148" s="1" t="s">
        <v>16</v>
      </c>
      <c r="E148">
        <f t="shared" si="11"/>
        <v>3</v>
      </c>
      <c r="F148">
        <f t="shared" si="12"/>
        <v>3</v>
      </c>
    </row>
    <row r="149" spans="2:6">
      <c r="B149" s="1" t="s">
        <v>41</v>
      </c>
      <c r="C149" s="1" t="s">
        <v>16</v>
      </c>
      <c r="E149">
        <f t="shared" si="11"/>
        <v>2</v>
      </c>
      <c r="F149">
        <f t="shared" si="12"/>
        <v>3</v>
      </c>
    </row>
    <row r="150" spans="2:6">
      <c r="B150" s="1" t="s">
        <v>41</v>
      </c>
      <c r="C150" s="1" t="s">
        <v>45</v>
      </c>
      <c r="E150">
        <f t="shared" si="11"/>
        <v>2</v>
      </c>
      <c r="F150">
        <f t="shared" si="12"/>
        <v>4</v>
      </c>
    </row>
    <row r="151" spans="2:6">
      <c r="B151" s="1" t="s">
        <v>19</v>
      </c>
      <c r="C151" s="1" t="s">
        <v>16</v>
      </c>
      <c r="E151">
        <f t="shared" si="11"/>
        <v>3</v>
      </c>
      <c r="F151">
        <f t="shared" si="12"/>
        <v>3</v>
      </c>
    </row>
    <row r="152" spans="2:6">
      <c r="B152" s="1" t="s">
        <v>41</v>
      </c>
      <c r="C152" s="1" t="s">
        <v>197</v>
      </c>
      <c r="E152">
        <f t="shared" si="11"/>
        <v>2</v>
      </c>
      <c r="F152">
        <f t="shared" si="12"/>
        <v>2</v>
      </c>
    </row>
    <row r="153" spans="2:6">
      <c r="B153" s="1" t="s">
        <v>41</v>
      </c>
      <c r="C153" s="1" t="s">
        <v>16</v>
      </c>
      <c r="E153">
        <f t="shared" si="11"/>
        <v>2</v>
      </c>
      <c r="F153">
        <f t="shared" si="12"/>
        <v>3</v>
      </c>
    </row>
    <row r="154" spans="2:6">
      <c r="B154" s="1" t="s">
        <v>19</v>
      </c>
      <c r="C154" s="1" t="s">
        <v>16</v>
      </c>
      <c r="E154">
        <f t="shared" si="11"/>
        <v>3</v>
      </c>
      <c r="F154">
        <f t="shared" si="12"/>
        <v>3</v>
      </c>
    </row>
    <row r="155" spans="2:6">
      <c r="B155" s="1" t="s">
        <v>19</v>
      </c>
      <c r="C155" s="1" t="s">
        <v>45</v>
      </c>
      <c r="E155">
        <f t="shared" si="11"/>
        <v>3</v>
      </c>
      <c r="F155">
        <f t="shared" si="12"/>
        <v>4</v>
      </c>
    </row>
    <row r="156" spans="2:6">
      <c r="B156" s="1" t="s">
        <v>41</v>
      </c>
      <c r="C156" s="1" t="s">
        <v>16</v>
      </c>
      <c r="E156">
        <f t="shared" si="11"/>
        <v>2</v>
      </c>
      <c r="F156">
        <f t="shared" si="12"/>
        <v>3</v>
      </c>
    </row>
    <row r="157" spans="2:6">
      <c r="B157" s="1" t="s">
        <v>41</v>
      </c>
      <c r="C157" s="1" t="s">
        <v>16</v>
      </c>
      <c r="E157">
        <f t="shared" si="11"/>
        <v>2</v>
      </c>
      <c r="F157">
        <f t="shared" si="12"/>
        <v>3</v>
      </c>
    </row>
    <row r="158" spans="2:6">
      <c r="B158" s="1" t="s">
        <v>41</v>
      </c>
      <c r="C158" s="1" t="s">
        <v>16</v>
      </c>
      <c r="E158">
        <f t="shared" si="11"/>
        <v>2</v>
      </c>
      <c r="F158">
        <f t="shared" si="12"/>
        <v>3</v>
      </c>
    </row>
  </sheetData>
  <mergeCells count="3">
    <mergeCell ref="E15:F15"/>
    <mergeCell ref="C3:F3"/>
    <mergeCell ref="K3:M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7FB1-CCFA-4192-80B6-792FCD5952E2}">
  <dimension ref="B4:K157"/>
  <sheetViews>
    <sheetView topLeftCell="A129" workbookViewId="0">
      <selection activeCell="C14" sqref="C14:C157"/>
    </sheetView>
  </sheetViews>
  <sheetFormatPr defaultRowHeight="13.15"/>
  <cols>
    <col min="11" max="11" width="12.28515625" bestFit="1" customWidth="1"/>
  </cols>
  <sheetData>
    <row r="4" spans="2:11">
      <c r="B4" s="5" t="s">
        <v>475</v>
      </c>
      <c r="C4" s="6" t="s">
        <v>17</v>
      </c>
      <c r="D4" s="6" t="s">
        <v>29</v>
      </c>
      <c r="E4" s="7" t="s">
        <v>468</v>
      </c>
      <c r="G4" s="5" t="s">
        <v>475</v>
      </c>
      <c r="H4" s="6" t="s">
        <v>17</v>
      </c>
      <c r="I4" s="6" t="s">
        <v>29</v>
      </c>
    </row>
    <row r="5" spans="2:11">
      <c r="B5" s="5" t="s">
        <v>476</v>
      </c>
      <c r="G5" s="5" t="s">
        <v>476</v>
      </c>
    </row>
    <row r="6" spans="2:11">
      <c r="B6" s="6" t="s">
        <v>18</v>
      </c>
      <c r="C6">
        <f>COUNTIFS('Ответы на форму (1)'!$E$2:$E$144, Лист2!B6, 'Ответы на форму (1)'!$D$2:$D$144, Лист2!$C$4)</f>
        <v>48</v>
      </c>
      <c r="D6">
        <f>COUNTIFS('Ответы на форму (1)'!$E$2:$E$144, Лист2!B6, 'Ответы на форму (1)'!$D$2:$D$144, Лист2!$D$4)</f>
        <v>38</v>
      </c>
      <c r="E6">
        <f>SUM(C6:D6)</f>
        <v>86</v>
      </c>
      <c r="G6" s="6" t="s">
        <v>18</v>
      </c>
      <c r="H6" s="4">
        <f>E6*$C$10/$E$10</f>
        <v>41.496503496503493</v>
      </c>
      <c r="I6" s="4">
        <f>E6*$D$10/$E$10</f>
        <v>44.503496503496507</v>
      </c>
      <c r="K6" s="7" t="s">
        <v>470</v>
      </c>
    </row>
    <row r="7" spans="2:11">
      <c r="B7" s="6" t="s">
        <v>25</v>
      </c>
      <c r="C7">
        <f>COUNTIFS('Ответы на форму (1)'!$E$2:$E$144, Лист2!B7, 'Ответы на форму (1)'!$D$2:$D$144, Лист2!$C$4)</f>
        <v>14</v>
      </c>
      <c r="D7">
        <f>COUNTIFS('Ответы на форму (1)'!$E$2:$E$144, Лист2!B7, 'Ответы на форму (1)'!$D$2:$D$144, Лист2!$D$4)</f>
        <v>5</v>
      </c>
      <c r="E7">
        <f t="shared" ref="E7:E9" si="0">SUM(C7:D7)</f>
        <v>19</v>
      </c>
      <c r="G7" s="6" t="s">
        <v>25</v>
      </c>
      <c r="H7" s="4">
        <f t="shared" ref="H7:H9" si="1">E7*$C$10/$E$10</f>
        <v>9.1678321678321684</v>
      </c>
      <c r="I7" s="4">
        <f t="shared" ref="I7:I9" si="2">E7*$D$10/$E$10</f>
        <v>9.8321678321678316</v>
      </c>
      <c r="K7">
        <f>_xlfn.CHISQ.TEST(C6:D9,H6:I9)</f>
        <v>8.2572823338273856E-5</v>
      </c>
    </row>
    <row r="8" spans="2:11">
      <c r="B8" s="6" t="s">
        <v>30</v>
      </c>
      <c r="C8">
        <f>COUNTIFS('Ответы на форму (1)'!$E$2:$E$144, Лист2!B8, 'Ответы на форму (1)'!$D$2:$D$144, Лист2!$C$4)</f>
        <v>5</v>
      </c>
      <c r="D8">
        <f>COUNTIFS('Ответы на форму (1)'!$E$2:$E$144, Лист2!B8, 'Ответы на форму (1)'!$D$2:$D$144, Лист2!$D$4)</f>
        <v>28</v>
      </c>
      <c r="E8">
        <f t="shared" si="0"/>
        <v>33</v>
      </c>
      <c r="G8" s="6" t="s">
        <v>30</v>
      </c>
      <c r="H8" s="4">
        <f t="shared" si="1"/>
        <v>15.923076923076923</v>
      </c>
      <c r="I8" s="4">
        <f t="shared" si="2"/>
        <v>17.076923076923077</v>
      </c>
    </row>
    <row r="9" spans="2:11">
      <c r="B9" s="6" t="s">
        <v>76</v>
      </c>
      <c r="C9">
        <f>COUNTIFS('Ответы на форму (1)'!$E$2:$E$144, Лист2!B9, 'Ответы на форму (1)'!$D$2:$D$144, Лист2!$C$4)</f>
        <v>2</v>
      </c>
      <c r="D9">
        <f>COUNTIFS('Ответы на форму (1)'!$E$2:$E$144, Лист2!B9, 'Ответы на форму (1)'!$D$2:$D$144, Лист2!$D$4)</f>
        <v>3</v>
      </c>
      <c r="E9">
        <f t="shared" si="0"/>
        <v>5</v>
      </c>
      <c r="G9" s="6" t="s">
        <v>76</v>
      </c>
      <c r="H9" s="4">
        <f t="shared" si="1"/>
        <v>2.4125874125874125</v>
      </c>
      <c r="I9" s="4">
        <f t="shared" si="2"/>
        <v>2.5874125874125875</v>
      </c>
    </row>
    <row r="10" spans="2:11">
      <c r="B10" s="7" t="s">
        <v>468</v>
      </c>
      <c r="C10">
        <f>SUM(C6:C9)</f>
        <v>69</v>
      </c>
      <c r="D10">
        <f>SUM(D6:D9)</f>
        <v>74</v>
      </c>
      <c r="E10">
        <f>SUM(C6:D9)</f>
        <v>143</v>
      </c>
    </row>
    <row r="14" spans="2:11">
      <c r="B14" s="5" t="s">
        <v>475</v>
      </c>
      <c r="C14" s="5" t="s">
        <v>476</v>
      </c>
      <c r="E14" s="9" t="s">
        <v>471</v>
      </c>
      <c r="F14" s="9"/>
      <c r="H14" s="7" t="s">
        <v>472</v>
      </c>
      <c r="I14" s="7" t="s">
        <v>473</v>
      </c>
      <c r="J14" s="7" t="s">
        <v>474</v>
      </c>
    </row>
    <row r="15" spans="2:11">
      <c r="B15" s="1" t="s">
        <v>17</v>
      </c>
      <c r="C15" s="1" t="s">
        <v>18</v>
      </c>
      <c r="E15">
        <f>_xlfn.IFS(B15=$C$4, 1, B15=$D$4, 0)</f>
        <v>1</v>
      </c>
      <c r="F15">
        <f>_xlfn.IFS(C15=$B$9, 0, C15=$B$8, 1, C15=$B$6, 2, C15=$B$7, 3)</f>
        <v>2</v>
      </c>
      <c r="H15">
        <f>PEARSON(E15:E157,F15:F157)</f>
        <v>0.33655652609182496</v>
      </c>
      <c r="I15">
        <v>143</v>
      </c>
      <c r="J15">
        <v>0.16</v>
      </c>
    </row>
    <row r="16" spans="2:11">
      <c r="B16" s="1" t="s">
        <v>17</v>
      </c>
      <c r="C16" s="1" t="s">
        <v>25</v>
      </c>
      <c r="E16">
        <f t="shared" ref="E16:E79" si="3">_xlfn.IFS(B16=$C$4, 1, B16=$D$4, 0)</f>
        <v>1</v>
      </c>
      <c r="F16">
        <f t="shared" ref="F16:F79" si="4">_xlfn.IFS(C16=$B$9, 0, C16=$B$8, 1, C16=$B$6, 2, C16=$B$7, 3)</f>
        <v>3</v>
      </c>
    </row>
    <row r="17" spans="2:6">
      <c r="B17" s="1" t="s">
        <v>29</v>
      </c>
      <c r="C17" s="1" t="s">
        <v>30</v>
      </c>
      <c r="E17">
        <f t="shared" si="3"/>
        <v>0</v>
      </c>
      <c r="F17">
        <f t="shared" si="4"/>
        <v>1</v>
      </c>
    </row>
    <row r="18" spans="2:6">
      <c r="B18" s="1" t="s">
        <v>29</v>
      </c>
      <c r="C18" s="1" t="s">
        <v>18</v>
      </c>
      <c r="E18">
        <f t="shared" si="3"/>
        <v>0</v>
      </c>
      <c r="F18">
        <f t="shared" si="4"/>
        <v>2</v>
      </c>
    </row>
    <row r="19" spans="2:6">
      <c r="B19" s="1" t="s">
        <v>29</v>
      </c>
      <c r="C19" s="1" t="s">
        <v>30</v>
      </c>
      <c r="E19">
        <f t="shared" si="3"/>
        <v>0</v>
      </c>
      <c r="F19">
        <f t="shared" si="4"/>
        <v>1</v>
      </c>
    </row>
    <row r="20" spans="2:6">
      <c r="B20" s="1" t="s">
        <v>29</v>
      </c>
      <c r="C20" s="1" t="s">
        <v>18</v>
      </c>
      <c r="E20">
        <f t="shared" si="3"/>
        <v>0</v>
      </c>
      <c r="F20">
        <f t="shared" si="4"/>
        <v>2</v>
      </c>
    </row>
    <row r="21" spans="2:6">
      <c r="B21" s="1" t="s">
        <v>29</v>
      </c>
      <c r="C21" s="1" t="s">
        <v>18</v>
      </c>
      <c r="E21">
        <f t="shared" si="3"/>
        <v>0</v>
      </c>
      <c r="F21">
        <f t="shared" si="4"/>
        <v>2</v>
      </c>
    </row>
    <row r="22" spans="2:6">
      <c r="B22" s="1" t="s">
        <v>29</v>
      </c>
      <c r="C22" s="1" t="s">
        <v>18</v>
      </c>
      <c r="E22">
        <f t="shared" si="3"/>
        <v>0</v>
      </c>
      <c r="F22">
        <f t="shared" si="4"/>
        <v>2</v>
      </c>
    </row>
    <row r="23" spans="2:6">
      <c r="B23" s="1" t="s">
        <v>29</v>
      </c>
      <c r="C23" s="1" t="s">
        <v>30</v>
      </c>
      <c r="E23">
        <f t="shared" si="3"/>
        <v>0</v>
      </c>
      <c r="F23">
        <f t="shared" si="4"/>
        <v>1</v>
      </c>
    </row>
    <row r="24" spans="2:6">
      <c r="B24" s="1" t="s">
        <v>29</v>
      </c>
      <c r="C24" s="1" t="s">
        <v>25</v>
      </c>
      <c r="E24">
        <f t="shared" si="3"/>
        <v>0</v>
      </c>
      <c r="F24">
        <f t="shared" si="4"/>
        <v>3</v>
      </c>
    </row>
    <row r="25" spans="2:6">
      <c r="B25" s="1" t="s">
        <v>17</v>
      </c>
      <c r="C25" s="1" t="s">
        <v>30</v>
      </c>
      <c r="E25">
        <f t="shared" si="3"/>
        <v>1</v>
      </c>
      <c r="F25">
        <f t="shared" si="4"/>
        <v>1</v>
      </c>
    </row>
    <row r="26" spans="2:6">
      <c r="B26" s="1" t="s">
        <v>29</v>
      </c>
      <c r="C26" s="1" t="s">
        <v>18</v>
      </c>
      <c r="E26">
        <f t="shared" si="3"/>
        <v>0</v>
      </c>
      <c r="F26">
        <f t="shared" si="4"/>
        <v>2</v>
      </c>
    </row>
    <row r="27" spans="2:6">
      <c r="B27" s="1" t="s">
        <v>29</v>
      </c>
      <c r="C27" s="1" t="s">
        <v>18</v>
      </c>
      <c r="E27">
        <f t="shared" si="3"/>
        <v>0</v>
      </c>
      <c r="F27">
        <f t="shared" si="4"/>
        <v>2</v>
      </c>
    </row>
    <row r="28" spans="2:6">
      <c r="B28" s="1" t="s">
        <v>29</v>
      </c>
      <c r="C28" s="1" t="s">
        <v>76</v>
      </c>
      <c r="E28">
        <f t="shared" si="3"/>
        <v>0</v>
      </c>
      <c r="F28">
        <f t="shared" si="4"/>
        <v>0</v>
      </c>
    </row>
    <row r="29" spans="2:6">
      <c r="B29" s="1" t="s">
        <v>17</v>
      </c>
      <c r="C29" s="1" t="s">
        <v>18</v>
      </c>
      <c r="E29">
        <f t="shared" si="3"/>
        <v>1</v>
      </c>
      <c r="F29">
        <f t="shared" si="4"/>
        <v>2</v>
      </c>
    </row>
    <row r="30" spans="2:6">
      <c r="B30" s="1" t="s">
        <v>29</v>
      </c>
      <c r="C30" s="1" t="s">
        <v>18</v>
      </c>
      <c r="E30">
        <f t="shared" si="3"/>
        <v>0</v>
      </c>
      <c r="F30">
        <f t="shared" si="4"/>
        <v>2</v>
      </c>
    </row>
    <row r="31" spans="2:6">
      <c r="B31" s="1" t="s">
        <v>29</v>
      </c>
      <c r="C31" s="1" t="s">
        <v>30</v>
      </c>
      <c r="E31">
        <f t="shared" si="3"/>
        <v>0</v>
      </c>
      <c r="F31">
        <f t="shared" si="4"/>
        <v>1</v>
      </c>
    </row>
    <row r="32" spans="2:6">
      <c r="B32" s="1" t="s">
        <v>17</v>
      </c>
      <c r="C32" s="1" t="s">
        <v>18</v>
      </c>
      <c r="E32">
        <f t="shared" si="3"/>
        <v>1</v>
      </c>
      <c r="F32">
        <f t="shared" si="4"/>
        <v>2</v>
      </c>
    </row>
    <row r="33" spans="2:6">
      <c r="B33" s="1" t="s">
        <v>29</v>
      </c>
      <c r="C33" s="1" t="s">
        <v>18</v>
      </c>
      <c r="E33">
        <f t="shared" si="3"/>
        <v>0</v>
      </c>
      <c r="F33">
        <f t="shared" si="4"/>
        <v>2</v>
      </c>
    </row>
    <row r="34" spans="2:6">
      <c r="B34" s="1" t="s">
        <v>29</v>
      </c>
      <c r="C34" s="1" t="s">
        <v>25</v>
      </c>
      <c r="E34">
        <f t="shared" si="3"/>
        <v>0</v>
      </c>
      <c r="F34">
        <f t="shared" si="4"/>
        <v>3</v>
      </c>
    </row>
    <row r="35" spans="2:6">
      <c r="B35" s="1" t="s">
        <v>29</v>
      </c>
      <c r="C35" s="1" t="s">
        <v>18</v>
      </c>
      <c r="E35">
        <f t="shared" si="3"/>
        <v>0</v>
      </c>
      <c r="F35">
        <f t="shared" si="4"/>
        <v>2</v>
      </c>
    </row>
    <row r="36" spans="2:6">
      <c r="B36" s="1" t="s">
        <v>29</v>
      </c>
      <c r="C36" s="1" t="s">
        <v>18</v>
      </c>
      <c r="E36">
        <f t="shared" si="3"/>
        <v>0</v>
      </c>
      <c r="F36">
        <f t="shared" si="4"/>
        <v>2</v>
      </c>
    </row>
    <row r="37" spans="2:6">
      <c r="B37" s="1" t="s">
        <v>29</v>
      </c>
      <c r="C37" s="1" t="s">
        <v>18</v>
      </c>
      <c r="E37">
        <f t="shared" si="3"/>
        <v>0</v>
      </c>
      <c r="F37">
        <f t="shared" si="4"/>
        <v>2</v>
      </c>
    </row>
    <row r="38" spans="2:6">
      <c r="B38" s="1" t="s">
        <v>29</v>
      </c>
      <c r="C38" s="1" t="s">
        <v>18</v>
      </c>
      <c r="E38">
        <f t="shared" si="3"/>
        <v>0</v>
      </c>
      <c r="F38">
        <f t="shared" si="4"/>
        <v>2</v>
      </c>
    </row>
    <row r="39" spans="2:6">
      <c r="B39" s="1" t="s">
        <v>29</v>
      </c>
      <c r="C39" s="1" t="s">
        <v>18</v>
      </c>
      <c r="E39">
        <f t="shared" si="3"/>
        <v>0</v>
      </c>
      <c r="F39">
        <f t="shared" si="4"/>
        <v>2</v>
      </c>
    </row>
    <row r="40" spans="2:6">
      <c r="B40" s="1" t="s">
        <v>17</v>
      </c>
      <c r="C40" s="1" t="s">
        <v>18</v>
      </c>
      <c r="E40">
        <f t="shared" si="3"/>
        <v>1</v>
      </c>
      <c r="F40">
        <f t="shared" si="4"/>
        <v>2</v>
      </c>
    </row>
    <row r="41" spans="2:6">
      <c r="B41" s="1" t="s">
        <v>17</v>
      </c>
      <c r="C41" s="1" t="s">
        <v>18</v>
      </c>
      <c r="E41">
        <f t="shared" si="3"/>
        <v>1</v>
      </c>
      <c r="F41">
        <f t="shared" si="4"/>
        <v>2</v>
      </c>
    </row>
    <row r="42" spans="2:6">
      <c r="B42" s="1" t="s">
        <v>29</v>
      </c>
      <c r="C42" s="1" t="s">
        <v>18</v>
      </c>
      <c r="E42">
        <f t="shared" si="3"/>
        <v>0</v>
      </c>
      <c r="F42">
        <f t="shared" si="4"/>
        <v>2</v>
      </c>
    </row>
    <row r="43" spans="2:6">
      <c r="B43" s="1" t="s">
        <v>29</v>
      </c>
      <c r="C43" s="1" t="s">
        <v>30</v>
      </c>
      <c r="E43">
        <f t="shared" si="3"/>
        <v>0</v>
      </c>
      <c r="F43">
        <f t="shared" si="4"/>
        <v>1</v>
      </c>
    </row>
    <row r="44" spans="2:6">
      <c r="B44" s="1" t="s">
        <v>29</v>
      </c>
      <c r="C44" s="1" t="s">
        <v>30</v>
      </c>
      <c r="E44">
        <f t="shared" si="3"/>
        <v>0</v>
      </c>
      <c r="F44">
        <f t="shared" si="4"/>
        <v>1</v>
      </c>
    </row>
    <row r="45" spans="2:6">
      <c r="B45" s="1" t="s">
        <v>29</v>
      </c>
      <c r="C45" s="1" t="s">
        <v>30</v>
      </c>
      <c r="E45">
        <f t="shared" si="3"/>
        <v>0</v>
      </c>
      <c r="F45">
        <f t="shared" si="4"/>
        <v>1</v>
      </c>
    </row>
    <row r="46" spans="2:6">
      <c r="B46" s="1" t="s">
        <v>17</v>
      </c>
      <c r="C46" s="1" t="s">
        <v>18</v>
      </c>
      <c r="E46">
        <f t="shared" si="3"/>
        <v>1</v>
      </c>
      <c r="F46">
        <f t="shared" si="4"/>
        <v>2</v>
      </c>
    </row>
    <row r="47" spans="2:6">
      <c r="B47" s="1" t="s">
        <v>29</v>
      </c>
      <c r="C47" s="1" t="s">
        <v>30</v>
      </c>
      <c r="E47">
        <f t="shared" si="3"/>
        <v>0</v>
      </c>
      <c r="F47">
        <f t="shared" si="4"/>
        <v>1</v>
      </c>
    </row>
    <row r="48" spans="2:6">
      <c r="B48" s="1" t="s">
        <v>29</v>
      </c>
      <c r="C48" s="1" t="s">
        <v>76</v>
      </c>
      <c r="E48">
        <f t="shared" si="3"/>
        <v>0</v>
      </c>
      <c r="F48">
        <f t="shared" si="4"/>
        <v>0</v>
      </c>
    </row>
    <row r="49" spans="2:6">
      <c r="B49" s="1" t="s">
        <v>17</v>
      </c>
      <c r="C49" s="1" t="s">
        <v>25</v>
      </c>
      <c r="E49">
        <f t="shared" si="3"/>
        <v>1</v>
      </c>
      <c r="F49">
        <f t="shared" si="4"/>
        <v>3</v>
      </c>
    </row>
    <row r="50" spans="2:6">
      <c r="B50" s="1" t="s">
        <v>29</v>
      </c>
      <c r="C50" s="1" t="s">
        <v>30</v>
      </c>
      <c r="E50">
        <f t="shared" si="3"/>
        <v>0</v>
      </c>
      <c r="F50">
        <f t="shared" si="4"/>
        <v>1</v>
      </c>
    </row>
    <row r="51" spans="2:6">
      <c r="B51" s="1" t="s">
        <v>29</v>
      </c>
      <c r="C51" s="1" t="s">
        <v>18</v>
      </c>
      <c r="E51">
        <f t="shared" si="3"/>
        <v>0</v>
      </c>
      <c r="F51">
        <f t="shared" si="4"/>
        <v>2</v>
      </c>
    </row>
    <row r="52" spans="2:6">
      <c r="B52" s="1" t="s">
        <v>29</v>
      </c>
      <c r="C52" s="1" t="s">
        <v>30</v>
      </c>
      <c r="E52">
        <f t="shared" si="3"/>
        <v>0</v>
      </c>
      <c r="F52">
        <f t="shared" si="4"/>
        <v>1</v>
      </c>
    </row>
    <row r="53" spans="2:6">
      <c r="B53" s="1" t="s">
        <v>17</v>
      </c>
      <c r="C53" s="1" t="s">
        <v>18</v>
      </c>
      <c r="E53">
        <f t="shared" si="3"/>
        <v>1</v>
      </c>
      <c r="F53">
        <f t="shared" si="4"/>
        <v>2</v>
      </c>
    </row>
    <row r="54" spans="2:6">
      <c r="B54" s="1" t="s">
        <v>17</v>
      </c>
      <c r="C54" s="1" t="s">
        <v>18</v>
      </c>
      <c r="E54">
        <f t="shared" si="3"/>
        <v>1</v>
      </c>
      <c r="F54">
        <f t="shared" si="4"/>
        <v>2</v>
      </c>
    </row>
    <row r="55" spans="2:6">
      <c r="B55" s="1" t="s">
        <v>29</v>
      </c>
      <c r="C55" s="1" t="s">
        <v>18</v>
      </c>
      <c r="E55">
        <f t="shared" si="3"/>
        <v>0</v>
      </c>
      <c r="F55">
        <f t="shared" si="4"/>
        <v>2</v>
      </c>
    </row>
    <row r="56" spans="2:6">
      <c r="B56" s="1" t="s">
        <v>17</v>
      </c>
      <c r="C56" s="1" t="s">
        <v>25</v>
      </c>
      <c r="E56">
        <f t="shared" si="3"/>
        <v>1</v>
      </c>
      <c r="F56">
        <f t="shared" si="4"/>
        <v>3</v>
      </c>
    </row>
    <row r="57" spans="2:6">
      <c r="B57" s="1" t="s">
        <v>17</v>
      </c>
      <c r="C57" s="1" t="s">
        <v>18</v>
      </c>
      <c r="E57">
        <f t="shared" si="3"/>
        <v>1</v>
      </c>
      <c r="F57">
        <f t="shared" si="4"/>
        <v>2</v>
      </c>
    </row>
    <row r="58" spans="2:6">
      <c r="B58" s="1" t="s">
        <v>17</v>
      </c>
      <c r="C58" s="1" t="s">
        <v>18</v>
      </c>
      <c r="E58">
        <f t="shared" si="3"/>
        <v>1</v>
      </c>
      <c r="F58">
        <f t="shared" si="4"/>
        <v>2</v>
      </c>
    </row>
    <row r="59" spans="2:6">
      <c r="B59" s="1" t="s">
        <v>17</v>
      </c>
      <c r="C59" s="1" t="s">
        <v>25</v>
      </c>
      <c r="E59">
        <f t="shared" si="3"/>
        <v>1</v>
      </c>
      <c r="F59">
        <f t="shared" si="4"/>
        <v>3</v>
      </c>
    </row>
    <row r="60" spans="2:6">
      <c r="B60" s="1" t="s">
        <v>29</v>
      </c>
      <c r="C60" s="1" t="s">
        <v>25</v>
      </c>
      <c r="E60">
        <f t="shared" si="3"/>
        <v>0</v>
      </c>
      <c r="F60">
        <f t="shared" si="4"/>
        <v>3</v>
      </c>
    </row>
    <row r="61" spans="2:6">
      <c r="B61" s="1" t="s">
        <v>17</v>
      </c>
      <c r="C61" s="1" t="s">
        <v>25</v>
      </c>
      <c r="E61">
        <f t="shared" si="3"/>
        <v>1</v>
      </c>
      <c r="F61">
        <f t="shared" si="4"/>
        <v>3</v>
      </c>
    </row>
    <row r="62" spans="2:6">
      <c r="B62" s="1" t="s">
        <v>17</v>
      </c>
      <c r="C62" s="1" t="s">
        <v>18</v>
      </c>
      <c r="E62">
        <f t="shared" si="3"/>
        <v>1</v>
      </c>
      <c r="F62">
        <f t="shared" si="4"/>
        <v>2</v>
      </c>
    </row>
    <row r="63" spans="2:6">
      <c r="B63" s="1" t="s">
        <v>17</v>
      </c>
      <c r="C63" s="1" t="s">
        <v>18</v>
      </c>
      <c r="E63">
        <f t="shared" si="3"/>
        <v>1</v>
      </c>
      <c r="F63">
        <f t="shared" si="4"/>
        <v>2</v>
      </c>
    </row>
    <row r="64" spans="2:6">
      <c r="B64" s="1" t="s">
        <v>29</v>
      </c>
      <c r="C64" s="1" t="s">
        <v>30</v>
      </c>
      <c r="E64">
        <f t="shared" si="3"/>
        <v>0</v>
      </c>
      <c r="F64">
        <f t="shared" si="4"/>
        <v>1</v>
      </c>
    </row>
    <row r="65" spans="2:6">
      <c r="B65" s="1" t="s">
        <v>17</v>
      </c>
      <c r="C65" s="1" t="s">
        <v>25</v>
      </c>
      <c r="E65">
        <f t="shared" si="3"/>
        <v>1</v>
      </c>
      <c r="F65">
        <f t="shared" si="4"/>
        <v>3</v>
      </c>
    </row>
    <row r="66" spans="2:6">
      <c r="B66" s="1" t="s">
        <v>29</v>
      </c>
      <c r="C66" s="1" t="s">
        <v>30</v>
      </c>
      <c r="E66">
        <f t="shared" si="3"/>
        <v>0</v>
      </c>
      <c r="F66">
        <f t="shared" si="4"/>
        <v>1</v>
      </c>
    </row>
    <row r="67" spans="2:6">
      <c r="B67" s="1" t="s">
        <v>29</v>
      </c>
      <c r="C67" s="1" t="s">
        <v>18</v>
      </c>
      <c r="E67">
        <f t="shared" si="3"/>
        <v>0</v>
      </c>
      <c r="F67">
        <f t="shared" si="4"/>
        <v>2</v>
      </c>
    </row>
    <row r="68" spans="2:6">
      <c r="B68" s="1" t="s">
        <v>17</v>
      </c>
      <c r="C68" s="1" t="s">
        <v>18</v>
      </c>
      <c r="E68">
        <f t="shared" si="3"/>
        <v>1</v>
      </c>
      <c r="F68">
        <f t="shared" si="4"/>
        <v>2</v>
      </c>
    </row>
    <row r="69" spans="2:6">
      <c r="B69" s="1" t="s">
        <v>29</v>
      </c>
      <c r="C69" s="1" t="s">
        <v>30</v>
      </c>
      <c r="E69">
        <f t="shared" si="3"/>
        <v>0</v>
      </c>
      <c r="F69">
        <f t="shared" si="4"/>
        <v>1</v>
      </c>
    </row>
    <row r="70" spans="2:6">
      <c r="B70" s="1" t="s">
        <v>29</v>
      </c>
      <c r="C70" s="1" t="s">
        <v>30</v>
      </c>
      <c r="E70">
        <f t="shared" si="3"/>
        <v>0</v>
      </c>
      <c r="F70">
        <f t="shared" si="4"/>
        <v>1</v>
      </c>
    </row>
    <row r="71" spans="2:6">
      <c r="B71" s="1" t="s">
        <v>29</v>
      </c>
      <c r="C71" s="1" t="s">
        <v>18</v>
      </c>
      <c r="E71">
        <f t="shared" si="3"/>
        <v>0</v>
      </c>
      <c r="F71">
        <f t="shared" si="4"/>
        <v>2</v>
      </c>
    </row>
    <row r="72" spans="2:6">
      <c r="B72" s="1" t="s">
        <v>29</v>
      </c>
      <c r="C72" s="1" t="s">
        <v>18</v>
      </c>
      <c r="E72">
        <f t="shared" si="3"/>
        <v>0</v>
      </c>
      <c r="F72">
        <f t="shared" si="4"/>
        <v>2</v>
      </c>
    </row>
    <row r="73" spans="2:6">
      <c r="B73" s="1" t="s">
        <v>29</v>
      </c>
      <c r="C73" s="1" t="s">
        <v>18</v>
      </c>
      <c r="E73">
        <f t="shared" si="3"/>
        <v>0</v>
      </c>
      <c r="F73">
        <f t="shared" si="4"/>
        <v>2</v>
      </c>
    </row>
    <row r="74" spans="2:6">
      <c r="B74" s="1" t="s">
        <v>29</v>
      </c>
      <c r="C74" s="1" t="s">
        <v>18</v>
      </c>
      <c r="E74">
        <f t="shared" si="3"/>
        <v>0</v>
      </c>
      <c r="F74">
        <f t="shared" si="4"/>
        <v>2</v>
      </c>
    </row>
    <row r="75" spans="2:6">
      <c r="B75" s="1" t="s">
        <v>17</v>
      </c>
      <c r="C75" s="1" t="s">
        <v>18</v>
      </c>
      <c r="E75">
        <f t="shared" si="3"/>
        <v>1</v>
      </c>
      <c r="F75">
        <f t="shared" si="4"/>
        <v>2</v>
      </c>
    </row>
    <row r="76" spans="2:6">
      <c r="B76" s="1" t="s">
        <v>29</v>
      </c>
      <c r="C76" s="1" t="s">
        <v>30</v>
      </c>
      <c r="E76">
        <f t="shared" si="3"/>
        <v>0</v>
      </c>
      <c r="F76">
        <f t="shared" si="4"/>
        <v>1</v>
      </c>
    </row>
    <row r="77" spans="2:6">
      <c r="B77" s="1" t="s">
        <v>17</v>
      </c>
      <c r="C77" s="1" t="s">
        <v>25</v>
      </c>
      <c r="E77">
        <f t="shared" si="3"/>
        <v>1</v>
      </c>
      <c r="F77">
        <f t="shared" si="4"/>
        <v>3</v>
      </c>
    </row>
    <row r="78" spans="2:6">
      <c r="B78" s="1" t="s">
        <v>17</v>
      </c>
      <c r="C78" s="1" t="s">
        <v>18</v>
      </c>
      <c r="E78">
        <f t="shared" si="3"/>
        <v>1</v>
      </c>
      <c r="F78">
        <f t="shared" si="4"/>
        <v>2</v>
      </c>
    </row>
    <row r="79" spans="2:6">
      <c r="B79" s="1" t="s">
        <v>29</v>
      </c>
      <c r="C79" s="1" t="s">
        <v>18</v>
      </c>
      <c r="E79">
        <f t="shared" si="3"/>
        <v>0</v>
      </c>
      <c r="F79">
        <f t="shared" si="4"/>
        <v>2</v>
      </c>
    </row>
    <row r="80" spans="2:6">
      <c r="B80" s="1" t="s">
        <v>29</v>
      </c>
      <c r="C80" s="1" t="s">
        <v>18</v>
      </c>
      <c r="E80">
        <f t="shared" ref="E80:E143" si="5">_xlfn.IFS(B80=$C$4, 1, B80=$D$4, 0)</f>
        <v>0</v>
      </c>
      <c r="F80">
        <f t="shared" ref="F80:F143" si="6">_xlfn.IFS(C80=$B$9, 0, C80=$B$8, 1, C80=$B$6, 2, C80=$B$7, 3)</f>
        <v>2</v>
      </c>
    </row>
    <row r="81" spans="2:6">
      <c r="B81" s="1" t="s">
        <v>17</v>
      </c>
      <c r="C81" s="1" t="s">
        <v>18</v>
      </c>
      <c r="E81">
        <f t="shared" si="5"/>
        <v>1</v>
      </c>
      <c r="F81">
        <f t="shared" si="6"/>
        <v>2</v>
      </c>
    </row>
    <row r="82" spans="2:6">
      <c r="B82" s="1" t="s">
        <v>17</v>
      </c>
      <c r="C82" s="1" t="s">
        <v>30</v>
      </c>
      <c r="E82">
        <f t="shared" si="5"/>
        <v>1</v>
      </c>
      <c r="F82">
        <f t="shared" si="6"/>
        <v>1</v>
      </c>
    </row>
    <row r="83" spans="2:6">
      <c r="B83" s="1" t="s">
        <v>29</v>
      </c>
      <c r="C83" s="1" t="s">
        <v>18</v>
      </c>
      <c r="E83">
        <f t="shared" si="5"/>
        <v>0</v>
      </c>
      <c r="F83">
        <f t="shared" si="6"/>
        <v>2</v>
      </c>
    </row>
    <row r="84" spans="2:6">
      <c r="B84" s="1" t="s">
        <v>17</v>
      </c>
      <c r="C84" s="1" t="s">
        <v>18</v>
      </c>
      <c r="E84">
        <f t="shared" si="5"/>
        <v>1</v>
      </c>
      <c r="F84">
        <f t="shared" si="6"/>
        <v>2</v>
      </c>
    </row>
    <row r="85" spans="2:6">
      <c r="B85" s="1" t="s">
        <v>17</v>
      </c>
      <c r="C85" s="1" t="s">
        <v>18</v>
      </c>
      <c r="E85">
        <f t="shared" si="5"/>
        <v>1</v>
      </c>
      <c r="F85">
        <f t="shared" si="6"/>
        <v>2</v>
      </c>
    </row>
    <row r="86" spans="2:6">
      <c r="B86" s="1" t="s">
        <v>29</v>
      </c>
      <c r="C86" s="1" t="s">
        <v>30</v>
      </c>
      <c r="E86">
        <f t="shared" si="5"/>
        <v>0</v>
      </c>
      <c r="F86">
        <f t="shared" si="6"/>
        <v>1</v>
      </c>
    </row>
    <row r="87" spans="2:6">
      <c r="B87" s="1" t="s">
        <v>17</v>
      </c>
      <c r="C87" s="1" t="s">
        <v>18</v>
      </c>
      <c r="E87">
        <f t="shared" si="5"/>
        <v>1</v>
      </c>
      <c r="F87">
        <f t="shared" si="6"/>
        <v>2</v>
      </c>
    </row>
    <row r="88" spans="2:6">
      <c r="B88" s="1" t="s">
        <v>29</v>
      </c>
      <c r="C88" s="1" t="s">
        <v>18</v>
      </c>
      <c r="E88">
        <f t="shared" si="5"/>
        <v>0</v>
      </c>
      <c r="F88">
        <f t="shared" si="6"/>
        <v>2</v>
      </c>
    </row>
    <row r="89" spans="2:6">
      <c r="B89" s="1" t="s">
        <v>29</v>
      </c>
      <c r="C89" s="1" t="s">
        <v>30</v>
      </c>
      <c r="E89">
        <f t="shared" si="5"/>
        <v>0</v>
      </c>
      <c r="F89">
        <f t="shared" si="6"/>
        <v>1</v>
      </c>
    </row>
    <row r="90" spans="2:6">
      <c r="B90" s="1" t="s">
        <v>17</v>
      </c>
      <c r="C90" s="1" t="s">
        <v>30</v>
      </c>
      <c r="E90">
        <f t="shared" si="5"/>
        <v>1</v>
      </c>
      <c r="F90">
        <f t="shared" si="6"/>
        <v>1</v>
      </c>
    </row>
    <row r="91" spans="2:6">
      <c r="B91" s="1" t="s">
        <v>29</v>
      </c>
      <c r="C91" s="1" t="s">
        <v>30</v>
      </c>
      <c r="E91">
        <f t="shared" si="5"/>
        <v>0</v>
      </c>
      <c r="F91">
        <f t="shared" si="6"/>
        <v>1</v>
      </c>
    </row>
    <row r="92" spans="2:6">
      <c r="B92" s="1" t="s">
        <v>29</v>
      </c>
      <c r="C92" s="1" t="s">
        <v>30</v>
      </c>
      <c r="E92">
        <f t="shared" si="5"/>
        <v>0</v>
      </c>
      <c r="F92">
        <f t="shared" si="6"/>
        <v>1</v>
      </c>
    </row>
    <row r="93" spans="2:6">
      <c r="B93" s="1" t="s">
        <v>17</v>
      </c>
      <c r="C93" s="1" t="s">
        <v>18</v>
      </c>
      <c r="E93">
        <f t="shared" si="5"/>
        <v>1</v>
      </c>
      <c r="F93">
        <f t="shared" si="6"/>
        <v>2</v>
      </c>
    </row>
    <row r="94" spans="2:6">
      <c r="B94" s="1" t="s">
        <v>17</v>
      </c>
      <c r="C94" s="1" t="s">
        <v>18</v>
      </c>
      <c r="E94">
        <f t="shared" si="5"/>
        <v>1</v>
      </c>
      <c r="F94">
        <f t="shared" si="6"/>
        <v>2</v>
      </c>
    </row>
    <row r="95" spans="2:6">
      <c r="B95" s="1" t="s">
        <v>29</v>
      </c>
      <c r="C95" s="1" t="s">
        <v>25</v>
      </c>
      <c r="E95">
        <f t="shared" si="5"/>
        <v>0</v>
      </c>
      <c r="F95">
        <f t="shared" si="6"/>
        <v>3</v>
      </c>
    </row>
    <row r="96" spans="2:6">
      <c r="B96" s="1" t="s">
        <v>17</v>
      </c>
      <c r="C96" s="1" t="s">
        <v>18</v>
      </c>
      <c r="E96">
        <f t="shared" si="5"/>
        <v>1</v>
      </c>
      <c r="F96">
        <f t="shared" si="6"/>
        <v>2</v>
      </c>
    </row>
    <row r="97" spans="2:6">
      <c r="B97" s="1" t="s">
        <v>29</v>
      </c>
      <c r="C97" s="1" t="s">
        <v>30</v>
      </c>
      <c r="E97">
        <f t="shared" si="5"/>
        <v>0</v>
      </c>
      <c r="F97">
        <f t="shared" si="6"/>
        <v>1</v>
      </c>
    </row>
    <row r="98" spans="2:6">
      <c r="B98" s="1" t="s">
        <v>29</v>
      </c>
      <c r="C98" s="1" t="s">
        <v>18</v>
      </c>
      <c r="E98">
        <f t="shared" si="5"/>
        <v>0</v>
      </c>
      <c r="F98">
        <f t="shared" si="6"/>
        <v>2</v>
      </c>
    </row>
    <row r="99" spans="2:6">
      <c r="B99" s="1" t="s">
        <v>17</v>
      </c>
      <c r="C99" s="1" t="s">
        <v>18</v>
      </c>
      <c r="E99">
        <f t="shared" si="5"/>
        <v>1</v>
      </c>
      <c r="F99">
        <f t="shared" si="6"/>
        <v>2</v>
      </c>
    </row>
    <row r="100" spans="2:6">
      <c r="B100" s="1" t="s">
        <v>29</v>
      </c>
      <c r="C100" s="1" t="s">
        <v>30</v>
      </c>
      <c r="E100">
        <f t="shared" si="5"/>
        <v>0</v>
      </c>
      <c r="F100">
        <f t="shared" si="6"/>
        <v>1</v>
      </c>
    </row>
    <row r="101" spans="2:6">
      <c r="B101" s="1" t="s">
        <v>29</v>
      </c>
      <c r="C101" s="1" t="s">
        <v>30</v>
      </c>
      <c r="E101">
        <f t="shared" si="5"/>
        <v>0</v>
      </c>
      <c r="F101">
        <f t="shared" si="6"/>
        <v>1</v>
      </c>
    </row>
    <row r="102" spans="2:6">
      <c r="B102" s="1" t="s">
        <v>17</v>
      </c>
      <c r="C102" s="1" t="s">
        <v>25</v>
      </c>
      <c r="E102">
        <f t="shared" si="5"/>
        <v>1</v>
      </c>
      <c r="F102">
        <f t="shared" si="6"/>
        <v>3</v>
      </c>
    </row>
    <row r="103" spans="2:6">
      <c r="B103" s="1" t="s">
        <v>17</v>
      </c>
      <c r="C103" s="1" t="s">
        <v>25</v>
      </c>
      <c r="E103">
        <f t="shared" si="5"/>
        <v>1</v>
      </c>
      <c r="F103">
        <f t="shared" si="6"/>
        <v>3</v>
      </c>
    </row>
    <row r="104" spans="2:6">
      <c r="B104" s="1" t="s">
        <v>17</v>
      </c>
      <c r="C104" s="1" t="s">
        <v>18</v>
      </c>
      <c r="E104">
        <f t="shared" si="5"/>
        <v>1</v>
      </c>
      <c r="F104">
        <f t="shared" si="6"/>
        <v>2</v>
      </c>
    </row>
    <row r="105" spans="2:6">
      <c r="B105" s="1" t="s">
        <v>17</v>
      </c>
      <c r="C105" s="1" t="s">
        <v>18</v>
      </c>
      <c r="E105">
        <f t="shared" si="5"/>
        <v>1</v>
      </c>
      <c r="F105">
        <f t="shared" si="6"/>
        <v>2</v>
      </c>
    </row>
    <row r="106" spans="2:6">
      <c r="B106" s="1" t="s">
        <v>17</v>
      </c>
      <c r="C106" s="1" t="s">
        <v>18</v>
      </c>
      <c r="E106">
        <f t="shared" si="5"/>
        <v>1</v>
      </c>
      <c r="F106">
        <f t="shared" si="6"/>
        <v>2</v>
      </c>
    </row>
    <row r="107" spans="2:6">
      <c r="B107" s="1" t="s">
        <v>29</v>
      </c>
      <c r="C107" s="1" t="s">
        <v>30</v>
      </c>
      <c r="E107">
        <f t="shared" si="5"/>
        <v>0</v>
      </c>
      <c r="F107">
        <f t="shared" si="6"/>
        <v>1</v>
      </c>
    </row>
    <row r="108" spans="2:6">
      <c r="B108" s="1" t="s">
        <v>17</v>
      </c>
      <c r="C108" s="1" t="s">
        <v>18</v>
      </c>
      <c r="E108">
        <f t="shared" si="5"/>
        <v>1</v>
      </c>
      <c r="F108">
        <f t="shared" si="6"/>
        <v>2</v>
      </c>
    </row>
    <row r="109" spans="2:6">
      <c r="B109" s="1" t="s">
        <v>29</v>
      </c>
      <c r="C109" s="1" t="s">
        <v>25</v>
      </c>
      <c r="E109">
        <f t="shared" si="5"/>
        <v>0</v>
      </c>
      <c r="F109">
        <f t="shared" si="6"/>
        <v>3</v>
      </c>
    </row>
    <row r="110" spans="2:6">
      <c r="B110" s="1" t="s">
        <v>17</v>
      </c>
      <c r="C110" s="1" t="s">
        <v>18</v>
      </c>
      <c r="E110">
        <f t="shared" si="5"/>
        <v>1</v>
      </c>
      <c r="F110">
        <f t="shared" si="6"/>
        <v>2</v>
      </c>
    </row>
    <row r="111" spans="2:6">
      <c r="B111" s="1" t="s">
        <v>17</v>
      </c>
      <c r="C111" s="1" t="s">
        <v>25</v>
      </c>
      <c r="E111">
        <f t="shared" si="5"/>
        <v>1</v>
      </c>
      <c r="F111">
        <f t="shared" si="6"/>
        <v>3</v>
      </c>
    </row>
    <row r="112" spans="2:6">
      <c r="B112" s="1" t="s">
        <v>17</v>
      </c>
      <c r="C112" s="1" t="s">
        <v>25</v>
      </c>
      <c r="E112">
        <f t="shared" si="5"/>
        <v>1</v>
      </c>
      <c r="F112">
        <f t="shared" si="6"/>
        <v>3</v>
      </c>
    </row>
    <row r="113" spans="2:6">
      <c r="B113" s="1" t="s">
        <v>29</v>
      </c>
      <c r="C113" s="1" t="s">
        <v>76</v>
      </c>
      <c r="E113">
        <f t="shared" si="5"/>
        <v>0</v>
      </c>
      <c r="F113">
        <f t="shared" si="6"/>
        <v>0</v>
      </c>
    </row>
    <row r="114" spans="2:6">
      <c r="B114" s="1" t="s">
        <v>29</v>
      </c>
      <c r="C114" s="1" t="s">
        <v>30</v>
      </c>
      <c r="E114">
        <f t="shared" si="5"/>
        <v>0</v>
      </c>
      <c r="F114">
        <f t="shared" si="6"/>
        <v>1</v>
      </c>
    </row>
    <row r="115" spans="2:6">
      <c r="B115" s="1" t="s">
        <v>29</v>
      </c>
      <c r="C115" s="1" t="s">
        <v>30</v>
      </c>
      <c r="E115">
        <f t="shared" si="5"/>
        <v>0</v>
      </c>
      <c r="F115">
        <f t="shared" si="6"/>
        <v>1</v>
      </c>
    </row>
    <row r="116" spans="2:6">
      <c r="B116" s="1" t="s">
        <v>17</v>
      </c>
      <c r="C116" s="1" t="s">
        <v>18</v>
      </c>
      <c r="E116">
        <f t="shared" si="5"/>
        <v>1</v>
      </c>
      <c r="F116">
        <f t="shared" si="6"/>
        <v>2</v>
      </c>
    </row>
    <row r="117" spans="2:6">
      <c r="B117" s="1" t="s">
        <v>29</v>
      </c>
      <c r="C117" s="1" t="s">
        <v>18</v>
      </c>
      <c r="E117">
        <f t="shared" si="5"/>
        <v>0</v>
      </c>
      <c r="F117">
        <f t="shared" si="6"/>
        <v>2</v>
      </c>
    </row>
    <row r="118" spans="2:6">
      <c r="B118" s="1" t="s">
        <v>29</v>
      </c>
      <c r="C118" s="1" t="s">
        <v>18</v>
      </c>
      <c r="E118">
        <f t="shared" si="5"/>
        <v>0</v>
      </c>
      <c r="F118">
        <f t="shared" si="6"/>
        <v>2</v>
      </c>
    </row>
    <row r="119" spans="2:6">
      <c r="B119" s="1" t="s">
        <v>17</v>
      </c>
      <c r="C119" s="1" t="s">
        <v>18</v>
      </c>
      <c r="E119">
        <f t="shared" si="5"/>
        <v>1</v>
      </c>
      <c r="F119">
        <f t="shared" si="6"/>
        <v>2</v>
      </c>
    </row>
    <row r="120" spans="2:6">
      <c r="B120" s="1" t="s">
        <v>17</v>
      </c>
      <c r="C120" s="1" t="s">
        <v>18</v>
      </c>
      <c r="E120">
        <f t="shared" si="5"/>
        <v>1</v>
      </c>
      <c r="F120">
        <f t="shared" si="6"/>
        <v>2</v>
      </c>
    </row>
    <row r="121" spans="2:6">
      <c r="B121" s="1" t="s">
        <v>17</v>
      </c>
      <c r="C121" s="1" t="s">
        <v>18</v>
      </c>
      <c r="E121">
        <f t="shared" si="5"/>
        <v>1</v>
      </c>
      <c r="F121">
        <f t="shared" si="6"/>
        <v>2</v>
      </c>
    </row>
    <row r="122" spans="2:6">
      <c r="B122" s="1" t="s">
        <v>17</v>
      </c>
      <c r="C122" s="1" t="s">
        <v>18</v>
      </c>
      <c r="E122">
        <f t="shared" si="5"/>
        <v>1</v>
      </c>
      <c r="F122">
        <f t="shared" si="6"/>
        <v>2</v>
      </c>
    </row>
    <row r="123" spans="2:6">
      <c r="B123" s="1" t="s">
        <v>17</v>
      </c>
      <c r="C123" s="1" t="s">
        <v>18</v>
      </c>
      <c r="E123">
        <f t="shared" si="5"/>
        <v>1</v>
      </c>
      <c r="F123">
        <f t="shared" si="6"/>
        <v>2</v>
      </c>
    </row>
    <row r="124" spans="2:6">
      <c r="B124" s="1" t="s">
        <v>17</v>
      </c>
      <c r="C124" s="1" t="s">
        <v>18</v>
      </c>
      <c r="E124">
        <f t="shared" si="5"/>
        <v>1</v>
      </c>
      <c r="F124">
        <f t="shared" si="6"/>
        <v>2</v>
      </c>
    </row>
    <row r="125" spans="2:6">
      <c r="B125" s="1" t="s">
        <v>29</v>
      </c>
      <c r="C125" s="1" t="s">
        <v>18</v>
      </c>
      <c r="E125">
        <f t="shared" si="5"/>
        <v>0</v>
      </c>
      <c r="F125">
        <f t="shared" si="6"/>
        <v>2</v>
      </c>
    </row>
    <row r="126" spans="2:6">
      <c r="B126" s="1" t="s">
        <v>17</v>
      </c>
      <c r="C126" s="1" t="s">
        <v>18</v>
      </c>
      <c r="E126">
        <f t="shared" si="5"/>
        <v>1</v>
      </c>
      <c r="F126">
        <f t="shared" si="6"/>
        <v>2</v>
      </c>
    </row>
    <row r="127" spans="2:6">
      <c r="B127" s="1" t="s">
        <v>17</v>
      </c>
      <c r="C127" s="1" t="s">
        <v>30</v>
      </c>
      <c r="E127">
        <f t="shared" si="5"/>
        <v>1</v>
      </c>
      <c r="F127">
        <f t="shared" si="6"/>
        <v>1</v>
      </c>
    </row>
    <row r="128" spans="2:6">
      <c r="B128" s="1" t="s">
        <v>29</v>
      </c>
      <c r="C128" s="1" t="s">
        <v>18</v>
      </c>
      <c r="E128">
        <f t="shared" si="5"/>
        <v>0</v>
      </c>
      <c r="F128">
        <f t="shared" si="6"/>
        <v>2</v>
      </c>
    </row>
    <row r="129" spans="2:6">
      <c r="B129" s="1" t="s">
        <v>29</v>
      </c>
      <c r="C129" s="1" t="s">
        <v>30</v>
      </c>
      <c r="E129">
        <f t="shared" si="5"/>
        <v>0</v>
      </c>
      <c r="F129">
        <f t="shared" si="6"/>
        <v>1</v>
      </c>
    </row>
    <row r="130" spans="2:6">
      <c r="B130" s="1" t="s">
        <v>17</v>
      </c>
      <c r="C130" s="1" t="s">
        <v>25</v>
      </c>
      <c r="E130">
        <f t="shared" si="5"/>
        <v>1</v>
      </c>
      <c r="F130">
        <f t="shared" si="6"/>
        <v>3</v>
      </c>
    </row>
    <row r="131" spans="2:6">
      <c r="B131" s="1" t="s">
        <v>17</v>
      </c>
      <c r="C131" s="1" t="s">
        <v>18</v>
      </c>
      <c r="E131">
        <f t="shared" si="5"/>
        <v>1</v>
      </c>
      <c r="F131">
        <f t="shared" si="6"/>
        <v>2</v>
      </c>
    </row>
    <row r="132" spans="2:6">
      <c r="B132" s="1" t="s">
        <v>29</v>
      </c>
      <c r="C132" s="1" t="s">
        <v>18</v>
      </c>
      <c r="E132">
        <f t="shared" si="5"/>
        <v>0</v>
      </c>
      <c r="F132">
        <f t="shared" si="6"/>
        <v>2</v>
      </c>
    </row>
    <row r="133" spans="2:6">
      <c r="B133" s="1" t="s">
        <v>17</v>
      </c>
      <c r="C133" s="1" t="s">
        <v>30</v>
      </c>
      <c r="E133">
        <f t="shared" si="5"/>
        <v>1</v>
      </c>
      <c r="F133">
        <f t="shared" si="6"/>
        <v>1</v>
      </c>
    </row>
    <row r="134" spans="2:6">
      <c r="B134" s="1" t="s">
        <v>17</v>
      </c>
      <c r="C134" s="1" t="s">
        <v>76</v>
      </c>
      <c r="E134">
        <f t="shared" si="5"/>
        <v>1</v>
      </c>
      <c r="F134">
        <f t="shared" si="6"/>
        <v>0</v>
      </c>
    </row>
    <row r="135" spans="2:6">
      <c r="B135" s="1" t="s">
        <v>17</v>
      </c>
      <c r="C135" s="1" t="s">
        <v>18</v>
      </c>
      <c r="E135">
        <f t="shared" si="5"/>
        <v>1</v>
      </c>
      <c r="F135">
        <f t="shared" si="6"/>
        <v>2</v>
      </c>
    </row>
    <row r="136" spans="2:6">
      <c r="B136" s="1" t="s">
        <v>29</v>
      </c>
      <c r="C136" s="1" t="s">
        <v>30</v>
      </c>
      <c r="E136">
        <f t="shared" si="5"/>
        <v>0</v>
      </c>
      <c r="F136">
        <f t="shared" si="6"/>
        <v>1</v>
      </c>
    </row>
    <row r="137" spans="2:6">
      <c r="B137" s="1" t="s">
        <v>29</v>
      </c>
      <c r="C137" s="1" t="s">
        <v>30</v>
      </c>
      <c r="E137">
        <f t="shared" si="5"/>
        <v>0</v>
      </c>
      <c r="F137">
        <f t="shared" si="6"/>
        <v>1</v>
      </c>
    </row>
    <row r="138" spans="2:6">
      <c r="B138" s="1" t="s">
        <v>17</v>
      </c>
      <c r="C138" s="1" t="s">
        <v>18</v>
      </c>
      <c r="E138">
        <f t="shared" si="5"/>
        <v>1</v>
      </c>
      <c r="F138">
        <f t="shared" si="6"/>
        <v>2</v>
      </c>
    </row>
    <row r="139" spans="2:6">
      <c r="B139" s="1" t="s">
        <v>29</v>
      </c>
      <c r="C139" s="1" t="s">
        <v>18</v>
      </c>
      <c r="E139">
        <f t="shared" si="5"/>
        <v>0</v>
      </c>
      <c r="F139">
        <f t="shared" si="6"/>
        <v>2</v>
      </c>
    </row>
    <row r="140" spans="2:6">
      <c r="B140" s="1" t="s">
        <v>29</v>
      </c>
      <c r="C140" s="1" t="s">
        <v>18</v>
      </c>
      <c r="E140">
        <f t="shared" si="5"/>
        <v>0</v>
      </c>
      <c r="F140">
        <f t="shared" si="6"/>
        <v>2</v>
      </c>
    </row>
    <row r="141" spans="2:6">
      <c r="B141" s="1" t="s">
        <v>17</v>
      </c>
      <c r="C141" s="1" t="s">
        <v>18</v>
      </c>
      <c r="E141">
        <f t="shared" si="5"/>
        <v>1</v>
      </c>
      <c r="F141">
        <f t="shared" si="6"/>
        <v>2</v>
      </c>
    </row>
    <row r="142" spans="2:6">
      <c r="B142" s="1" t="s">
        <v>17</v>
      </c>
      <c r="C142" s="1" t="s">
        <v>25</v>
      </c>
      <c r="E142">
        <f t="shared" si="5"/>
        <v>1</v>
      </c>
      <c r="F142">
        <f t="shared" si="6"/>
        <v>3</v>
      </c>
    </row>
    <row r="143" spans="2:6">
      <c r="B143" s="1" t="s">
        <v>29</v>
      </c>
      <c r="C143" s="1" t="s">
        <v>18</v>
      </c>
      <c r="E143">
        <f t="shared" si="5"/>
        <v>0</v>
      </c>
      <c r="F143">
        <f t="shared" si="6"/>
        <v>2</v>
      </c>
    </row>
    <row r="144" spans="2:6">
      <c r="B144" s="1" t="s">
        <v>29</v>
      </c>
      <c r="C144" s="1" t="s">
        <v>18</v>
      </c>
      <c r="E144">
        <f t="shared" ref="E144:E157" si="7">_xlfn.IFS(B144=$C$4, 1, B144=$D$4, 0)</f>
        <v>0</v>
      </c>
      <c r="F144">
        <f t="shared" ref="F144:F157" si="8">_xlfn.IFS(C144=$B$9, 0, C144=$B$8, 1, C144=$B$6, 2, C144=$B$7, 3)</f>
        <v>2</v>
      </c>
    </row>
    <row r="145" spans="2:6">
      <c r="B145" s="1" t="s">
        <v>29</v>
      </c>
      <c r="C145" s="1" t="s">
        <v>18</v>
      </c>
      <c r="E145">
        <f t="shared" si="7"/>
        <v>0</v>
      </c>
      <c r="F145">
        <f t="shared" si="8"/>
        <v>2</v>
      </c>
    </row>
    <row r="146" spans="2:6">
      <c r="B146" s="1" t="s">
        <v>17</v>
      </c>
      <c r="C146" s="1" t="s">
        <v>25</v>
      </c>
      <c r="E146">
        <f t="shared" si="7"/>
        <v>1</v>
      </c>
      <c r="F146">
        <f t="shared" si="8"/>
        <v>3</v>
      </c>
    </row>
    <row r="147" spans="2:6">
      <c r="B147" s="1" t="s">
        <v>17</v>
      </c>
      <c r="C147" s="1" t="s">
        <v>76</v>
      </c>
      <c r="E147">
        <f t="shared" si="7"/>
        <v>1</v>
      </c>
      <c r="F147">
        <f t="shared" si="8"/>
        <v>0</v>
      </c>
    </row>
    <row r="148" spans="2:6">
      <c r="B148" s="1" t="s">
        <v>17</v>
      </c>
      <c r="C148" s="1" t="s">
        <v>18</v>
      </c>
      <c r="E148">
        <f t="shared" si="7"/>
        <v>1</v>
      </c>
      <c r="F148">
        <f t="shared" si="8"/>
        <v>2</v>
      </c>
    </row>
    <row r="149" spans="2:6">
      <c r="B149" s="1" t="s">
        <v>17</v>
      </c>
      <c r="C149" s="1" t="s">
        <v>18</v>
      </c>
      <c r="E149">
        <f t="shared" si="7"/>
        <v>1</v>
      </c>
      <c r="F149">
        <f t="shared" si="8"/>
        <v>2</v>
      </c>
    </row>
    <row r="150" spans="2:6">
      <c r="B150" s="1" t="s">
        <v>17</v>
      </c>
      <c r="C150" s="1" t="s">
        <v>18</v>
      </c>
      <c r="E150">
        <f t="shared" si="7"/>
        <v>1</v>
      </c>
      <c r="F150">
        <f t="shared" si="8"/>
        <v>2</v>
      </c>
    </row>
    <row r="151" spans="2:6">
      <c r="B151" s="1" t="s">
        <v>29</v>
      </c>
      <c r="C151" s="1" t="s">
        <v>18</v>
      </c>
      <c r="E151">
        <f t="shared" si="7"/>
        <v>0</v>
      </c>
      <c r="F151">
        <f t="shared" si="8"/>
        <v>2</v>
      </c>
    </row>
    <row r="152" spans="2:6">
      <c r="B152" s="1" t="s">
        <v>17</v>
      </c>
      <c r="C152" s="1" t="s">
        <v>18</v>
      </c>
      <c r="E152">
        <f t="shared" si="7"/>
        <v>1</v>
      </c>
      <c r="F152">
        <f t="shared" si="8"/>
        <v>2</v>
      </c>
    </row>
    <row r="153" spans="2:6">
      <c r="B153" s="1" t="s">
        <v>17</v>
      </c>
      <c r="C153" s="1" t="s">
        <v>18</v>
      </c>
      <c r="E153">
        <f t="shared" si="7"/>
        <v>1</v>
      </c>
      <c r="F153">
        <f t="shared" si="8"/>
        <v>2</v>
      </c>
    </row>
    <row r="154" spans="2:6">
      <c r="B154" s="1" t="s">
        <v>17</v>
      </c>
      <c r="C154" s="1" t="s">
        <v>18</v>
      </c>
      <c r="E154">
        <f t="shared" si="7"/>
        <v>1</v>
      </c>
      <c r="F154">
        <f t="shared" si="8"/>
        <v>2</v>
      </c>
    </row>
    <row r="155" spans="2:6">
      <c r="B155" s="1" t="s">
        <v>29</v>
      </c>
      <c r="C155" s="1" t="s">
        <v>18</v>
      </c>
      <c r="E155">
        <f t="shared" si="7"/>
        <v>0</v>
      </c>
      <c r="F155">
        <f t="shared" si="8"/>
        <v>2</v>
      </c>
    </row>
    <row r="156" spans="2:6">
      <c r="B156" s="1" t="s">
        <v>17</v>
      </c>
      <c r="C156" s="1" t="s">
        <v>18</v>
      </c>
      <c r="E156">
        <f t="shared" si="7"/>
        <v>1</v>
      </c>
      <c r="F156">
        <f t="shared" si="8"/>
        <v>2</v>
      </c>
    </row>
    <row r="157" spans="2:6">
      <c r="B157" s="1" t="s">
        <v>17</v>
      </c>
      <c r="C157" s="1" t="s">
        <v>18</v>
      </c>
      <c r="E157">
        <f t="shared" si="7"/>
        <v>1</v>
      </c>
      <c r="F157">
        <f t="shared" si="8"/>
        <v>2</v>
      </c>
    </row>
  </sheetData>
  <mergeCells count="1">
    <mergeCell ref="E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43F3-5821-4F1C-BFEE-85642ABE056B}">
  <dimension ref="B4:Q158"/>
  <sheetViews>
    <sheetView workbookViewId="0">
      <selection activeCell="I15" sqref="I15:J16"/>
    </sheetView>
  </sheetViews>
  <sheetFormatPr defaultRowHeight="13.15"/>
  <cols>
    <col min="17" max="17" width="12.28515625" bestFit="1" customWidth="1"/>
  </cols>
  <sheetData>
    <row r="4" spans="2:17">
      <c r="B4" s="5" t="s">
        <v>467</v>
      </c>
      <c r="C4" s="6" t="s">
        <v>19</v>
      </c>
      <c r="D4" s="6" t="s">
        <v>37</v>
      </c>
      <c r="E4" s="6" t="s">
        <v>41</v>
      </c>
      <c r="F4" s="6" t="s">
        <v>46</v>
      </c>
      <c r="G4" s="6" t="s">
        <v>142</v>
      </c>
      <c r="H4" s="6" t="s">
        <v>468</v>
      </c>
      <c r="J4" s="5" t="s">
        <v>467</v>
      </c>
      <c r="K4" s="6" t="s">
        <v>19</v>
      </c>
      <c r="L4" s="6" t="s">
        <v>37</v>
      </c>
      <c r="M4" s="6" t="s">
        <v>41</v>
      </c>
      <c r="N4" s="6" t="s">
        <v>46</v>
      </c>
      <c r="O4" s="6" t="s">
        <v>142</v>
      </c>
    </row>
    <row r="5" spans="2:17">
      <c r="B5" s="5" t="s">
        <v>477</v>
      </c>
      <c r="J5" s="5" t="s">
        <v>477</v>
      </c>
    </row>
    <row r="6" spans="2:17">
      <c r="B6" s="6" t="s">
        <v>20</v>
      </c>
      <c r="C6">
        <f>COUNTIFS('Ответы на форму (1)'!$G$2:$G$144, Лист3!B6, 'Ответы на форму (1)'!$F$2:$F$144, Лист3!$C$4)</f>
        <v>42</v>
      </c>
      <c r="D6">
        <f>COUNTIFS('Ответы на форму (1)'!$G$2:$G$144, Лист3!B6, 'Ответы на форму (1)'!$F$2:$F$144, Лист3!$D$4)</f>
        <v>0</v>
      </c>
      <c r="E6">
        <f>COUNTIFS('Ответы на форму (1)'!$G$2:$G$144, Лист3!B6, 'Ответы на форму (1)'!$F$2:$F$144, Лист3!$E$4)</f>
        <v>9</v>
      </c>
      <c r="F6">
        <f>COUNTIFS('Ответы на форму (1)'!$G$2:$G$144, Лист3!B6, 'Ответы на форму (1)'!$F$2:$F$144, Лист3!$F$4)</f>
        <v>2</v>
      </c>
      <c r="G6">
        <f>COUNTIFS('Ответы на форму (1)'!$G$2:$G$144, Лист3!B6, 'Ответы на форму (1)'!$F$2:$F$144, Лист3!$G$4)</f>
        <v>0</v>
      </c>
      <c r="H6">
        <f>SUM(C6:G6)</f>
        <v>53</v>
      </c>
      <c r="J6" s="6" t="s">
        <v>20</v>
      </c>
      <c r="K6" s="4">
        <f>H6*$C$11/$H$11</f>
        <v>22.97902097902098</v>
      </c>
      <c r="L6" s="4">
        <f>H6*$D$11/$H$11</f>
        <v>3.3356643356643358</v>
      </c>
      <c r="M6" s="4">
        <f>H6*$E$11/$H$11</f>
        <v>22.97902097902098</v>
      </c>
      <c r="N6" s="4">
        <f>H6*$F$11/$H$11</f>
        <v>2.5944055944055946</v>
      </c>
      <c r="O6" s="4">
        <f>H6*$G$11/$H$11</f>
        <v>1.1118881118881119</v>
      </c>
      <c r="Q6" s="7" t="s">
        <v>470</v>
      </c>
    </row>
    <row r="7" spans="2:17">
      <c r="B7" s="6" t="s">
        <v>31</v>
      </c>
      <c r="C7">
        <f>COUNTIFS('Ответы на форму (1)'!$G$2:$G$144, Лист3!B7, 'Ответы на форму (1)'!$F$2:$F$144, Лист3!$C$4)</f>
        <v>19</v>
      </c>
      <c r="D7">
        <f>COUNTIFS('Ответы на форму (1)'!$G$2:$G$144, Лист3!B7, 'Ответы на форму (1)'!$F$2:$F$144, Лист3!$D$4)</f>
        <v>5</v>
      </c>
      <c r="E7">
        <f>COUNTIFS('Ответы на форму (1)'!$G$2:$G$144, Лист3!B7, 'Ответы на форму (1)'!$F$2:$F$144, Лист3!$E$4)</f>
        <v>41</v>
      </c>
      <c r="F7">
        <f>COUNTIFS('Ответы на форму (1)'!$G$2:$G$144, Лист3!B7, 'Ответы на форму (1)'!$F$2:$F$144, Лист3!$F$4)</f>
        <v>0</v>
      </c>
      <c r="G7">
        <f>COUNTIFS('Ответы на форму (1)'!$G$2:$G$144, Лист3!B7, 'Ответы на форму (1)'!$F$2:$F$144, Лист3!$G$4)</f>
        <v>0</v>
      </c>
      <c r="H7">
        <f t="shared" ref="H7:H10" si="0">SUM(C7:G7)</f>
        <v>65</v>
      </c>
      <c r="J7" s="6" t="s">
        <v>31</v>
      </c>
      <c r="K7" s="4">
        <f t="shared" ref="K7:K10" si="1">H7*$C$11/$H$11</f>
        <v>28.181818181818183</v>
      </c>
      <c r="L7" s="4">
        <f t="shared" ref="L7:L10" si="2">H7*$D$11/$H$11</f>
        <v>4.0909090909090908</v>
      </c>
      <c r="M7" s="4">
        <f t="shared" ref="M7:M10" si="3">H7*$E$11/$H$11</f>
        <v>28.181818181818183</v>
      </c>
      <c r="N7" s="4">
        <f t="shared" ref="N7:N10" si="4">H7*$F$11/$H$11</f>
        <v>3.1818181818181817</v>
      </c>
      <c r="O7" s="4">
        <f t="shared" ref="O7:O10" si="5">H7*$G$11/$H$11</f>
        <v>1.3636363636363635</v>
      </c>
      <c r="Q7">
        <f>_xlfn.CHISQ.TEST(C6:G10,K6:O10)</f>
        <v>1.473938433650193E-25</v>
      </c>
    </row>
    <row r="8" spans="2:17">
      <c r="B8" s="6" t="s">
        <v>55</v>
      </c>
      <c r="C8">
        <f>COUNTIFS('Ответы на форму (1)'!$G$2:$G$144, Лист3!B8, 'Ответы на форму (1)'!$F$2:$F$144, Лист3!$C$4)</f>
        <v>0</v>
      </c>
      <c r="D8">
        <f>COUNTIFS('Ответы на форму (1)'!$G$2:$G$144, Лист3!B8, 'Ответы на форму (1)'!$F$2:$F$144, Лист3!$D$4)</f>
        <v>3</v>
      </c>
      <c r="E8">
        <f>COUNTIFS('Ответы на форму (1)'!$G$2:$G$144, Лист3!B8, 'Ответы на форму (1)'!$F$2:$F$144, Лист3!$E$4)</f>
        <v>10</v>
      </c>
      <c r="F8">
        <f>COUNTIFS('Ответы на форму (1)'!$G$2:$G$144, Лист3!B8, 'Ответы на форму (1)'!$F$2:$F$144, Лист3!$F$4)</f>
        <v>0</v>
      </c>
      <c r="G8">
        <f>COUNTIFS('Ответы на форму (1)'!$G$2:$G$144, Лист3!B8, 'Ответы на форму (1)'!$F$2:$F$144, Лист3!$G$4)</f>
        <v>2</v>
      </c>
      <c r="H8">
        <f t="shared" si="0"/>
        <v>15</v>
      </c>
      <c r="J8" s="6" t="s">
        <v>55</v>
      </c>
      <c r="K8" s="4">
        <f t="shared" si="1"/>
        <v>6.5034965034965033</v>
      </c>
      <c r="L8" s="4">
        <f t="shared" si="2"/>
        <v>0.94405594405594406</v>
      </c>
      <c r="M8" s="4">
        <f t="shared" si="3"/>
        <v>6.5034965034965033</v>
      </c>
      <c r="N8" s="4">
        <f t="shared" si="4"/>
        <v>0.73426573426573427</v>
      </c>
      <c r="O8" s="4">
        <f t="shared" si="5"/>
        <v>0.31468531468531469</v>
      </c>
    </row>
    <row r="9" spans="2:17">
      <c r="B9" s="6" t="s">
        <v>77</v>
      </c>
      <c r="C9">
        <f>COUNTIFS('Ответы на форму (1)'!$G$2:$G$144, Лист3!B9, 'Ответы на форму (1)'!$F$2:$F$144, Лист3!$C$4)</f>
        <v>0</v>
      </c>
      <c r="D9">
        <f>COUNTIFS('Ответы на форму (1)'!$G$2:$G$144, Лист3!B9, 'Ответы на форму (1)'!$F$2:$F$144, Лист3!$D$4)</f>
        <v>1</v>
      </c>
      <c r="E9">
        <f>COUNTIFS('Ответы на форму (1)'!$G$2:$G$144, Лист3!B9, 'Ответы на форму (1)'!$F$2:$F$144, Лист3!$E$4)</f>
        <v>2</v>
      </c>
      <c r="F9">
        <f>COUNTIFS('Ответы на форму (1)'!$G$2:$G$144, Лист3!B9, 'Ответы на форму (1)'!$F$2:$F$144, Лист3!$F$4)</f>
        <v>0</v>
      </c>
      <c r="G9">
        <f>COUNTIFS('Ответы на форму (1)'!$G$2:$G$144, Лист3!B9, 'Ответы на форму (1)'!$F$2:$F$144, Лист3!$G$4)</f>
        <v>1</v>
      </c>
      <c r="H9">
        <f t="shared" si="0"/>
        <v>4</v>
      </c>
      <c r="J9" s="6" t="s">
        <v>77</v>
      </c>
      <c r="K9" s="4">
        <f t="shared" si="1"/>
        <v>1.7342657342657342</v>
      </c>
      <c r="L9" s="4">
        <f t="shared" si="2"/>
        <v>0.25174825174825177</v>
      </c>
      <c r="M9" s="4">
        <f t="shared" si="3"/>
        <v>1.7342657342657342</v>
      </c>
      <c r="N9" s="4">
        <f t="shared" si="4"/>
        <v>0.19580419580419581</v>
      </c>
      <c r="O9" s="4">
        <f t="shared" si="5"/>
        <v>8.3916083916083919E-2</v>
      </c>
    </row>
    <row r="10" spans="2:17">
      <c r="B10" s="6" t="s">
        <v>99</v>
      </c>
      <c r="C10">
        <f>COUNTIFS('Ответы на форму (1)'!$G$2:$G$144, Лист3!B10, 'Ответы на форму (1)'!$F$2:$F$144, Лист3!$C$4)</f>
        <v>1</v>
      </c>
      <c r="D10">
        <f>COUNTIFS('Ответы на форму (1)'!$G$2:$G$144, Лист3!B10, 'Ответы на форму (1)'!$F$2:$F$144, Лист3!$D$4)</f>
        <v>0</v>
      </c>
      <c r="E10">
        <f>COUNTIFS('Ответы на форму (1)'!$G$2:$G$144, Лист3!B10, 'Ответы на форму (1)'!$F$2:$F$144, Лист3!$E$4)</f>
        <v>0</v>
      </c>
      <c r="F10">
        <f>COUNTIFS('Ответы на форму (1)'!$G$2:$G$144, Лист3!B10, 'Ответы на форму (1)'!$F$2:$F$144, Лист3!$F$4)</f>
        <v>5</v>
      </c>
      <c r="G10">
        <f>COUNTIFS('Ответы на форму (1)'!$G$2:$G$144, Лист3!B10, 'Ответы на форму (1)'!$F$2:$F$144, Лист3!$G$4)</f>
        <v>0</v>
      </c>
      <c r="H10">
        <f t="shared" si="0"/>
        <v>6</v>
      </c>
      <c r="J10" s="6" t="s">
        <v>99</v>
      </c>
      <c r="K10" s="4">
        <f t="shared" si="1"/>
        <v>2.6013986013986012</v>
      </c>
      <c r="L10" s="4">
        <f t="shared" si="2"/>
        <v>0.3776223776223776</v>
      </c>
      <c r="M10" s="4">
        <f t="shared" si="3"/>
        <v>2.6013986013986012</v>
      </c>
      <c r="N10" s="4">
        <f t="shared" si="4"/>
        <v>0.2937062937062937</v>
      </c>
      <c r="O10" s="4">
        <f t="shared" si="5"/>
        <v>0.12587412587412589</v>
      </c>
    </row>
    <row r="11" spans="2:17">
      <c r="B11" s="6" t="s">
        <v>468</v>
      </c>
      <c r="C11">
        <f>SUM(C6:C10)</f>
        <v>62</v>
      </c>
      <c r="D11">
        <f t="shared" ref="D11:G11" si="6">SUM(D6:D10)</f>
        <v>9</v>
      </c>
      <c r="E11">
        <f t="shared" si="6"/>
        <v>62</v>
      </c>
      <c r="F11">
        <f t="shared" si="6"/>
        <v>7</v>
      </c>
      <c r="G11">
        <f t="shared" si="6"/>
        <v>3</v>
      </c>
      <c r="H11">
        <f>SUM(C6:G10)</f>
        <v>143</v>
      </c>
    </row>
    <row r="15" spans="2:17">
      <c r="B15" s="5" t="s">
        <v>467</v>
      </c>
      <c r="C15" s="5" t="s">
        <v>477</v>
      </c>
      <c r="E15" s="9" t="s">
        <v>471</v>
      </c>
      <c r="F15" s="9"/>
      <c r="H15" s="7" t="s">
        <v>472</v>
      </c>
      <c r="I15" s="7" t="s">
        <v>473</v>
      </c>
      <c r="J15" s="7" t="s">
        <v>474</v>
      </c>
    </row>
    <row r="16" spans="2:17">
      <c r="B16" s="1" t="s">
        <v>19</v>
      </c>
      <c r="C16" s="1" t="s">
        <v>20</v>
      </c>
      <c r="E16">
        <f>_xlfn.IFS(B16=$G$4, 0, B16=$D$4, 1, B16=$E$4, 2, B16=$C$4, 3, B16=$F$4, 4)</f>
        <v>3</v>
      </c>
      <c r="F16">
        <f>_xlfn.IFS(C16=$B$9, 0, C16=$B$8, 1, C16=$B$7, 2, C16=$B$6, 3, C16=$B$10, 4)</f>
        <v>3</v>
      </c>
      <c r="H16">
        <f>PEARSON(E16:E158,F16:F158)</f>
        <v>0.69966114055336237</v>
      </c>
      <c r="I16">
        <v>143</v>
      </c>
      <c r="J16">
        <v>0.16</v>
      </c>
    </row>
    <row r="17" spans="2:6">
      <c r="B17" s="1" t="s">
        <v>19</v>
      </c>
      <c r="C17" s="1" t="s">
        <v>20</v>
      </c>
      <c r="E17">
        <f t="shared" ref="E17:E80" si="7">_xlfn.IFS(B17=$G$4, 0, B17=$D$4, 1, B17=$E$4, 2, B17=$C$4, 3, B17=$F$4, 4)</f>
        <v>3</v>
      </c>
      <c r="F17">
        <f t="shared" ref="F17:F80" si="8">_xlfn.IFS(C17=$B$9, 0, C17=$B$8, 1, C17=$B$7, 2, C17=$B$6, 3, C17=$B$10, 4)</f>
        <v>3</v>
      </c>
    </row>
    <row r="18" spans="2:6">
      <c r="B18" s="1" t="s">
        <v>19</v>
      </c>
      <c r="C18" s="1" t="s">
        <v>31</v>
      </c>
      <c r="E18">
        <f t="shared" si="7"/>
        <v>3</v>
      </c>
      <c r="F18">
        <f t="shared" si="8"/>
        <v>2</v>
      </c>
    </row>
    <row r="19" spans="2:6">
      <c r="B19" s="1" t="s">
        <v>19</v>
      </c>
      <c r="C19" s="1" t="s">
        <v>31</v>
      </c>
      <c r="E19">
        <f t="shared" si="7"/>
        <v>3</v>
      </c>
      <c r="F19">
        <f t="shared" si="8"/>
        <v>2</v>
      </c>
    </row>
    <row r="20" spans="2:6">
      <c r="B20" s="1" t="s">
        <v>37</v>
      </c>
      <c r="C20" s="1" t="s">
        <v>31</v>
      </c>
      <c r="E20">
        <f t="shared" si="7"/>
        <v>1</v>
      </c>
      <c r="F20">
        <f t="shared" si="8"/>
        <v>2</v>
      </c>
    </row>
    <row r="21" spans="2:6">
      <c r="B21" s="1" t="s">
        <v>41</v>
      </c>
      <c r="C21" s="1" t="s">
        <v>31</v>
      </c>
      <c r="E21">
        <f t="shared" si="7"/>
        <v>2</v>
      </c>
      <c r="F21">
        <f t="shared" si="8"/>
        <v>2</v>
      </c>
    </row>
    <row r="22" spans="2:6">
      <c r="B22" s="1" t="s">
        <v>46</v>
      </c>
      <c r="C22" s="1" t="s">
        <v>20</v>
      </c>
      <c r="E22">
        <f t="shared" si="7"/>
        <v>4</v>
      </c>
      <c r="F22">
        <f t="shared" si="8"/>
        <v>3</v>
      </c>
    </row>
    <row r="23" spans="2:6">
      <c r="B23" s="1" t="s">
        <v>41</v>
      </c>
      <c r="C23" s="1" t="s">
        <v>31</v>
      </c>
      <c r="E23">
        <f t="shared" si="7"/>
        <v>2</v>
      </c>
      <c r="F23">
        <f t="shared" si="8"/>
        <v>2</v>
      </c>
    </row>
    <row r="24" spans="2:6">
      <c r="B24" s="1" t="s">
        <v>41</v>
      </c>
      <c r="C24" s="1" t="s">
        <v>55</v>
      </c>
      <c r="E24">
        <f t="shared" si="7"/>
        <v>2</v>
      </c>
      <c r="F24">
        <f t="shared" si="8"/>
        <v>1</v>
      </c>
    </row>
    <row r="25" spans="2:6">
      <c r="B25" s="1" t="s">
        <v>41</v>
      </c>
      <c r="C25" s="1" t="s">
        <v>55</v>
      </c>
      <c r="E25">
        <f t="shared" si="7"/>
        <v>2</v>
      </c>
      <c r="F25">
        <f t="shared" si="8"/>
        <v>1</v>
      </c>
    </row>
    <row r="26" spans="2:6">
      <c r="B26" s="1" t="s">
        <v>41</v>
      </c>
      <c r="C26" s="1" t="s">
        <v>31</v>
      </c>
      <c r="E26">
        <f t="shared" si="7"/>
        <v>2</v>
      </c>
      <c r="F26">
        <f t="shared" si="8"/>
        <v>2</v>
      </c>
    </row>
    <row r="27" spans="2:6">
      <c r="B27" s="1" t="s">
        <v>41</v>
      </c>
      <c r="C27" s="1" t="s">
        <v>31</v>
      </c>
      <c r="E27">
        <f t="shared" si="7"/>
        <v>2</v>
      </c>
      <c r="F27">
        <f t="shared" si="8"/>
        <v>2</v>
      </c>
    </row>
    <row r="28" spans="2:6">
      <c r="B28" s="1" t="s">
        <v>41</v>
      </c>
      <c r="C28" s="1" t="s">
        <v>31</v>
      </c>
      <c r="E28">
        <f t="shared" si="7"/>
        <v>2</v>
      </c>
      <c r="F28">
        <f t="shared" si="8"/>
        <v>2</v>
      </c>
    </row>
    <row r="29" spans="2:6">
      <c r="B29" s="1" t="s">
        <v>41</v>
      </c>
      <c r="C29" s="1" t="s">
        <v>77</v>
      </c>
      <c r="E29">
        <f t="shared" si="7"/>
        <v>2</v>
      </c>
      <c r="F29">
        <f t="shared" si="8"/>
        <v>0</v>
      </c>
    </row>
    <row r="30" spans="2:6">
      <c r="B30" s="1" t="s">
        <v>19</v>
      </c>
      <c r="C30" s="1" t="s">
        <v>20</v>
      </c>
      <c r="E30">
        <f t="shared" si="7"/>
        <v>3</v>
      </c>
      <c r="F30">
        <f t="shared" si="8"/>
        <v>3</v>
      </c>
    </row>
    <row r="31" spans="2:6">
      <c r="B31" s="1" t="s">
        <v>41</v>
      </c>
      <c r="C31" s="1" t="s">
        <v>55</v>
      </c>
      <c r="E31">
        <f t="shared" si="7"/>
        <v>2</v>
      </c>
      <c r="F31">
        <f t="shared" si="8"/>
        <v>1</v>
      </c>
    </row>
    <row r="32" spans="2:6">
      <c r="B32" s="1" t="s">
        <v>41</v>
      </c>
      <c r="C32" s="1" t="s">
        <v>31</v>
      </c>
      <c r="E32">
        <f t="shared" si="7"/>
        <v>2</v>
      </c>
      <c r="F32">
        <f t="shared" si="8"/>
        <v>2</v>
      </c>
    </row>
    <row r="33" spans="2:6">
      <c r="B33" s="1" t="s">
        <v>41</v>
      </c>
      <c r="C33" s="1" t="s">
        <v>55</v>
      </c>
      <c r="E33">
        <f t="shared" si="7"/>
        <v>2</v>
      </c>
      <c r="F33">
        <f t="shared" si="8"/>
        <v>1</v>
      </c>
    </row>
    <row r="34" spans="2:6">
      <c r="B34" s="1" t="s">
        <v>41</v>
      </c>
      <c r="C34" s="1" t="s">
        <v>55</v>
      </c>
      <c r="E34">
        <f t="shared" si="7"/>
        <v>2</v>
      </c>
      <c r="F34">
        <f t="shared" si="8"/>
        <v>1</v>
      </c>
    </row>
    <row r="35" spans="2:6">
      <c r="B35" s="1" t="s">
        <v>46</v>
      </c>
      <c r="C35" s="1" t="s">
        <v>99</v>
      </c>
      <c r="E35">
        <f t="shared" si="7"/>
        <v>4</v>
      </c>
      <c r="F35">
        <f t="shared" si="8"/>
        <v>4</v>
      </c>
    </row>
    <row r="36" spans="2:6">
      <c r="B36" s="1" t="s">
        <v>41</v>
      </c>
      <c r="C36" s="1" t="s">
        <v>31</v>
      </c>
      <c r="E36">
        <f t="shared" si="7"/>
        <v>2</v>
      </c>
      <c r="F36">
        <f t="shared" si="8"/>
        <v>2</v>
      </c>
    </row>
    <row r="37" spans="2:6">
      <c r="B37" s="1" t="s">
        <v>19</v>
      </c>
      <c r="C37" s="1" t="s">
        <v>20</v>
      </c>
      <c r="E37">
        <f t="shared" si="7"/>
        <v>3</v>
      </c>
      <c r="F37">
        <f t="shared" si="8"/>
        <v>3</v>
      </c>
    </row>
    <row r="38" spans="2:6">
      <c r="B38" s="1" t="s">
        <v>19</v>
      </c>
      <c r="C38" s="1" t="s">
        <v>20</v>
      </c>
      <c r="E38">
        <f t="shared" si="7"/>
        <v>3</v>
      </c>
      <c r="F38">
        <f t="shared" si="8"/>
        <v>3</v>
      </c>
    </row>
    <row r="39" spans="2:6">
      <c r="B39" s="1" t="s">
        <v>19</v>
      </c>
      <c r="C39" s="1" t="s">
        <v>31</v>
      </c>
      <c r="E39">
        <f t="shared" si="7"/>
        <v>3</v>
      </c>
      <c r="F39">
        <f t="shared" si="8"/>
        <v>2</v>
      </c>
    </row>
    <row r="40" spans="2:6">
      <c r="B40" s="1" t="s">
        <v>37</v>
      </c>
      <c r="C40" s="1" t="s">
        <v>55</v>
      </c>
      <c r="E40">
        <f t="shared" si="7"/>
        <v>1</v>
      </c>
      <c r="F40">
        <f t="shared" si="8"/>
        <v>1</v>
      </c>
    </row>
    <row r="41" spans="2:6">
      <c r="B41" s="1" t="s">
        <v>19</v>
      </c>
      <c r="C41" s="1" t="s">
        <v>20</v>
      </c>
      <c r="E41">
        <f t="shared" si="7"/>
        <v>3</v>
      </c>
      <c r="F41">
        <f t="shared" si="8"/>
        <v>3</v>
      </c>
    </row>
    <row r="42" spans="2:6">
      <c r="B42" s="1" t="s">
        <v>19</v>
      </c>
      <c r="C42" s="1" t="s">
        <v>20</v>
      </c>
      <c r="E42">
        <f t="shared" si="7"/>
        <v>3</v>
      </c>
      <c r="F42">
        <f t="shared" si="8"/>
        <v>3</v>
      </c>
    </row>
    <row r="43" spans="2:6">
      <c r="B43" s="1" t="s">
        <v>41</v>
      </c>
      <c r="C43" s="1" t="s">
        <v>31</v>
      </c>
      <c r="E43">
        <f t="shared" si="7"/>
        <v>2</v>
      </c>
      <c r="F43">
        <f t="shared" si="8"/>
        <v>2</v>
      </c>
    </row>
    <row r="44" spans="2:6">
      <c r="B44" s="1" t="s">
        <v>41</v>
      </c>
      <c r="C44" s="1" t="s">
        <v>31</v>
      </c>
      <c r="E44">
        <f t="shared" si="7"/>
        <v>2</v>
      </c>
      <c r="F44">
        <f t="shared" si="8"/>
        <v>2</v>
      </c>
    </row>
    <row r="45" spans="2:6">
      <c r="B45" s="1" t="s">
        <v>19</v>
      </c>
      <c r="C45" s="1" t="s">
        <v>20</v>
      </c>
      <c r="E45">
        <f t="shared" si="7"/>
        <v>3</v>
      </c>
      <c r="F45">
        <f t="shared" si="8"/>
        <v>3</v>
      </c>
    </row>
    <row r="46" spans="2:6">
      <c r="B46" s="1" t="s">
        <v>41</v>
      </c>
      <c r="C46" s="1" t="s">
        <v>55</v>
      </c>
      <c r="E46">
        <f t="shared" si="7"/>
        <v>2</v>
      </c>
      <c r="F46">
        <f t="shared" si="8"/>
        <v>1</v>
      </c>
    </row>
    <row r="47" spans="2:6">
      <c r="B47" s="1" t="s">
        <v>37</v>
      </c>
      <c r="C47" s="1" t="s">
        <v>31</v>
      </c>
      <c r="E47">
        <f t="shared" si="7"/>
        <v>1</v>
      </c>
      <c r="F47">
        <f t="shared" si="8"/>
        <v>2</v>
      </c>
    </row>
    <row r="48" spans="2:6">
      <c r="B48" s="1" t="s">
        <v>41</v>
      </c>
      <c r="C48" s="1" t="s">
        <v>31</v>
      </c>
      <c r="E48">
        <f t="shared" si="7"/>
        <v>2</v>
      </c>
      <c r="F48">
        <f t="shared" si="8"/>
        <v>2</v>
      </c>
    </row>
    <row r="49" spans="2:6">
      <c r="B49" s="1" t="s">
        <v>142</v>
      </c>
      <c r="C49" s="1" t="s">
        <v>77</v>
      </c>
      <c r="E49">
        <f t="shared" si="7"/>
        <v>0</v>
      </c>
      <c r="F49">
        <f t="shared" si="8"/>
        <v>0</v>
      </c>
    </row>
    <row r="50" spans="2:6">
      <c r="B50" s="1" t="s">
        <v>19</v>
      </c>
      <c r="C50" s="1" t="s">
        <v>20</v>
      </c>
      <c r="E50">
        <f t="shared" si="7"/>
        <v>3</v>
      </c>
      <c r="F50">
        <f t="shared" si="8"/>
        <v>3</v>
      </c>
    </row>
    <row r="51" spans="2:6">
      <c r="B51" s="1" t="s">
        <v>41</v>
      </c>
      <c r="C51" s="1" t="s">
        <v>31</v>
      </c>
      <c r="E51">
        <f t="shared" si="7"/>
        <v>2</v>
      </c>
      <c r="F51">
        <f t="shared" si="8"/>
        <v>2</v>
      </c>
    </row>
    <row r="52" spans="2:6">
      <c r="B52" s="1" t="s">
        <v>19</v>
      </c>
      <c r="C52" s="1" t="s">
        <v>20</v>
      </c>
      <c r="E52">
        <f t="shared" si="7"/>
        <v>3</v>
      </c>
      <c r="F52">
        <f t="shared" si="8"/>
        <v>3</v>
      </c>
    </row>
    <row r="53" spans="2:6">
      <c r="B53" s="1" t="s">
        <v>41</v>
      </c>
      <c r="C53" s="1" t="s">
        <v>55</v>
      </c>
      <c r="E53">
        <f t="shared" si="7"/>
        <v>2</v>
      </c>
      <c r="F53">
        <f t="shared" si="8"/>
        <v>1</v>
      </c>
    </row>
    <row r="54" spans="2:6">
      <c r="B54" s="1" t="s">
        <v>41</v>
      </c>
      <c r="C54" s="1" t="s">
        <v>31</v>
      </c>
      <c r="E54">
        <f t="shared" si="7"/>
        <v>2</v>
      </c>
      <c r="F54">
        <f t="shared" si="8"/>
        <v>2</v>
      </c>
    </row>
    <row r="55" spans="2:6">
      <c r="B55" s="1" t="s">
        <v>19</v>
      </c>
      <c r="C55" s="1" t="s">
        <v>20</v>
      </c>
      <c r="E55">
        <f t="shared" si="7"/>
        <v>3</v>
      </c>
      <c r="F55">
        <f t="shared" si="8"/>
        <v>3</v>
      </c>
    </row>
    <row r="56" spans="2:6">
      <c r="B56" s="1" t="s">
        <v>41</v>
      </c>
      <c r="C56" s="1" t="s">
        <v>31</v>
      </c>
      <c r="E56">
        <f t="shared" si="7"/>
        <v>2</v>
      </c>
      <c r="F56">
        <f t="shared" si="8"/>
        <v>2</v>
      </c>
    </row>
    <row r="57" spans="2:6">
      <c r="B57" s="1" t="s">
        <v>19</v>
      </c>
      <c r="C57" s="1" t="s">
        <v>20</v>
      </c>
      <c r="E57">
        <f t="shared" si="7"/>
        <v>3</v>
      </c>
      <c r="F57">
        <f t="shared" si="8"/>
        <v>3</v>
      </c>
    </row>
    <row r="58" spans="2:6">
      <c r="B58" s="1" t="s">
        <v>19</v>
      </c>
      <c r="C58" s="1" t="s">
        <v>31</v>
      </c>
      <c r="E58">
        <f t="shared" si="7"/>
        <v>3</v>
      </c>
      <c r="F58">
        <f t="shared" si="8"/>
        <v>2</v>
      </c>
    </row>
    <row r="59" spans="2:6">
      <c r="B59" s="1" t="s">
        <v>19</v>
      </c>
      <c r="C59" s="1" t="s">
        <v>20</v>
      </c>
      <c r="E59">
        <f t="shared" si="7"/>
        <v>3</v>
      </c>
      <c r="F59">
        <f t="shared" si="8"/>
        <v>3</v>
      </c>
    </row>
    <row r="60" spans="2:6">
      <c r="B60" s="1" t="s">
        <v>19</v>
      </c>
      <c r="C60" s="1" t="s">
        <v>20</v>
      </c>
      <c r="E60">
        <f t="shared" si="7"/>
        <v>3</v>
      </c>
      <c r="F60">
        <f t="shared" si="8"/>
        <v>3</v>
      </c>
    </row>
    <row r="61" spans="2:6">
      <c r="B61" s="1" t="s">
        <v>41</v>
      </c>
      <c r="C61" s="1" t="s">
        <v>31</v>
      </c>
      <c r="E61">
        <f t="shared" si="7"/>
        <v>2</v>
      </c>
      <c r="F61">
        <f t="shared" si="8"/>
        <v>2</v>
      </c>
    </row>
    <row r="62" spans="2:6">
      <c r="B62" s="1" t="s">
        <v>19</v>
      </c>
      <c r="C62" s="1" t="s">
        <v>31</v>
      </c>
      <c r="E62">
        <f t="shared" si="7"/>
        <v>3</v>
      </c>
      <c r="F62">
        <f t="shared" si="8"/>
        <v>2</v>
      </c>
    </row>
    <row r="63" spans="2:6">
      <c r="B63" s="1" t="s">
        <v>19</v>
      </c>
      <c r="C63" s="1" t="s">
        <v>20</v>
      </c>
      <c r="E63">
        <f t="shared" si="7"/>
        <v>3</v>
      </c>
      <c r="F63">
        <f t="shared" si="8"/>
        <v>3</v>
      </c>
    </row>
    <row r="64" spans="2:6">
      <c r="B64" s="1" t="s">
        <v>41</v>
      </c>
      <c r="C64" s="1" t="s">
        <v>31</v>
      </c>
      <c r="E64">
        <f t="shared" si="7"/>
        <v>2</v>
      </c>
      <c r="F64">
        <f t="shared" si="8"/>
        <v>2</v>
      </c>
    </row>
    <row r="65" spans="2:6">
      <c r="B65" s="1" t="s">
        <v>41</v>
      </c>
      <c r="C65" s="1" t="s">
        <v>20</v>
      </c>
      <c r="E65">
        <f t="shared" si="7"/>
        <v>2</v>
      </c>
      <c r="F65">
        <f t="shared" si="8"/>
        <v>3</v>
      </c>
    </row>
    <row r="66" spans="2:6">
      <c r="B66" s="1" t="s">
        <v>46</v>
      </c>
      <c r="C66" s="1" t="s">
        <v>99</v>
      </c>
      <c r="E66">
        <f t="shared" si="7"/>
        <v>4</v>
      </c>
      <c r="F66">
        <f t="shared" si="8"/>
        <v>4</v>
      </c>
    </row>
    <row r="67" spans="2:6">
      <c r="B67" s="1" t="s">
        <v>46</v>
      </c>
      <c r="C67" s="1" t="s">
        <v>20</v>
      </c>
      <c r="E67">
        <f t="shared" si="7"/>
        <v>4</v>
      </c>
      <c r="F67">
        <f t="shared" si="8"/>
        <v>3</v>
      </c>
    </row>
    <row r="68" spans="2:6">
      <c r="B68" s="1" t="s">
        <v>41</v>
      </c>
      <c r="C68" s="1" t="s">
        <v>55</v>
      </c>
      <c r="E68">
        <f t="shared" si="7"/>
        <v>2</v>
      </c>
      <c r="F68">
        <f t="shared" si="8"/>
        <v>1</v>
      </c>
    </row>
    <row r="69" spans="2:6">
      <c r="B69" s="1" t="s">
        <v>19</v>
      </c>
      <c r="C69" s="1" t="s">
        <v>20</v>
      </c>
      <c r="E69">
        <f t="shared" si="7"/>
        <v>3</v>
      </c>
      <c r="F69">
        <f t="shared" si="8"/>
        <v>3</v>
      </c>
    </row>
    <row r="70" spans="2:6">
      <c r="B70" s="1" t="s">
        <v>19</v>
      </c>
      <c r="C70" s="1" t="s">
        <v>20</v>
      </c>
      <c r="E70">
        <f t="shared" si="7"/>
        <v>3</v>
      </c>
      <c r="F70">
        <f t="shared" si="8"/>
        <v>3</v>
      </c>
    </row>
    <row r="71" spans="2:6">
      <c r="B71" s="1" t="s">
        <v>41</v>
      </c>
      <c r="C71" s="1" t="s">
        <v>31</v>
      </c>
      <c r="E71">
        <f t="shared" si="7"/>
        <v>2</v>
      </c>
      <c r="F71">
        <f t="shared" si="8"/>
        <v>2</v>
      </c>
    </row>
    <row r="72" spans="2:6">
      <c r="B72" s="1" t="s">
        <v>19</v>
      </c>
      <c r="C72" s="1" t="s">
        <v>20</v>
      </c>
      <c r="E72">
        <f t="shared" si="7"/>
        <v>3</v>
      </c>
      <c r="F72">
        <f t="shared" si="8"/>
        <v>3</v>
      </c>
    </row>
    <row r="73" spans="2:6">
      <c r="B73" s="1" t="s">
        <v>41</v>
      </c>
      <c r="C73" s="1" t="s">
        <v>31</v>
      </c>
      <c r="E73">
        <f t="shared" si="7"/>
        <v>2</v>
      </c>
      <c r="F73">
        <f t="shared" si="8"/>
        <v>2</v>
      </c>
    </row>
    <row r="74" spans="2:6">
      <c r="B74" s="1" t="s">
        <v>41</v>
      </c>
      <c r="C74" s="1" t="s">
        <v>31</v>
      </c>
      <c r="E74">
        <f t="shared" si="7"/>
        <v>2</v>
      </c>
      <c r="F74">
        <f t="shared" si="8"/>
        <v>2</v>
      </c>
    </row>
    <row r="75" spans="2:6">
      <c r="B75" s="1" t="s">
        <v>41</v>
      </c>
      <c r="C75" s="1" t="s">
        <v>31</v>
      </c>
      <c r="E75">
        <f t="shared" si="7"/>
        <v>2</v>
      </c>
      <c r="F75">
        <f t="shared" si="8"/>
        <v>2</v>
      </c>
    </row>
    <row r="76" spans="2:6">
      <c r="B76" s="1" t="s">
        <v>19</v>
      </c>
      <c r="C76" s="1" t="s">
        <v>20</v>
      </c>
      <c r="E76">
        <f t="shared" si="7"/>
        <v>3</v>
      </c>
      <c r="F76">
        <f t="shared" si="8"/>
        <v>3</v>
      </c>
    </row>
    <row r="77" spans="2:6">
      <c r="B77" s="1" t="s">
        <v>37</v>
      </c>
      <c r="C77" s="1" t="s">
        <v>31</v>
      </c>
      <c r="E77">
        <f t="shared" si="7"/>
        <v>1</v>
      </c>
      <c r="F77">
        <f t="shared" si="8"/>
        <v>2</v>
      </c>
    </row>
    <row r="78" spans="2:6">
      <c r="B78" s="1" t="s">
        <v>142</v>
      </c>
      <c r="C78" s="1" t="s">
        <v>55</v>
      </c>
      <c r="E78">
        <f t="shared" si="7"/>
        <v>0</v>
      </c>
      <c r="F78">
        <f t="shared" si="8"/>
        <v>1</v>
      </c>
    </row>
    <row r="79" spans="2:6">
      <c r="B79" s="1" t="s">
        <v>19</v>
      </c>
      <c r="C79" s="1" t="s">
        <v>20</v>
      </c>
      <c r="E79">
        <f t="shared" si="7"/>
        <v>3</v>
      </c>
      <c r="F79">
        <f t="shared" si="8"/>
        <v>3</v>
      </c>
    </row>
    <row r="80" spans="2:6">
      <c r="B80" s="1" t="s">
        <v>46</v>
      </c>
      <c r="C80" s="1" t="s">
        <v>99</v>
      </c>
      <c r="E80">
        <f t="shared" si="7"/>
        <v>4</v>
      </c>
      <c r="F80">
        <f t="shared" si="8"/>
        <v>4</v>
      </c>
    </row>
    <row r="81" spans="2:6">
      <c r="B81" s="1" t="s">
        <v>19</v>
      </c>
      <c r="C81" s="1" t="s">
        <v>20</v>
      </c>
      <c r="E81">
        <f t="shared" ref="E81:E144" si="9">_xlfn.IFS(B81=$G$4, 0, B81=$D$4, 1, B81=$E$4, 2, B81=$C$4, 3, B81=$F$4, 4)</f>
        <v>3</v>
      </c>
      <c r="F81">
        <f t="shared" ref="F81:F144" si="10">_xlfn.IFS(C81=$B$9, 0, C81=$B$8, 1, C81=$B$7, 2, C81=$B$6, 3, C81=$B$10, 4)</f>
        <v>3</v>
      </c>
    </row>
    <row r="82" spans="2:6">
      <c r="B82" s="1" t="s">
        <v>19</v>
      </c>
      <c r="C82" s="1" t="s">
        <v>31</v>
      </c>
      <c r="E82">
        <f t="shared" si="9"/>
        <v>3</v>
      </c>
      <c r="F82">
        <f t="shared" si="10"/>
        <v>2</v>
      </c>
    </row>
    <row r="83" spans="2:6">
      <c r="B83" s="1" t="s">
        <v>41</v>
      </c>
      <c r="C83" s="1" t="s">
        <v>31</v>
      </c>
      <c r="E83">
        <f t="shared" si="9"/>
        <v>2</v>
      </c>
      <c r="F83">
        <f t="shared" si="10"/>
        <v>2</v>
      </c>
    </row>
    <row r="84" spans="2:6">
      <c r="B84" s="1" t="s">
        <v>41</v>
      </c>
      <c r="C84" s="1" t="s">
        <v>31</v>
      </c>
      <c r="E84">
        <f t="shared" si="9"/>
        <v>2</v>
      </c>
      <c r="F84">
        <f t="shared" si="10"/>
        <v>2</v>
      </c>
    </row>
    <row r="85" spans="2:6">
      <c r="B85" s="1" t="s">
        <v>19</v>
      </c>
      <c r="C85" s="1" t="s">
        <v>31</v>
      </c>
      <c r="E85">
        <f t="shared" si="9"/>
        <v>3</v>
      </c>
      <c r="F85">
        <f t="shared" si="10"/>
        <v>2</v>
      </c>
    </row>
    <row r="86" spans="2:6">
      <c r="B86" s="1" t="s">
        <v>41</v>
      </c>
      <c r="C86" s="1" t="s">
        <v>31</v>
      </c>
      <c r="E86">
        <f t="shared" si="9"/>
        <v>2</v>
      </c>
      <c r="F86">
        <f t="shared" si="10"/>
        <v>2</v>
      </c>
    </row>
    <row r="87" spans="2:6">
      <c r="B87" s="1" t="s">
        <v>41</v>
      </c>
      <c r="C87" s="1" t="s">
        <v>31</v>
      </c>
      <c r="E87">
        <f t="shared" si="9"/>
        <v>2</v>
      </c>
      <c r="F87">
        <f t="shared" si="10"/>
        <v>2</v>
      </c>
    </row>
    <row r="88" spans="2:6">
      <c r="B88" s="1" t="s">
        <v>19</v>
      </c>
      <c r="C88" s="1" t="s">
        <v>20</v>
      </c>
      <c r="E88">
        <f t="shared" si="9"/>
        <v>3</v>
      </c>
      <c r="F88">
        <f t="shared" si="10"/>
        <v>3</v>
      </c>
    </row>
    <row r="89" spans="2:6">
      <c r="B89" s="1" t="s">
        <v>19</v>
      </c>
      <c r="C89" s="1" t="s">
        <v>31</v>
      </c>
      <c r="E89">
        <f t="shared" si="9"/>
        <v>3</v>
      </c>
      <c r="F89">
        <f t="shared" si="10"/>
        <v>2</v>
      </c>
    </row>
    <row r="90" spans="2:6">
      <c r="B90" s="1" t="s">
        <v>41</v>
      </c>
      <c r="C90" s="1" t="s">
        <v>31</v>
      </c>
      <c r="E90">
        <f t="shared" si="9"/>
        <v>2</v>
      </c>
      <c r="F90">
        <f t="shared" si="10"/>
        <v>2</v>
      </c>
    </row>
    <row r="91" spans="2:6">
      <c r="B91" s="1" t="s">
        <v>37</v>
      </c>
      <c r="C91" s="1" t="s">
        <v>31</v>
      </c>
      <c r="E91">
        <f t="shared" si="9"/>
        <v>1</v>
      </c>
      <c r="F91">
        <f t="shared" si="10"/>
        <v>2</v>
      </c>
    </row>
    <row r="92" spans="2:6">
      <c r="B92" s="1" t="s">
        <v>41</v>
      </c>
      <c r="C92" s="1" t="s">
        <v>31</v>
      </c>
      <c r="E92">
        <f t="shared" si="9"/>
        <v>2</v>
      </c>
      <c r="F92">
        <f t="shared" si="10"/>
        <v>2</v>
      </c>
    </row>
    <row r="93" spans="2:6">
      <c r="B93" s="1" t="s">
        <v>41</v>
      </c>
      <c r="C93" s="1" t="s">
        <v>31</v>
      </c>
      <c r="E93">
        <f t="shared" si="9"/>
        <v>2</v>
      </c>
      <c r="F93">
        <f t="shared" si="10"/>
        <v>2</v>
      </c>
    </row>
    <row r="94" spans="2:6">
      <c r="B94" s="1" t="s">
        <v>19</v>
      </c>
      <c r="C94" s="1" t="s">
        <v>20</v>
      </c>
      <c r="E94">
        <f t="shared" si="9"/>
        <v>3</v>
      </c>
      <c r="F94">
        <f t="shared" si="10"/>
        <v>3</v>
      </c>
    </row>
    <row r="95" spans="2:6">
      <c r="B95" s="1" t="s">
        <v>19</v>
      </c>
      <c r="C95" s="1" t="s">
        <v>20</v>
      </c>
      <c r="E95">
        <f t="shared" si="9"/>
        <v>3</v>
      </c>
      <c r="F95">
        <f t="shared" si="10"/>
        <v>3</v>
      </c>
    </row>
    <row r="96" spans="2:6">
      <c r="B96" s="1" t="s">
        <v>19</v>
      </c>
      <c r="C96" s="1" t="s">
        <v>20</v>
      </c>
      <c r="E96">
        <f t="shared" si="9"/>
        <v>3</v>
      </c>
      <c r="F96">
        <f t="shared" si="10"/>
        <v>3</v>
      </c>
    </row>
    <row r="97" spans="2:6">
      <c r="B97" s="1" t="s">
        <v>19</v>
      </c>
      <c r="C97" s="1" t="s">
        <v>20</v>
      </c>
      <c r="E97">
        <f t="shared" si="9"/>
        <v>3</v>
      </c>
      <c r="F97">
        <f t="shared" si="10"/>
        <v>3</v>
      </c>
    </row>
    <row r="98" spans="2:6">
      <c r="B98" s="1" t="s">
        <v>41</v>
      </c>
      <c r="C98" s="1" t="s">
        <v>31</v>
      </c>
      <c r="E98">
        <f t="shared" si="9"/>
        <v>2</v>
      </c>
      <c r="F98">
        <f t="shared" si="10"/>
        <v>2</v>
      </c>
    </row>
    <row r="99" spans="2:6">
      <c r="B99" s="1" t="s">
        <v>19</v>
      </c>
      <c r="C99" s="1" t="s">
        <v>20</v>
      </c>
      <c r="E99">
        <f t="shared" si="9"/>
        <v>3</v>
      </c>
      <c r="F99">
        <f t="shared" si="10"/>
        <v>3</v>
      </c>
    </row>
    <row r="100" spans="2:6">
      <c r="B100" s="1" t="s">
        <v>41</v>
      </c>
      <c r="C100" s="1" t="s">
        <v>20</v>
      </c>
      <c r="E100">
        <f t="shared" si="9"/>
        <v>2</v>
      </c>
      <c r="F100">
        <f t="shared" si="10"/>
        <v>3</v>
      </c>
    </row>
    <row r="101" spans="2:6">
      <c r="B101" s="1" t="s">
        <v>41</v>
      </c>
      <c r="C101" s="1" t="s">
        <v>55</v>
      </c>
      <c r="E101">
        <f t="shared" si="9"/>
        <v>2</v>
      </c>
      <c r="F101">
        <f t="shared" si="10"/>
        <v>1</v>
      </c>
    </row>
    <row r="102" spans="2:6">
      <c r="B102" s="1" t="s">
        <v>41</v>
      </c>
      <c r="C102" s="1" t="s">
        <v>31</v>
      </c>
      <c r="E102">
        <f t="shared" si="9"/>
        <v>2</v>
      </c>
      <c r="F102">
        <f t="shared" si="10"/>
        <v>2</v>
      </c>
    </row>
    <row r="103" spans="2:6">
      <c r="B103" s="1" t="s">
        <v>41</v>
      </c>
      <c r="C103" s="1" t="s">
        <v>31</v>
      </c>
      <c r="E103">
        <f t="shared" si="9"/>
        <v>2</v>
      </c>
      <c r="F103">
        <f t="shared" si="10"/>
        <v>2</v>
      </c>
    </row>
    <row r="104" spans="2:6">
      <c r="B104" s="1" t="s">
        <v>41</v>
      </c>
      <c r="C104" s="1" t="s">
        <v>20</v>
      </c>
      <c r="E104">
        <f t="shared" si="9"/>
        <v>2</v>
      </c>
      <c r="F104">
        <f t="shared" si="10"/>
        <v>3</v>
      </c>
    </row>
    <row r="105" spans="2:6">
      <c r="B105" s="1" t="s">
        <v>19</v>
      </c>
      <c r="C105" s="1" t="s">
        <v>20</v>
      </c>
      <c r="E105">
        <f t="shared" si="9"/>
        <v>3</v>
      </c>
      <c r="F105">
        <f t="shared" si="10"/>
        <v>3</v>
      </c>
    </row>
    <row r="106" spans="2:6">
      <c r="B106" s="1" t="s">
        <v>41</v>
      </c>
      <c r="C106" s="1" t="s">
        <v>77</v>
      </c>
      <c r="E106">
        <f t="shared" si="9"/>
        <v>2</v>
      </c>
      <c r="F106">
        <f t="shared" si="10"/>
        <v>0</v>
      </c>
    </row>
    <row r="107" spans="2:6">
      <c r="B107" s="1" t="s">
        <v>37</v>
      </c>
      <c r="C107" s="1" t="s">
        <v>55</v>
      </c>
      <c r="E107">
        <f t="shared" si="9"/>
        <v>1</v>
      </c>
      <c r="F107">
        <f t="shared" si="10"/>
        <v>1</v>
      </c>
    </row>
    <row r="108" spans="2:6">
      <c r="B108" s="1" t="s">
        <v>41</v>
      </c>
      <c r="C108" s="1" t="s">
        <v>31</v>
      </c>
      <c r="E108">
        <f t="shared" si="9"/>
        <v>2</v>
      </c>
      <c r="F108">
        <f t="shared" si="10"/>
        <v>2</v>
      </c>
    </row>
    <row r="109" spans="2:6">
      <c r="B109" s="1" t="s">
        <v>19</v>
      </c>
      <c r="C109" s="1" t="s">
        <v>20</v>
      </c>
      <c r="E109">
        <f t="shared" si="9"/>
        <v>3</v>
      </c>
      <c r="F109">
        <f t="shared" si="10"/>
        <v>3</v>
      </c>
    </row>
    <row r="110" spans="2:6">
      <c r="B110" s="1" t="s">
        <v>41</v>
      </c>
      <c r="C110" s="1" t="s">
        <v>31</v>
      </c>
      <c r="E110">
        <f t="shared" si="9"/>
        <v>2</v>
      </c>
      <c r="F110">
        <f t="shared" si="10"/>
        <v>2</v>
      </c>
    </row>
    <row r="111" spans="2:6">
      <c r="B111" s="1" t="s">
        <v>19</v>
      </c>
      <c r="C111" s="1" t="s">
        <v>31</v>
      </c>
      <c r="E111">
        <f t="shared" si="9"/>
        <v>3</v>
      </c>
      <c r="F111">
        <f t="shared" si="10"/>
        <v>2</v>
      </c>
    </row>
    <row r="112" spans="2:6">
      <c r="B112" s="1" t="s">
        <v>46</v>
      </c>
      <c r="C112" s="1" t="s">
        <v>99</v>
      </c>
      <c r="E112">
        <f t="shared" si="9"/>
        <v>4</v>
      </c>
      <c r="F112">
        <f t="shared" si="10"/>
        <v>4</v>
      </c>
    </row>
    <row r="113" spans="2:6">
      <c r="B113" s="1" t="s">
        <v>46</v>
      </c>
      <c r="C113" s="1" t="s">
        <v>99</v>
      </c>
      <c r="E113">
        <f t="shared" si="9"/>
        <v>4</v>
      </c>
      <c r="F113">
        <f t="shared" si="10"/>
        <v>4</v>
      </c>
    </row>
    <row r="114" spans="2:6">
      <c r="B114" s="1" t="s">
        <v>19</v>
      </c>
      <c r="C114" s="1" t="s">
        <v>31</v>
      </c>
      <c r="E114">
        <f t="shared" si="9"/>
        <v>3</v>
      </c>
      <c r="F114">
        <f t="shared" si="10"/>
        <v>2</v>
      </c>
    </row>
    <row r="115" spans="2:6">
      <c r="B115" s="1" t="s">
        <v>19</v>
      </c>
      <c r="C115" s="1" t="s">
        <v>31</v>
      </c>
      <c r="E115">
        <f t="shared" si="9"/>
        <v>3</v>
      </c>
      <c r="F115">
        <f t="shared" si="10"/>
        <v>2</v>
      </c>
    </row>
    <row r="116" spans="2:6">
      <c r="B116" s="1" t="s">
        <v>41</v>
      </c>
      <c r="C116" s="1" t="s">
        <v>31</v>
      </c>
      <c r="E116">
        <f t="shared" si="9"/>
        <v>2</v>
      </c>
      <c r="F116">
        <f t="shared" si="10"/>
        <v>2</v>
      </c>
    </row>
    <row r="117" spans="2:6">
      <c r="B117" s="1" t="s">
        <v>19</v>
      </c>
      <c r="C117" s="1" t="s">
        <v>31</v>
      </c>
      <c r="E117">
        <f t="shared" si="9"/>
        <v>3</v>
      </c>
      <c r="F117">
        <f t="shared" si="10"/>
        <v>2</v>
      </c>
    </row>
    <row r="118" spans="2:6">
      <c r="B118" s="1" t="s">
        <v>19</v>
      </c>
      <c r="C118" s="1" t="s">
        <v>20</v>
      </c>
      <c r="E118">
        <f t="shared" si="9"/>
        <v>3</v>
      </c>
      <c r="F118">
        <f t="shared" si="10"/>
        <v>3</v>
      </c>
    </row>
    <row r="119" spans="2:6">
      <c r="B119" s="1" t="s">
        <v>19</v>
      </c>
      <c r="C119" s="1" t="s">
        <v>31</v>
      </c>
      <c r="E119">
        <f t="shared" si="9"/>
        <v>3</v>
      </c>
      <c r="F119">
        <f t="shared" si="10"/>
        <v>2</v>
      </c>
    </row>
    <row r="120" spans="2:6">
      <c r="B120" s="1" t="s">
        <v>19</v>
      </c>
      <c r="C120" s="1" t="s">
        <v>20</v>
      </c>
      <c r="E120">
        <f t="shared" si="9"/>
        <v>3</v>
      </c>
      <c r="F120">
        <f t="shared" si="10"/>
        <v>3</v>
      </c>
    </row>
    <row r="121" spans="2:6">
      <c r="B121" s="1" t="s">
        <v>19</v>
      </c>
      <c r="C121" s="1" t="s">
        <v>20</v>
      </c>
      <c r="E121">
        <f t="shared" si="9"/>
        <v>3</v>
      </c>
      <c r="F121">
        <f t="shared" si="10"/>
        <v>3</v>
      </c>
    </row>
    <row r="122" spans="2:6">
      <c r="B122" s="1" t="s">
        <v>19</v>
      </c>
      <c r="C122" s="1" t="s">
        <v>20</v>
      </c>
      <c r="E122">
        <f t="shared" si="9"/>
        <v>3</v>
      </c>
      <c r="F122">
        <f t="shared" si="10"/>
        <v>3</v>
      </c>
    </row>
    <row r="123" spans="2:6">
      <c r="B123" s="1" t="s">
        <v>19</v>
      </c>
      <c r="C123" s="1" t="s">
        <v>20</v>
      </c>
      <c r="E123">
        <f t="shared" si="9"/>
        <v>3</v>
      </c>
      <c r="F123">
        <f t="shared" si="10"/>
        <v>3</v>
      </c>
    </row>
    <row r="124" spans="2:6">
      <c r="B124" s="1" t="s">
        <v>19</v>
      </c>
      <c r="C124" s="1" t="s">
        <v>20</v>
      </c>
      <c r="E124">
        <f t="shared" si="9"/>
        <v>3</v>
      </c>
      <c r="F124">
        <f t="shared" si="10"/>
        <v>3</v>
      </c>
    </row>
    <row r="125" spans="2:6">
      <c r="B125" s="1" t="s">
        <v>19</v>
      </c>
      <c r="C125" s="1" t="s">
        <v>20</v>
      </c>
      <c r="E125">
        <f t="shared" si="9"/>
        <v>3</v>
      </c>
      <c r="F125">
        <f t="shared" si="10"/>
        <v>3</v>
      </c>
    </row>
    <row r="126" spans="2:6">
      <c r="B126" s="1" t="s">
        <v>41</v>
      </c>
      <c r="C126" s="1" t="s">
        <v>31</v>
      </c>
      <c r="E126">
        <f t="shared" si="9"/>
        <v>2</v>
      </c>
      <c r="F126">
        <f t="shared" si="10"/>
        <v>2</v>
      </c>
    </row>
    <row r="127" spans="2:6">
      <c r="B127" s="1" t="s">
        <v>19</v>
      </c>
      <c r="C127" s="1" t="s">
        <v>20</v>
      </c>
      <c r="E127">
        <f t="shared" si="9"/>
        <v>3</v>
      </c>
      <c r="F127">
        <f t="shared" si="10"/>
        <v>3</v>
      </c>
    </row>
    <row r="128" spans="2:6">
      <c r="B128" s="1" t="s">
        <v>41</v>
      </c>
      <c r="C128" s="1" t="s">
        <v>20</v>
      </c>
      <c r="E128">
        <f t="shared" si="9"/>
        <v>2</v>
      </c>
      <c r="F128">
        <f t="shared" si="10"/>
        <v>3</v>
      </c>
    </row>
    <row r="129" spans="2:6">
      <c r="B129" s="1" t="s">
        <v>19</v>
      </c>
      <c r="C129" s="1" t="s">
        <v>31</v>
      </c>
      <c r="E129">
        <f t="shared" si="9"/>
        <v>3</v>
      </c>
      <c r="F129">
        <f t="shared" si="10"/>
        <v>2</v>
      </c>
    </row>
    <row r="130" spans="2:6">
      <c r="B130" s="1" t="s">
        <v>19</v>
      </c>
      <c r="C130" s="1" t="s">
        <v>20</v>
      </c>
      <c r="E130">
        <f t="shared" si="9"/>
        <v>3</v>
      </c>
      <c r="F130">
        <f t="shared" si="10"/>
        <v>3</v>
      </c>
    </row>
    <row r="131" spans="2:6">
      <c r="B131" s="1" t="s">
        <v>19</v>
      </c>
      <c r="C131" s="1" t="s">
        <v>20</v>
      </c>
      <c r="E131">
        <f t="shared" si="9"/>
        <v>3</v>
      </c>
      <c r="F131">
        <f t="shared" si="10"/>
        <v>3</v>
      </c>
    </row>
    <row r="132" spans="2:6">
      <c r="B132" s="1" t="s">
        <v>41</v>
      </c>
      <c r="C132" s="1" t="s">
        <v>31</v>
      </c>
      <c r="E132">
        <f t="shared" si="9"/>
        <v>2</v>
      </c>
      <c r="F132">
        <f t="shared" si="10"/>
        <v>2</v>
      </c>
    </row>
    <row r="133" spans="2:6">
      <c r="B133" s="1" t="s">
        <v>19</v>
      </c>
      <c r="C133" s="1" t="s">
        <v>31</v>
      </c>
      <c r="E133">
        <f t="shared" si="9"/>
        <v>3</v>
      </c>
      <c r="F133">
        <f t="shared" si="10"/>
        <v>2</v>
      </c>
    </row>
    <row r="134" spans="2:6">
      <c r="B134" s="1" t="s">
        <v>41</v>
      </c>
      <c r="C134" s="1" t="s">
        <v>31</v>
      </c>
      <c r="E134">
        <f t="shared" si="9"/>
        <v>2</v>
      </c>
      <c r="F134">
        <f t="shared" si="10"/>
        <v>2</v>
      </c>
    </row>
    <row r="135" spans="2:6">
      <c r="B135" s="1" t="s">
        <v>37</v>
      </c>
      <c r="C135" s="1" t="s">
        <v>55</v>
      </c>
      <c r="E135">
        <f t="shared" si="9"/>
        <v>1</v>
      </c>
      <c r="F135">
        <f t="shared" si="10"/>
        <v>1</v>
      </c>
    </row>
    <row r="136" spans="2:6">
      <c r="B136" s="1" t="s">
        <v>19</v>
      </c>
      <c r="C136" s="1" t="s">
        <v>31</v>
      </c>
      <c r="E136">
        <f t="shared" si="9"/>
        <v>3</v>
      </c>
      <c r="F136">
        <f t="shared" si="10"/>
        <v>2</v>
      </c>
    </row>
    <row r="137" spans="2:6">
      <c r="B137" s="1" t="s">
        <v>142</v>
      </c>
      <c r="C137" s="1" t="s">
        <v>55</v>
      </c>
      <c r="E137">
        <f t="shared" si="9"/>
        <v>0</v>
      </c>
      <c r="F137">
        <f t="shared" si="10"/>
        <v>1</v>
      </c>
    </row>
    <row r="138" spans="2:6">
      <c r="B138" s="1" t="s">
        <v>41</v>
      </c>
      <c r="C138" s="1" t="s">
        <v>55</v>
      </c>
      <c r="E138">
        <f t="shared" si="9"/>
        <v>2</v>
      </c>
      <c r="F138">
        <f t="shared" si="10"/>
        <v>1</v>
      </c>
    </row>
    <row r="139" spans="2:6">
      <c r="B139" s="1" t="s">
        <v>19</v>
      </c>
      <c r="C139" s="1" t="s">
        <v>31</v>
      </c>
      <c r="E139">
        <f t="shared" si="9"/>
        <v>3</v>
      </c>
      <c r="F139">
        <f t="shared" si="10"/>
        <v>2</v>
      </c>
    </row>
    <row r="140" spans="2:6">
      <c r="B140" s="1" t="s">
        <v>19</v>
      </c>
      <c r="C140" s="1" t="s">
        <v>31</v>
      </c>
      <c r="E140">
        <f t="shared" si="9"/>
        <v>3</v>
      </c>
      <c r="F140">
        <f t="shared" si="10"/>
        <v>2</v>
      </c>
    </row>
    <row r="141" spans="2:6">
      <c r="B141" s="1" t="s">
        <v>37</v>
      </c>
      <c r="C141" s="1" t="s">
        <v>77</v>
      </c>
      <c r="E141">
        <f t="shared" si="9"/>
        <v>1</v>
      </c>
      <c r="F141">
        <f t="shared" si="10"/>
        <v>0</v>
      </c>
    </row>
    <row r="142" spans="2:6">
      <c r="B142" s="1" t="s">
        <v>41</v>
      </c>
      <c r="C142" s="1" t="s">
        <v>31</v>
      </c>
      <c r="E142">
        <f t="shared" si="9"/>
        <v>2</v>
      </c>
      <c r="F142">
        <f t="shared" si="10"/>
        <v>2</v>
      </c>
    </row>
    <row r="143" spans="2:6">
      <c r="B143" s="1" t="s">
        <v>19</v>
      </c>
      <c r="C143" s="1" t="s">
        <v>31</v>
      </c>
      <c r="E143">
        <f t="shared" si="9"/>
        <v>3</v>
      </c>
      <c r="F143">
        <f t="shared" si="10"/>
        <v>2</v>
      </c>
    </row>
    <row r="144" spans="2:6">
      <c r="B144" s="1" t="s">
        <v>41</v>
      </c>
      <c r="C144" s="1" t="s">
        <v>31</v>
      </c>
      <c r="E144">
        <f t="shared" si="9"/>
        <v>2</v>
      </c>
      <c r="F144">
        <f t="shared" si="10"/>
        <v>2</v>
      </c>
    </row>
    <row r="145" spans="2:6">
      <c r="B145" s="1" t="s">
        <v>41</v>
      </c>
      <c r="C145" s="1" t="s">
        <v>20</v>
      </c>
      <c r="E145">
        <f t="shared" ref="E145:E158" si="11">_xlfn.IFS(B145=$G$4, 0, B145=$D$4, 1, B145=$E$4, 2, B145=$C$4, 3, B145=$F$4, 4)</f>
        <v>2</v>
      </c>
      <c r="F145">
        <f t="shared" ref="F145:F158" si="12">_xlfn.IFS(C145=$B$9, 0, C145=$B$8, 1, C145=$B$7, 2, C145=$B$6, 3, C145=$B$10, 4)</f>
        <v>3</v>
      </c>
    </row>
    <row r="146" spans="2:6">
      <c r="B146" s="1" t="s">
        <v>37</v>
      </c>
      <c r="C146" s="1" t="s">
        <v>31</v>
      </c>
      <c r="E146">
        <f t="shared" si="11"/>
        <v>1</v>
      </c>
      <c r="F146">
        <f t="shared" si="12"/>
        <v>2</v>
      </c>
    </row>
    <row r="147" spans="2:6">
      <c r="B147" s="1" t="s">
        <v>41</v>
      </c>
      <c r="C147" s="1" t="s">
        <v>20</v>
      </c>
      <c r="E147">
        <f t="shared" si="11"/>
        <v>2</v>
      </c>
      <c r="F147">
        <f t="shared" si="12"/>
        <v>3</v>
      </c>
    </row>
    <row r="148" spans="2:6">
      <c r="B148" s="1" t="s">
        <v>19</v>
      </c>
      <c r="C148" s="1" t="s">
        <v>99</v>
      </c>
      <c r="E148">
        <f t="shared" si="11"/>
        <v>3</v>
      </c>
      <c r="F148">
        <f t="shared" si="12"/>
        <v>4</v>
      </c>
    </row>
    <row r="149" spans="2:6">
      <c r="B149" s="1" t="s">
        <v>41</v>
      </c>
      <c r="C149" s="1" t="s">
        <v>31</v>
      </c>
      <c r="E149">
        <f t="shared" si="11"/>
        <v>2</v>
      </c>
      <c r="F149">
        <f t="shared" si="12"/>
        <v>2</v>
      </c>
    </row>
    <row r="150" spans="2:6">
      <c r="B150" s="1" t="s">
        <v>41</v>
      </c>
      <c r="C150" s="1" t="s">
        <v>31</v>
      </c>
      <c r="E150">
        <f t="shared" si="11"/>
        <v>2</v>
      </c>
      <c r="F150">
        <f t="shared" si="12"/>
        <v>2</v>
      </c>
    </row>
    <row r="151" spans="2:6">
      <c r="B151" s="1" t="s">
        <v>19</v>
      </c>
      <c r="C151" s="1" t="s">
        <v>20</v>
      </c>
      <c r="E151">
        <f t="shared" si="11"/>
        <v>3</v>
      </c>
      <c r="F151">
        <f t="shared" si="12"/>
        <v>3</v>
      </c>
    </row>
    <row r="152" spans="2:6">
      <c r="B152" s="1" t="s">
        <v>41</v>
      </c>
      <c r="C152" s="1" t="s">
        <v>31</v>
      </c>
      <c r="E152">
        <f t="shared" si="11"/>
        <v>2</v>
      </c>
      <c r="F152">
        <f t="shared" si="12"/>
        <v>2</v>
      </c>
    </row>
    <row r="153" spans="2:6">
      <c r="B153" s="1" t="s">
        <v>41</v>
      </c>
      <c r="C153" s="1" t="s">
        <v>20</v>
      </c>
      <c r="E153">
        <f t="shared" si="11"/>
        <v>2</v>
      </c>
      <c r="F153">
        <f t="shared" si="12"/>
        <v>3</v>
      </c>
    </row>
    <row r="154" spans="2:6">
      <c r="B154" s="1" t="s">
        <v>19</v>
      </c>
      <c r="C154" s="1" t="s">
        <v>20</v>
      </c>
      <c r="E154">
        <f t="shared" si="11"/>
        <v>3</v>
      </c>
      <c r="F154">
        <f t="shared" si="12"/>
        <v>3</v>
      </c>
    </row>
    <row r="155" spans="2:6">
      <c r="B155" s="1" t="s">
        <v>19</v>
      </c>
      <c r="C155" s="1" t="s">
        <v>20</v>
      </c>
      <c r="E155">
        <f t="shared" si="11"/>
        <v>3</v>
      </c>
      <c r="F155">
        <f t="shared" si="12"/>
        <v>3</v>
      </c>
    </row>
    <row r="156" spans="2:6">
      <c r="B156" s="1" t="s">
        <v>41</v>
      </c>
      <c r="C156" s="1" t="s">
        <v>31</v>
      </c>
      <c r="E156">
        <f t="shared" si="11"/>
        <v>2</v>
      </c>
      <c r="F156">
        <f t="shared" si="12"/>
        <v>2</v>
      </c>
    </row>
    <row r="157" spans="2:6">
      <c r="B157" s="1" t="s">
        <v>41</v>
      </c>
      <c r="C157" s="1" t="s">
        <v>20</v>
      </c>
      <c r="E157">
        <f t="shared" si="11"/>
        <v>2</v>
      </c>
      <c r="F157">
        <f t="shared" si="12"/>
        <v>3</v>
      </c>
    </row>
    <row r="158" spans="2:6">
      <c r="B158" s="1" t="s">
        <v>41</v>
      </c>
      <c r="C158" s="1" t="s">
        <v>20</v>
      </c>
      <c r="E158">
        <f t="shared" si="11"/>
        <v>2</v>
      </c>
      <c r="F158">
        <f t="shared" si="12"/>
        <v>3</v>
      </c>
    </row>
  </sheetData>
  <mergeCells count="1">
    <mergeCell ref="E15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E4B5-2B67-47A5-92C5-4F7C009073BF}">
  <dimension ref="B4:Q157"/>
  <sheetViews>
    <sheetView workbookViewId="0">
      <selection activeCell="N2" sqref="N2"/>
    </sheetView>
  </sheetViews>
  <sheetFormatPr defaultRowHeight="13.15"/>
  <sheetData>
    <row r="4" spans="2:17">
      <c r="B4" s="5" t="s">
        <v>469</v>
      </c>
      <c r="C4" s="6" t="s">
        <v>16</v>
      </c>
      <c r="D4" s="6" t="s">
        <v>45</v>
      </c>
      <c r="E4" s="6" t="s">
        <v>197</v>
      </c>
      <c r="F4" s="6" t="s">
        <v>277</v>
      </c>
      <c r="G4" s="6" t="s">
        <v>311</v>
      </c>
      <c r="H4" s="6" t="s">
        <v>468</v>
      </c>
      <c r="J4" s="5" t="s">
        <v>469</v>
      </c>
      <c r="K4" s="6" t="s">
        <v>16</v>
      </c>
      <c r="L4" s="6" t="s">
        <v>45</v>
      </c>
      <c r="M4" s="6" t="s">
        <v>197</v>
      </c>
      <c r="N4" s="6" t="s">
        <v>277</v>
      </c>
      <c r="O4" s="6" t="s">
        <v>311</v>
      </c>
    </row>
    <row r="5" spans="2:17">
      <c r="B5" s="5" t="s">
        <v>476</v>
      </c>
      <c r="J5" s="5" t="s">
        <v>476</v>
      </c>
    </row>
    <row r="6" spans="2:17">
      <c r="B6" s="6" t="s">
        <v>18</v>
      </c>
      <c r="C6">
        <f>COUNTIFS('Ответы на форму (1)'!$E$2:$E$144, Лист4!B6, 'Ответы на форму (1)'!$C$2:$C$144, Лист4!$C$4)</f>
        <v>67</v>
      </c>
      <c r="D6">
        <f>COUNTIFS('Ответы на форму (1)'!$E$2:$E$144, Лист4!B6, 'Ответы на форму (1)'!$C$2:$C$144, Лист4!$D$4)</f>
        <v>10</v>
      </c>
      <c r="E6">
        <f>COUNTIFS('Ответы на форму (1)'!$E$2:$E$144, Лист4!B6, 'Ответы на форму (1)'!$C$2:$C$144, Лист4!$E$4)</f>
        <v>7</v>
      </c>
      <c r="F6">
        <f>COUNTIFS('Ответы на форму (1)'!$E$2:$E$144, Лист4!B6, 'Ответы на форму (1)'!$C$2:$C$144, Лист4!$F$4)</f>
        <v>1</v>
      </c>
      <c r="G6">
        <f>COUNTIFS('Ответы на форму (1)'!$E$2:$E$144, Лист4!B6, 'Ответы на форму (1)'!$C$2:$C$144, Лист4!$G$4)</f>
        <v>1</v>
      </c>
      <c r="H6">
        <f>SUM(C6:G6)</f>
        <v>86</v>
      </c>
      <c r="J6" s="6" t="s">
        <v>18</v>
      </c>
      <c r="K6" s="4">
        <f>H6*$C$10/$H$10</f>
        <v>65.552447552447546</v>
      </c>
      <c r="L6" s="4">
        <f>H6*$D$10/$H$10</f>
        <v>13.832167832167832</v>
      </c>
      <c r="M6" s="4">
        <f>H6*$E$10/$H$10</f>
        <v>5.4125874125874125</v>
      </c>
      <c r="N6" s="4">
        <f>H6*$F$10/$H$10</f>
        <v>0.60139860139860135</v>
      </c>
      <c r="O6" s="4">
        <f>H6*$G$10/$H$10</f>
        <v>0.60139860139860135</v>
      </c>
      <c r="Q6" s="7" t="s">
        <v>470</v>
      </c>
    </row>
    <row r="7" spans="2:17">
      <c r="B7" s="6" t="s">
        <v>25</v>
      </c>
      <c r="C7">
        <f>COUNTIFS('Ответы на форму (1)'!$E$2:$E$144, Лист4!B7, 'Ответы на форму (1)'!$C$2:$C$144, Лист4!$C$4)</f>
        <v>11</v>
      </c>
      <c r="D7">
        <f>COUNTIFS('Ответы на форму (1)'!$E$2:$E$144, Лист4!B7, 'Ответы на форму (1)'!$C$2:$C$144, Лист4!$D$4)</f>
        <v>8</v>
      </c>
      <c r="E7">
        <f>COUNTIFS('Ответы на форму (1)'!$E$2:$E$144, Лист4!B7, 'Ответы на форму (1)'!$C$2:$C$144, Лист4!$E$4)</f>
        <v>0</v>
      </c>
      <c r="F7">
        <f>COUNTIFS('Ответы на форму (1)'!$E$2:$E$144, Лист4!B7, 'Ответы на форму (1)'!$C$2:$C$144, Лист4!$F$4)</f>
        <v>0</v>
      </c>
      <c r="G7">
        <f>COUNTIFS('Ответы на форму (1)'!$E$2:$E$144, Лист4!B7, 'Ответы на форму (1)'!$C$2:$C$144, Лист4!$G$4)</f>
        <v>0</v>
      </c>
      <c r="H7">
        <f t="shared" ref="H7:H9" si="0">SUM(C7:G7)</f>
        <v>19</v>
      </c>
      <c r="J7" s="6" t="s">
        <v>25</v>
      </c>
      <c r="K7" s="4">
        <f t="shared" ref="K7:K9" si="1">H7*$C$10/$H$10</f>
        <v>14.482517482517483</v>
      </c>
      <c r="L7" s="4">
        <f t="shared" ref="L7:L9" si="2">H7*$D$10/$H$10</f>
        <v>3.0559440559440558</v>
      </c>
      <c r="M7" s="4">
        <f t="shared" ref="M7:M9" si="3">H7*$E$10/$H$10</f>
        <v>1.1958041958041958</v>
      </c>
      <c r="N7" s="4">
        <f t="shared" ref="N7:N9" si="4">H7*$F$10/$H$10</f>
        <v>0.13286713286713286</v>
      </c>
      <c r="O7" s="4">
        <f t="shared" ref="O7:O9" si="5">H7*$G$10/$H$10</f>
        <v>0.13286713286713286</v>
      </c>
      <c r="Q7">
        <f>_xlfn.CHISQ.TEST(C6:G9,K6:O9)</f>
        <v>0.27256445853764893</v>
      </c>
    </row>
    <row r="8" spans="2:17">
      <c r="B8" s="6" t="s">
        <v>30</v>
      </c>
      <c r="C8">
        <f>COUNTIFS('Ответы на форму (1)'!$E$2:$E$144, Лист4!B8, 'Ответы на форму (1)'!$C$2:$C$144, Лист4!$C$4)</f>
        <v>26</v>
      </c>
      <c r="D8">
        <f>COUNTIFS('Ответы на форму (1)'!$E$2:$E$144, Лист4!B8, 'Ответы на форму (1)'!$C$2:$C$144, Лист4!$D$4)</f>
        <v>5</v>
      </c>
      <c r="E8">
        <f>COUNTIFS('Ответы на форму (1)'!$E$2:$E$144, Лист4!B8, 'Ответы на форму (1)'!$C$2:$C$144, Лист4!$E$4)</f>
        <v>2</v>
      </c>
      <c r="F8">
        <f>COUNTIFS('Ответы на форму (1)'!$E$2:$E$144, Лист4!B8, 'Ответы на форму (1)'!$C$2:$C$144, Лист4!$F$4)</f>
        <v>0</v>
      </c>
      <c r="G8">
        <f>COUNTIFS('Ответы на форму (1)'!$E$2:$E$144, Лист4!B8, 'Ответы на форму (1)'!$C$2:$C$144, Лист4!$G$4)</f>
        <v>0</v>
      </c>
      <c r="H8">
        <f t="shared" si="0"/>
        <v>33</v>
      </c>
      <c r="J8" s="6" t="s">
        <v>30</v>
      </c>
      <c r="K8" s="4">
        <f t="shared" si="1"/>
        <v>25.153846153846153</v>
      </c>
      <c r="L8" s="4">
        <f t="shared" si="2"/>
        <v>5.3076923076923075</v>
      </c>
      <c r="M8" s="4">
        <f t="shared" si="3"/>
        <v>2.0769230769230771</v>
      </c>
      <c r="N8" s="4">
        <f t="shared" si="4"/>
        <v>0.23076923076923078</v>
      </c>
      <c r="O8" s="4">
        <f t="shared" si="5"/>
        <v>0.23076923076923078</v>
      </c>
    </row>
    <row r="9" spans="2:17">
      <c r="B9" s="6" t="s">
        <v>76</v>
      </c>
      <c r="C9">
        <f>COUNTIFS('Ответы на форму (1)'!$E$2:$E$144, Лист4!B9, 'Ответы на форму (1)'!$C$2:$C$144, Лист4!$C$4)</f>
        <v>5</v>
      </c>
      <c r="D9">
        <f>COUNTIFS('Ответы на форму (1)'!$E$2:$E$144, Лист4!B9, 'Ответы на форму (1)'!$C$2:$C$144, Лист4!$D$4)</f>
        <v>0</v>
      </c>
      <c r="E9">
        <f>COUNTIFS('Ответы на форму (1)'!$E$2:$E$144, Лист4!B9, 'Ответы на форму (1)'!$C$2:$C$144, Лист4!$E$4)</f>
        <v>0</v>
      </c>
      <c r="F9">
        <f>COUNTIFS('Ответы на форму (1)'!$E$2:$E$144, Лист4!B9, 'Ответы на форму (1)'!$C$2:$C$144, Лист4!$F$4)</f>
        <v>0</v>
      </c>
      <c r="G9">
        <f>COUNTIFS('Ответы на форму (1)'!$E$2:$E$144, Лист4!B9, 'Ответы на форму (1)'!$C$2:$C$144, Лист4!$G$4)</f>
        <v>0</v>
      </c>
      <c r="H9">
        <f t="shared" si="0"/>
        <v>5</v>
      </c>
      <c r="J9" s="6" t="s">
        <v>76</v>
      </c>
      <c r="K9" s="4">
        <f t="shared" si="1"/>
        <v>3.8111888111888113</v>
      </c>
      <c r="L9" s="4">
        <f t="shared" si="2"/>
        <v>0.80419580419580416</v>
      </c>
      <c r="M9" s="4">
        <f t="shared" si="3"/>
        <v>0.31468531468531469</v>
      </c>
      <c r="N9" s="4">
        <f t="shared" si="4"/>
        <v>3.4965034965034968E-2</v>
      </c>
      <c r="O9" s="4">
        <f t="shared" si="5"/>
        <v>3.4965034965034968E-2</v>
      </c>
    </row>
    <row r="10" spans="2:17">
      <c r="B10" s="7" t="s">
        <v>468</v>
      </c>
      <c r="C10">
        <f>SUM(C6:C9)</f>
        <v>109</v>
      </c>
      <c r="D10">
        <f t="shared" ref="D10:G10" si="6">SUM(D6:D9)</f>
        <v>23</v>
      </c>
      <c r="E10">
        <f t="shared" si="6"/>
        <v>9</v>
      </c>
      <c r="F10">
        <f t="shared" si="6"/>
        <v>1</v>
      </c>
      <c r="G10">
        <f t="shared" si="6"/>
        <v>1</v>
      </c>
      <c r="H10">
        <f>SUM(C6:G9)</f>
        <v>143</v>
      </c>
    </row>
    <row r="14" spans="2:17">
      <c r="B14" s="5" t="s">
        <v>469</v>
      </c>
      <c r="C14" s="5" t="s">
        <v>476</v>
      </c>
      <c r="E14" s="9" t="s">
        <v>471</v>
      </c>
      <c r="F14" s="9"/>
      <c r="H14" s="7" t="s">
        <v>472</v>
      </c>
      <c r="I14" s="7" t="s">
        <v>473</v>
      </c>
      <c r="J14" s="7" t="s">
        <v>474</v>
      </c>
    </row>
    <row r="15" spans="2:17">
      <c r="B15" s="1" t="s">
        <v>16</v>
      </c>
      <c r="C15" s="1" t="s">
        <v>18</v>
      </c>
      <c r="E15">
        <f>_xlfn.IFS(B15=$D$4, 0, B15=$C$4, 1, B15=$E$4, 2, B15=$F$4, 3, B15=$G$4, 4)</f>
        <v>1</v>
      </c>
      <c r="F15">
        <f>_xlfn.IFS(C15=$B$7, 0, C15=$B$6, 1, C15=$B$8, 2, C15=$B$9, 3)</f>
        <v>1</v>
      </c>
      <c r="H15">
        <f>PEARSON(E15:E157,F15:F157)</f>
        <v>0.11846578682567595</v>
      </c>
      <c r="I15">
        <v>143</v>
      </c>
      <c r="J15">
        <v>0.16</v>
      </c>
    </row>
    <row r="16" spans="2:17">
      <c r="B16" s="1" t="s">
        <v>16</v>
      </c>
      <c r="C16" s="1" t="s">
        <v>25</v>
      </c>
      <c r="E16">
        <f t="shared" ref="E16:E79" si="7">_xlfn.IFS(B16=$D$4, 0, B16=$C$4, 1, B16=$E$4, 2, B16=$F$4, 3, B16=$G$4, 4)</f>
        <v>1</v>
      </c>
      <c r="F16">
        <f t="shared" ref="F16:F79" si="8">_xlfn.IFS(C16=$B$7, 0, C16=$B$6, 1, C16=$B$8, 2, C16=$B$9, 3)</f>
        <v>0</v>
      </c>
    </row>
    <row r="17" spans="2:6">
      <c r="B17" s="1" t="s">
        <v>16</v>
      </c>
      <c r="C17" s="1" t="s">
        <v>30</v>
      </c>
      <c r="E17">
        <f t="shared" si="7"/>
        <v>1</v>
      </c>
      <c r="F17">
        <f t="shared" si="8"/>
        <v>2</v>
      </c>
    </row>
    <row r="18" spans="2:6">
      <c r="B18" s="1" t="s">
        <v>16</v>
      </c>
      <c r="C18" s="1" t="s">
        <v>18</v>
      </c>
      <c r="E18">
        <f t="shared" si="7"/>
        <v>1</v>
      </c>
      <c r="F18">
        <f t="shared" si="8"/>
        <v>1</v>
      </c>
    </row>
    <row r="19" spans="2:6">
      <c r="B19" s="1" t="s">
        <v>16</v>
      </c>
      <c r="C19" s="1" t="s">
        <v>30</v>
      </c>
      <c r="E19">
        <f t="shared" si="7"/>
        <v>1</v>
      </c>
      <c r="F19">
        <f t="shared" si="8"/>
        <v>2</v>
      </c>
    </row>
    <row r="20" spans="2:6">
      <c r="B20" s="1" t="s">
        <v>16</v>
      </c>
      <c r="C20" s="1" t="s">
        <v>18</v>
      </c>
      <c r="E20">
        <f t="shared" si="7"/>
        <v>1</v>
      </c>
      <c r="F20">
        <f t="shared" si="8"/>
        <v>1</v>
      </c>
    </row>
    <row r="21" spans="2:6">
      <c r="B21" s="1" t="s">
        <v>45</v>
      </c>
      <c r="C21" s="1" t="s">
        <v>18</v>
      </c>
      <c r="E21">
        <f t="shared" si="7"/>
        <v>0</v>
      </c>
      <c r="F21">
        <f t="shared" si="8"/>
        <v>1</v>
      </c>
    </row>
    <row r="22" spans="2:6">
      <c r="B22" s="1" t="s">
        <v>16</v>
      </c>
      <c r="C22" s="1" t="s">
        <v>18</v>
      </c>
      <c r="E22">
        <f t="shared" si="7"/>
        <v>1</v>
      </c>
      <c r="F22">
        <f t="shared" si="8"/>
        <v>1</v>
      </c>
    </row>
    <row r="23" spans="2:6">
      <c r="B23" s="1" t="s">
        <v>16</v>
      </c>
      <c r="C23" s="1" t="s">
        <v>30</v>
      </c>
      <c r="E23">
        <f t="shared" si="7"/>
        <v>1</v>
      </c>
      <c r="F23">
        <f t="shared" si="8"/>
        <v>2</v>
      </c>
    </row>
    <row r="24" spans="2:6">
      <c r="B24" s="1" t="s">
        <v>16</v>
      </c>
      <c r="C24" s="1" t="s">
        <v>25</v>
      </c>
      <c r="E24">
        <f t="shared" si="7"/>
        <v>1</v>
      </c>
      <c r="F24">
        <f t="shared" si="8"/>
        <v>0</v>
      </c>
    </row>
    <row r="25" spans="2:6">
      <c r="B25" s="1" t="s">
        <v>16</v>
      </c>
      <c r="C25" s="1" t="s">
        <v>30</v>
      </c>
      <c r="E25">
        <f t="shared" si="7"/>
        <v>1</v>
      </c>
      <c r="F25">
        <f t="shared" si="8"/>
        <v>2</v>
      </c>
    </row>
    <row r="26" spans="2:6">
      <c r="B26" s="1" t="s">
        <v>16</v>
      </c>
      <c r="C26" s="1" t="s">
        <v>18</v>
      </c>
      <c r="E26">
        <f t="shared" si="7"/>
        <v>1</v>
      </c>
      <c r="F26">
        <f t="shared" si="8"/>
        <v>1</v>
      </c>
    </row>
    <row r="27" spans="2:6">
      <c r="B27" s="1" t="s">
        <v>16</v>
      </c>
      <c r="C27" s="1" t="s">
        <v>18</v>
      </c>
      <c r="E27">
        <f t="shared" si="7"/>
        <v>1</v>
      </c>
      <c r="F27">
        <f t="shared" si="8"/>
        <v>1</v>
      </c>
    </row>
    <row r="28" spans="2:6">
      <c r="B28" s="1" t="s">
        <v>16</v>
      </c>
      <c r="C28" s="1" t="s">
        <v>76</v>
      </c>
      <c r="E28">
        <f t="shared" si="7"/>
        <v>1</v>
      </c>
      <c r="F28">
        <f t="shared" si="8"/>
        <v>3</v>
      </c>
    </row>
    <row r="29" spans="2:6">
      <c r="B29" s="1" t="s">
        <v>16</v>
      </c>
      <c r="C29" s="1" t="s">
        <v>18</v>
      </c>
      <c r="E29">
        <f t="shared" si="7"/>
        <v>1</v>
      </c>
      <c r="F29">
        <f t="shared" si="8"/>
        <v>1</v>
      </c>
    </row>
    <row r="30" spans="2:6">
      <c r="B30" s="1" t="s">
        <v>16</v>
      </c>
      <c r="C30" s="1" t="s">
        <v>18</v>
      </c>
      <c r="E30">
        <f t="shared" si="7"/>
        <v>1</v>
      </c>
      <c r="F30">
        <f t="shared" si="8"/>
        <v>1</v>
      </c>
    </row>
    <row r="31" spans="2:6">
      <c r="B31" s="1" t="s">
        <v>16</v>
      </c>
      <c r="C31" s="1" t="s">
        <v>30</v>
      </c>
      <c r="E31">
        <f t="shared" si="7"/>
        <v>1</v>
      </c>
      <c r="F31">
        <f t="shared" si="8"/>
        <v>2</v>
      </c>
    </row>
    <row r="32" spans="2:6">
      <c r="B32" s="1" t="s">
        <v>45</v>
      </c>
      <c r="C32" s="1" t="s">
        <v>18</v>
      </c>
      <c r="E32">
        <f t="shared" si="7"/>
        <v>0</v>
      </c>
      <c r="F32">
        <f t="shared" si="8"/>
        <v>1</v>
      </c>
    </row>
    <row r="33" spans="2:6">
      <c r="B33" s="1" t="s">
        <v>16</v>
      </c>
      <c r="C33" s="1" t="s">
        <v>18</v>
      </c>
      <c r="E33">
        <f t="shared" si="7"/>
        <v>1</v>
      </c>
      <c r="F33">
        <f t="shared" si="8"/>
        <v>1</v>
      </c>
    </row>
    <row r="34" spans="2:6">
      <c r="B34" s="1" t="s">
        <v>45</v>
      </c>
      <c r="C34" s="1" t="s">
        <v>25</v>
      </c>
      <c r="E34">
        <f t="shared" si="7"/>
        <v>0</v>
      </c>
      <c r="F34">
        <f t="shared" si="8"/>
        <v>0</v>
      </c>
    </row>
    <row r="35" spans="2:6">
      <c r="B35" s="1" t="s">
        <v>16</v>
      </c>
      <c r="C35" s="1" t="s">
        <v>18</v>
      </c>
      <c r="E35">
        <f t="shared" si="7"/>
        <v>1</v>
      </c>
      <c r="F35">
        <f t="shared" si="8"/>
        <v>1</v>
      </c>
    </row>
    <row r="36" spans="2:6">
      <c r="B36" s="1" t="s">
        <v>16</v>
      </c>
      <c r="C36" s="1" t="s">
        <v>18</v>
      </c>
      <c r="E36">
        <f t="shared" si="7"/>
        <v>1</v>
      </c>
      <c r="F36">
        <f t="shared" si="8"/>
        <v>1</v>
      </c>
    </row>
    <row r="37" spans="2:6">
      <c r="B37" s="1" t="s">
        <v>16</v>
      </c>
      <c r="C37" s="1" t="s">
        <v>18</v>
      </c>
      <c r="E37">
        <f t="shared" si="7"/>
        <v>1</v>
      </c>
      <c r="F37">
        <f t="shared" si="8"/>
        <v>1</v>
      </c>
    </row>
    <row r="38" spans="2:6">
      <c r="B38" s="1" t="s">
        <v>16</v>
      </c>
      <c r="C38" s="1" t="s">
        <v>18</v>
      </c>
      <c r="E38">
        <f t="shared" si="7"/>
        <v>1</v>
      </c>
      <c r="F38">
        <f t="shared" si="8"/>
        <v>1</v>
      </c>
    </row>
    <row r="39" spans="2:6">
      <c r="B39" s="1" t="s">
        <v>16</v>
      </c>
      <c r="C39" s="1" t="s">
        <v>18</v>
      </c>
      <c r="E39">
        <f t="shared" si="7"/>
        <v>1</v>
      </c>
      <c r="F39">
        <f t="shared" si="8"/>
        <v>1</v>
      </c>
    </row>
    <row r="40" spans="2:6">
      <c r="B40" s="1" t="s">
        <v>16</v>
      </c>
      <c r="C40" s="1" t="s">
        <v>18</v>
      </c>
      <c r="E40">
        <f t="shared" si="7"/>
        <v>1</v>
      </c>
      <c r="F40">
        <f t="shared" si="8"/>
        <v>1</v>
      </c>
    </row>
    <row r="41" spans="2:6">
      <c r="B41" s="1" t="s">
        <v>16</v>
      </c>
      <c r="C41" s="1" t="s">
        <v>18</v>
      </c>
      <c r="E41">
        <f t="shared" si="7"/>
        <v>1</v>
      </c>
      <c r="F41">
        <f t="shared" si="8"/>
        <v>1</v>
      </c>
    </row>
    <row r="42" spans="2:6">
      <c r="B42" s="1" t="s">
        <v>16</v>
      </c>
      <c r="C42" s="1" t="s">
        <v>18</v>
      </c>
      <c r="E42">
        <f t="shared" si="7"/>
        <v>1</v>
      </c>
      <c r="F42">
        <f t="shared" si="8"/>
        <v>1</v>
      </c>
    </row>
    <row r="43" spans="2:6">
      <c r="B43" s="1" t="s">
        <v>16</v>
      </c>
      <c r="C43" s="1" t="s">
        <v>30</v>
      </c>
      <c r="E43">
        <f t="shared" si="7"/>
        <v>1</v>
      </c>
      <c r="F43">
        <f t="shared" si="8"/>
        <v>2</v>
      </c>
    </row>
    <row r="44" spans="2:6">
      <c r="B44" s="1" t="s">
        <v>16</v>
      </c>
      <c r="C44" s="1" t="s">
        <v>30</v>
      </c>
      <c r="E44">
        <f t="shared" si="7"/>
        <v>1</v>
      </c>
      <c r="F44">
        <f t="shared" si="8"/>
        <v>2</v>
      </c>
    </row>
    <row r="45" spans="2:6">
      <c r="B45" s="1" t="s">
        <v>16</v>
      </c>
      <c r="C45" s="1" t="s">
        <v>30</v>
      </c>
      <c r="E45">
        <f t="shared" si="7"/>
        <v>1</v>
      </c>
      <c r="F45">
        <f t="shared" si="8"/>
        <v>2</v>
      </c>
    </row>
    <row r="46" spans="2:6">
      <c r="B46" s="1" t="s">
        <v>16</v>
      </c>
      <c r="C46" s="1" t="s">
        <v>18</v>
      </c>
      <c r="E46">
        <f t="shared" si="7"/>
        <v>1</v>
      </c>
      <c r="F46">
        <f t="shared" si="8"/>
        <v>1</v>
      </c>
    </row>
    <row r="47" spans="2:6">
      <c r="B47" s="1" t="s">
        <v>16</v>
      </c>
      <c r="C47" s="1" t="s">
        <v>30</v>
      </c>
      <c r="E47">
        <f t="shared" si="7"/>
        <v>1</v>
      </c>
      <c r="F47">
        <f t="shared" si="8"/>
        <v>2</v>
      </c>
    </row>
    <row r="48" spans="2:6">
      <c r="B48" s="1" t="s">
        <v>16</v>
      </c>
      <c r="C48" s="1" t="s">
        <v>76</v>
      </c>
      <c r="E48">
        <f t="shared" si="7"/>
        <v>1</v>
      </c>
      <c r="F48">
        <f t="shared" si="8"/>
        <v>3</v>
      </c>
    </row>
    <row r="49" spans="2:6">
      <c r="B49" s="1" t="s">
        <v>16</v>
      </c>
      <c r="C49" s="1" t="s">
        <v>25</v>
      </c>
      <c r="E49">
        <f t="shared" si="7"/>
        <v>1</v>
      </c>
      <c r="F49">
        <f t="shared" si="8"/>
        <v>0</v>
      </c>
    </row>
    <row r="50" spans="2:6">
      <c r="B50" s="1" t="s">
        <v>16</v>
      </c>
      <c r="C50" s="1" t="s">
        <v>30</v>
      </c>
      <c r="E50">
        <f t="shared" si="7"/>
        <v>1</v>
      </c>
      <c r="F50">
        <f t="shared" si="8"/>
        <v>2</v>
      </c>
    </row>
    <row r="51" spans="2:6">
      <c r="B51" s="1" t="s">
        <v>16</v>
      </c>
      <c r="C51" s="1" t="s">
        <v>18</v>
      </c>
      <c r="E51">
        <f t="shared" si="7"/>
        <v>1</v>
      </c>
      <c r="F51">
        <f t="shared" si="8"/>
        <v>1</v>
      </c>
    </row>
    <row r="52" spans="2:6">
      <c r="B52" s="1" t="s">
        <v>16</v>
      </c>
      <c r="C52" s="1" t="s">
        <v>30</v>
      </c>
      <c r="E52">
        <f t="shared" si="7"/>
        <v>1</v>
      </c>
      <c r="F52">
        <f t="shared" si="8"/>
        <v>2</v>
      </c>
    </row>
    <row r="53" spans="2:6">
      <c r="B53" s="1" t="s">
        <v>16</v>
      </c>
      <c r="C53" s="1" t="s">
        <v>18</v>
      </c>
      <c r="E53">
        <f t="shared" si="7"/>
        <v>1</v>
      </c>
      <c r="F53">
        <f t="shared" si="8"/>
        <v>1</v>
      </c>
    </row>
    <row r="54" spans="2:6">
      <c r="B54" s="1" t="s">
        <v>16</v>
      </c>
      <c r="C54" s="1" t="s">
        <v>18</v>
      </c>
      <c r="E54">
        <f t="shared" si="7"/>
        <v>1</v>
      </c>
      <c r="F54">
        <f t="shared" si="8"/>
        <v>1</v>
      </c>
    </row>
    <row r="55" spans="2:6">
      <c r="B55" s="1" t="s">
        <v>16</v>
      </c>
      <c r="C55" s="1" t="s">
        <v>18</v>
      </c>
      <c r="E55">
        <f t="shared" si="7"/>
        <v>1</v>
      </c>
      <c r="F55">
        <f t="shared" si="8"/>
        <v>1</v>
      </c>
    </row>
    <row r="56" spans="2:6">
      <c r="B56" s="1" t="s">
        <v>16</v>
      </c>
      <c r="C56" s="1" t="s">
        <v>25</v>
      </c>
      <c r="E56">
        <f t="shared" si="7"/>
        <v>1</v>
      </c>
      <c r="F56">
        <f t="shared" si="8"/>
        <v>0</v>
      </c>
    </row>
    <row r="57" spans="2:6">
      <c r="B57" s="1" t="s">
        <v>16</v>
      </c>
      <c r="C57" s="1" t="s">
        <v>18</v>
      </c>
      <c r="E57">
        <f t="shared" si="7"/>
        <v>1</v>
      </c>
      <c r="F57">
        <f t="shared" si="8"/>
        <v>1</v>
      </c>
    </row>
    <row r="58" spans="2:6">
      <c r="B58" s="1" t="s">
        <v>16</v>
      </c>
      <c r="C58" s="1" t="s">
        <v>18</v>
      </c>
      <c r="E58">
        <f t="shared" si="7"/>
        <v>1</v>
      </c>
      <c r="F58">
        <f t="shared" si="8"/>
        <v>1</v>
      </c>
    </row>
    <row r="59" spans="2:6">
      <c r="B59" s="1" t="s">
        <v>16</v>
      </c>
      <c r="C59" s="1" t="s">
        <v>25</v>
      </c>
      <c r="E59">
        <f t="shared" si="7"/>
        <v>1</v>
      </c>
      <c r="F59">
        <f t="shared" si="8"/>
        <v>0</v>
      </c>
    </row>
    <row r="60" spans="2:6">
      <c r="B60" s="1" t="s">
        <v>45</v>
      </c>
      <c r="C60" s="1" t="s">
        <v>25</v>
      </c>
      <c r="E60">
        <f t="shared" si="7"/>
        <v>0</v>
      </c>
      <c r="F60">
        <f t="shared" si="8"/>
        <v>0</v>
      </c>
    </row>
    <row r="61" spans="2:6">
      <c r="B61" s="1" t="s">
        <v>16</v>
      </c>
      <c r="C61" s="1" t="s">
        <v>25</v>
      </c>
      <c r="E61">
        <f t="shared" si="7"/>
        <v>1</v>
      </c>
      <c r="F61">
        <f t="shared" si="8"/>
        <v>0</v>
      </c>
    </row>
    <row r="62" spans="2:6">
      <c r="B62" s="1" t="s">
        <v>16</v>
      </c>
      <c r="C62" s="1" t="s">
        <v>18</v>
      </c>
      <c r="E62">
        <f t="shared" si="7"/>
        <v>1</v>
      </c>
      <c r="F62">
        <f t="shared" si="8"/>
        <v>1</v>
      </c>
    </row>
    <row r="63" spans="2:6">
      <c r="B63" s="1" t="s">
        <v>16</v>
      </c>
      <c r="C63" s="1" t="s">
        <v>18</v>
      </c>
      <c r="E63">
        <f t="shared" si="7"/>
        <v>1</v>
      </c>
      <c r="F63">
        <f t="shared" si="8"/>
        <v>1</v>
      </c>
    </row>
    <row r="64" spans="2:6">
      <c r="B64" s="1" t="s">
        <v>16</v>
      </c>
      <c r="C64" s="1" t="s">
        <v>30</v>
      </c>
      <c r="E64">
        <f t="shared" si="7"/>
        <v>1</v>
      </c>
      <c r="F64">
        <f t="shared" si="8"/>
        <v>2</v>
      </c>
    </row>
    <row r="65" spans="2:6">
      <c r="B65" s="1" t="s">
        <v>16</v>
      </c>
      <c r="C65" s="1" t="s">
        <v>25</v>
      </c>
      <c r="E65">
        <f t="shared" si="7"/>
        <v>1</v>
      </c>
      <c r="F65">
        <f t="shared" si="8"/>
        <v>0</v>
      </c>
    </row>
    <row r="66" spans="2:6">
      <c r="B66" s="1" t="s">
        <v>16</v>
      </c>
      <c r="C66" s="1" t="s">
        <v>30</v>
      </c>
      <c r="E66">
        <f t="shared" si="7"/>
        <v>1</v>
      </c>
      <c r="F66">
        <f t="shared" si="8"/>
        <v>2</v>
      </c>
    </row>
    <row r="67" spans="2:6">
      <c r="B67" s="1" t="s">
        <v>16</v>
      </c>
      <c r="C67" s="1" t="s">
        <v>18</v>
      </c>
      <c r="E67">
        <f t="shared" si="7"/>
        <v>1</v>
      </c>
      <c r="F67">
        <f t="shared" si="8"/>
        <v>1</v>
      </c>
    </row>
    <row r="68" spans="2:6">
      <c r="B68" s="1" t="s">
        <v>197</v>
      </c>
      <c r="C68" s="1" t="s">
        <v>18</v>
      </c>
      <c r="E68">
        <f t="shared" si="7"/>
        <v>2</v>
      </c>
      <c r="F68">
        <f t="shared" si="8"/>
        <v>1</v>
      </c>
    </row>
    <row r="69" spans="2:6">
      <c r="B69" s="1" t="s">
        <v>16</v>
      </c>
      <c r="C69" s="1" t="s">
        <v>30</v>
      </c>
      <c r="E69">
        <f t="shared" si="7"/>
        <v>1</v>
      </c>
      <c r="F69">
        <f t="shared" si="8"/>
        <v>2</v>
      </c>
    </row>
    <row r="70" spans="2:6">
      <c r="B70" s="1" t="s">
        <v>45</v>
      </c>
      <c r="C70" s="1" t="s">
        <v>30</v>
      </c>
      <c r="E70">
        <f t="shared" si="7"/>
        <v>0</v>
      </c>
      <c r="F70">
        <f t="shared" si="8"/>
        <v>2</v>
      </c>
    </row>
    <row r="71" spans="2:6">
      <c r="B71" s="1" t="s">
        <v>16</v>
      </c>
      <c r="C71" s="1" t="s">
        <v>18</v>
      </c>
      <c r="E71">
        <f t="shared" si="7"/>
        <v>1</v>
      </c>
      <c r="F71">
        <f t="shared" si="8"/>
        <v>1</v>
      </c>
    </row>
    <row r="72" spans="2:6">
      <c r="B72" s="1" t="s">
        <v>16</v>
      </c>
      <c r="C72" s="1" t="s">
        <v>18</v>
      </c>
      <c r="E72">
        <f t="shared" si="7"/>
        <v>1</v>
      </c>
      <c r="F72">
        <f t="shared" si="8"/>
        <v>1</v>
      </c>
    </row>
    <row r="73" spans="2:6">
      <c r="B73" s="1" t="s">
        <v>16</v>
      </c>
      <c r="C73" s="1" t="s">
        <v>18</v>
      </c>
      <c r="E73">
        <f t="shared" si="7"/>
        <v>1</v>
      </c>
      <c r="F73">
        <f t="shared" si="8"/>
        <v>1</v>
      </c>
    </row>
    <row r="74" spans="2:6">
      <c r="B74" s="1" t="s">
        <v>45</v>
      </c>
      <c r="C74" s="1" t="s">
        <v>18</v>
      </c>
      <c r="E74">
        <f t="shared" si="7"/>
        <v>0</v>
      </c>
      <c r="F74">
        <f t="shared" si="8"/>
        <v>1</v>
      </c>
    </row>
    <row r="75" spans="2:6">
      <c r="B75" s="1" t="s">
        <v>16</v>
      </c>
      <c r="C75" s="1" t="s">
        <v>18</v>
      </c>
      <c r="E75">
        <f t="shared" si="7"/>
        <v>1</v>
      </c>
      <c r="F75">
        <f t="shared" si="8"/>
        <v>1</v>
      </c>
    </row>
    <row r="76" spans="2:6">
      <c r="B76" s="1" t="s">
        <v>16</v>
      </c>
      <c r="C76" s="1" t="s">
        <v>30</v>
      </c>
      <c r="E76">
        <f t="shared" si="7"/>
        <v>1</v>
      </c>
      <c r="F76">
        <f t="shared" si="8"/>
        <v>2</v>
      </c>
    </row>
    <row r="77" spans="2:6">
      <c r="B77" s="1" t="s">
        <v>45</v>
      </c>
      <c r="C77" s="1" t="s">
        <v>25</v>
      </c>
      <c r="E77">
        <f t="shared" si="7"/>
        <v>0</v>
      </c>
      <c r="F77">
        <f t="shared" si="8"/>
        <v>0</v>
      </c>
    </row>
    <row r="78" spans="2:6">
      <c r="B78" s="1" t="s">
        <v>16</v>
      </c>
      <c r="C78" s="1" t="s">
        <v>18</v>
      </c>
      <c r="E78">
        <f t="shared" si="7"/>
        <v>1</v>
      </c>
      <c r="F78">
        <f t="shared" si="8"/>
        <v>1</v>
      </c>
    </row>
    <row r="79" spans="2:6">
      <c r="B79" s="1" t="s">
        <v>16</v>
      </c>
      <c r="C79" s="1" t="s">
        <v>18</v>
      </c>
      <c r="E79">
        <f t="shared" si="7"/>
        <v>1</v>
      </c>
      <c r="F79">
        <f t="shared" si="8"/>
        <v>1</v>
      </c>
    </row>
    <row r="80" spans="2:6">
      <c r="B80" s="1" t="s">
        <v>197</v>
      </c>
      <c r="C80" s="1" t="s">
        <v>18</v>
      </c>
      <c r="E80">
        <f t="shared" ref="E80:E143" si="9">_xlfn.IFS(B80=$D$4, 0, B80=$C$4, 1, B80=$E$4, 2, B80=$F$4, 3, B80=$G$4, 4)</f>
        <v>2</v>
      </c>
      <c r="F80">
        <f t="shared" ref="F80:F143" si="10">_xlfn.IFS(C80=$B$7, 0, C80=$B$6, 1, C80=$B$8, 2, C80=$B$9, 3)</f>
        <v>1</v>
      </c>
    </row>
    <row r="81" spans="2:6">
      <c r="B81" s="1" t="s">
        <v>16</v>
      </c>
      <c r="C81" s="1" t="s">
        <v>18</v>
      </c>
      <c r="E81">
        <f t="shared" si="9"/>
        <v>1</v>
      </c>
      <c r="F81">
        <f t="shared" si="10"/>
        <v>1</v>
      </c>
    </row>
    <row r="82" spans="2:6">
      <c r="B82" s="1" t="s">
        <v>197</v>
      </c>
      <c r="C82" s="1" t="s">
        <v>30</v>
      </c>
      <c r="E82">
        <f t="shared" si="9"/>
        <v>2</v>
      </c>
      <c r="F82">
        <f t="shared" si="10"/>
        <v>2</v>
      </c>
    </row>
    <row r="83" spans="2:6">
      <c r="B83" s="1" t="s">
        <v>16</v>
      </c>
      <c r="C83" s="1" t="s">
        <v>18</v>
      </c>
      <c r="E83">
        <f t="shared" si="9"/>
        <v>1</v>
      </c>
      <c r="F83">
        <f t="shared" si="10"/>
        <v>1</v>
      </c>
    </row>
    <row r="84" spans="2:6">
      <c r="B84" s="1" t="s">
        <v>16</v>
      </c>
      <c r="C84" s="1" t="s">
        <v>18</v>
      </c>
      <c r="E84">
        <f t="shared" si="9"/>
        <v>1</v>
      </c>
      <c r="F84">
        <f t="shared" si="10"/>
        <v>1</v>
      </c>
    </row>
    <row r="85" spans="2:6">
      <c r="B85" s="1" t="s">
        <v>16</v>
      </c>
      <c r="C85" s="1" t="s">
        <v>18</v>
      </c>
      <c r="E85">
        <f t="shared" si="9"/>
        <v>1</v>
      </c>
      <c r="F85">
        <f t="shared" si="10"/>
        <v>1</v>
      </c>
    </row>
    <row r="86" spans="2:6">
      <c r="B86" s="1" t="s">
        <v>16</v>
      </c>
      <c r="C86" s="1" t="s">
        <v>30</v>
      </c>
      <c r="E86">
        <f t="shared" si="9"/>
        <v>1</v>
      </c>
      <c r="F86">
        <f t="shared" si="10"/>
        <v>2</v>
      </c>
    </row>
    <row r="87" spans="2:6">
      <c r="B87" s="1" t="s">
        <v>16</v>
      </c>
      <c r="C87" s="1" t="s">
        <v>18</v>
      </c>
      <c r="E87">
        <f t="shared" si="9"/>
        <v>1</v>
      </c>
      <c r="F87">
        <f t="shared" si="10"/>
        <v>1</v>
      </c>
    </row>
    <row r="88" spans="2:6">
      <c r="B88" s="1" t="s">
        <v>16</v>
      </c>
      <c r="C88" s="1" t="s">
        <v>18</v>
      </c>
      <c r="E88">
        <f t="shared" si="9"/>
        <v>1</v>
      </c>
      <c r="F88">
        <f t="shared" si="10"/>
        <v>1</v>
      </c>
    </row>
    <row r="89" spans="2:6">
      <c r="B89" s="1" t="s">
        <v>197</v>
      </c>
      <c r="C89" s="1" t="s">
        <v>30</v>
      </c>
      <c r="E89">
        <f t="shared" si="9"/>
        <v>2</v>
      </c>
      <c r="F89">
        <f t="shared" si="10"/>
        <v>2</v>
      </c>
    </row>
    <row r="90" spans="2:6">
      <c r="B90" s="1" t="s">
        <v>45</v>
      </c>
      <c r="C90" s="1" t="s">
        <v>30</v>
      </c>
      <c r="E90">
        <f t="shared" si="9"/>
        <v>0</v>
      </c>
      <c r="F90">
        <f t="shared" si="10"/>
        <v>2</v>
      </c>
    </row>
    <row r="91" spans="2:6">
      <c r="B91" s="1" t="s">
        <v>16</v>
      </c>
      <c r="C91" s="1" t="s">
        <v>30</v>
      </c>
      <c r="E91">
        <f t="shared" si="9"/>
        <v>1</v>
      </c>
      <c r="F91">
        <f t="shared" si="10"/>
        <v>2</v>
      </c>
    </row>
    <row r="92" spans="2:6">
      <c r="B92" s="1" t="s">
        <v>16</v>
      </c>
      <c r="C92" s="1" t="s">
        <v>30</v>
      </c>
      <c r="E92">
        <f t="shared" si="9"/>
        <v>1</v>
      </c>
      <c r="F92">
        <f t="shared" si="10"/>
        <v>2</v>
      </c>
    </row>
    <row r="93" spans="2:6">
      <c r="B93" s="1" t="s">
        <v>277</v>
      </c>
      <c r="C93" s="1" t="s">
        <v>18</v>
      </c>
      <c r="E93">
        <f t="shared" si="9"/>
        <v>3</v>
      </c>
      <c r="F93">
        <f t="shared" si="10"/>
        <v>1</v>
      </c>
    </row>
    <row r="94" spans="2:6">
      <c r="B94" s="1" t="s">
        <v>16</v>
      </c>
      <c r="C94" s="1" t="s">
        <v>18</v>
      </c>
      <c r="E94">
        <f t="shared" si="9"/>
        <v>1</v>
      </c>
      <c r="F94">
        <f t="shared" si="10"/>
        <v>1</v>
      </c>
    </row>
    <row r="95" spans="2:6">
      <c r="B95" s="1" t="s">
        <v>16</v>
      </c>
      <c r="C95" s="1" t="s">
        <v>25</v>
      </c>
      <c r="E95">
        <f t="shared" si="9"/>
        <v>1</v>
      </c>
      <c r="F95">
        <f t="shared" si="10"/>
        <v>0</v>
      </c>
    </row>
    <row r="96" spans="2:6">
      <c r="B96" s="1" t="s">
        <v>16</v>
      </c>
      <c r="C96" s="1" t="s">
        <v>18</v>
      </c>
      <c r="E96">
        <f t="shared" si="9"/>
        <v>1</v>
      </c>
      <c r="F96">
        <f t="shared" si="10"/>
        <v>1</v>
      </c>
    </row>
    <row r="97" spans="2:6">
      <c r="B97" s="1" t="s">
        <v>16</v>
      </c>
      <c r="C97" s="1" t="s">
        <v>30</v>
      </c>
      <c r="E97">
        <f t="shared" si="9"/>
        <v>1</v>
      </c>
      <c r="F97">
        <f t="shared" si="10"/>
        <v>2</v>
      </c>
    </row>
    <row r="98" spans="2:6">
      <c r="B98" s="1" t="s">
        <v>16</v>
      </c>
      <c r="C98" s="1" t="s">
        <v>18</v>
      </c>
      <c r="E98">
        <f t="shared" si="9"/>
        <v>1</v>
      </c>
      <c r="F98">
        <f t="shared" si="10"/>
        <v>1</v>
      </c>
    </row>
    <row r="99" spans="2:6">
      <c r="B99" s="1" t="s">
        <v>45</v>
      </c>
      <c r="C99" s="1" t="s">
        <v>18</v>
      </c>
      <c r="E99">
        <f t="shared" si="9"/>
        <v>0</v>
      </c>
      <c r="F99">
        <f t="shared" si="10"/>
        <v>1</v>
      </c>
    </row>
    <row r="100" spans="2:6">
      <c r="B100" s="1" t="s">
        <v>16</v>
      </c>
      <c r="C100" s="1" t="s">
        <v>30</v>
      </c>
      <c r="E100">
        <f t="shared" si="9"/>
        <v>1</v>
      </c>
      <c r="F100">
        <f t="shared" si="10"/>
        <v>2</v>
      </c>
    </row>
    <row r="101" spans="2:6">
      <c r="B101" s="1" t="s">
        <v>16</v>
      </c>
      <c r="C101" s="1" t="s">
        <v>30</v>
      </c>
      <c r="E101">
        <f t="shared" si="9"/>
        <v>1</v>
      </c>
      <c r="F101">
        <f t="shared" si="10"/>
        <v>2</v>
      </c>
    </row>
    <row r="102" spans="2:6">
      <c r="B102" s="1" t="s">
        <v>45</v>
      </c>
      <c r="C102" s="1" t="s">
        <v>25</v>
      </c>
      <c r="E102">
        <f t="shared" si="9"/>
        <v>0</v>
      </c>
      <c r="F102">
        <f t="shared" si="10"/>
        <v>0</v>
      </c>
    </row>
    <row r="103" spans="2:6">
      <c r="B103" s="1" t="s">
        <v>16</v>
      </c>
      <c r="C103" s="1" t="s">
        <v>25</v>
      </c>
      <c r="E103">
        <f t="shared" si="9"/>
        <v>1</v>
      </c>
      <c r="F103">
        <f t="shared" si="10"/>
        <v>0</v>
      </c>
    </row>
    <row r="104" spans="2:6">
      <c r="B104" s="1" t="s">
        <v>197</v>
      </c>
      <c r="C104" s="1" t="s">
        <v>18</v>
      </c>
      <c r="E104">
        <f t="shared" si="9"/>
        <v>2</v>
      </c>
      <c r="F104">
        <f t="shared" si="10"/>
        <v>1</v>
      </c>
    </row>
    <row r="105" spans="2:6">
      <c r="B105" s="1" t="s">
        <v>311</v>
      </c>
      <c r="C105" s="1" t="s">
        <v>18</v>
      </c>
      <c r="E105">
        <f t="shared" si="9"/>
        <v>4</v>
      </c>
      <c r="F105">
        <f t="shared" si="10"/>
        <v>1</v>
      </c>
    </row>
    <row r="106" spans="2:6">
      <c r="B106" s="1" t="s">
        <v>45</v>
      </c>
      <c r="C106" s="1" t="s">
        <v>18</v>
      </c>
      <c r="E106">
        <f t="shared" si="9"/>
        <v>0</v>
      </c>
      <c r="F106">
        <f t="shared" si="10"/>
        <v>1</v>
      </c>
    </row>
    <row r="107" spans="2:6">
      <c r="B107" s="1" t="s">
        <v>45</v>
      </c>
      <c r="C107" s="1" t="s">
        <v>30</v>
      </c>
      <c r="E107">
        <f t="shared" si="9"/>
        <v>0</v>
      </c>
      <c r="F107">
        <f t="shared" si="10"/>
        <v>2</v>
      </c>
    </row>
    <row r="108" spans="2:6">
      <c r="B108" s="1" t="s">
        <v>16</v>
      </c>
      <c r="C108" s="1" t="s">
        <v>18</v>
      </c>
      <c r="E108">
        <f t="shared" si="9"/>
        <v>1</v>
      </c>
      <c r="F108">
        <f t="shared" si="10"/>
        <v>1</v>
      </c>
    </row>
    <row r="109" spans="2:6">
      <c r="B109" s="1" t="s">
        <v>45</v>
      </c>
      <c r="C109" s="1" t="s">
        <v>25</v>
      </c>
      <c r="E109">
        <f t="shared" si="9"/>
        <v>0</v>
      </c>
      <c r="F109">
        <f t="shared" si="10"/>
        <v>0</v>
      </c>
    </row>
    <row r="110" spans="2:6">
      <c r="B110" s="1" t="s">
        <v>16</v>
      </c>
      <c r="C110" s="1" t="s">
        <v>18</v>
      </c>
      <c r="E110">
        <f t="shared" si="9"/>
        <v>1</v>
      </c>
      <c r="F110">
        <f t="shared" si="10"/>
        <v>1</v>
      </c>
    </row>
    <row r="111" spans="2:6">
      <c r="B111" s="1" t="s">
        <v>45</v>
      </c>
      <c r="C111" s="1" t="s">
        <v>25</v>
      </c>
      <c r="E111">
        <f t="shared" si="9"/>
        <v>0</v>
      </c>
      <c r="F111">
        <f t="shared" si="10"/>
        <v>0</v>
      </c>
    </row>
    <row r="112" spans="2:6">
      <c r="B112" s="1" t="s">
        <v>16</v>
      </c>
      <c r="C112" s="1" t="s">
        <v>25</v>
      </c>
      <c r="E112">
        <f t="shared" si="9"/>
        <v>1</v>
      </c>
      <c r="F112">
        <f t="shared" si="10"/>
        <v>0</v>
      </c>
    </row>
    <row r="113" spans="2:6">
      <c r="B113" s="1" t="s">
        <v>16</v>
      </c>
      <c r="C113" s="1" t="s">
        <v>76</v>
      </c>
      <c r="E113">
        <f t="shared" si="9"/>
        <v>1</v>
      </c>
      <c r="F113">
        <f t="shared" si="10"/>
        <v>3</v>
      </c>
    </row>
    <row r="114" spans="2:6">
      <c r="B114" s="1" t="s">
        <v>16</v>
      </c>
      <c r="C114" s="1" t="s">
        <v>30</v>
      </c>
      <c r="E114">
        <f t="shared" si="9"/>
        <v>1</v>
      </c>
      <c r="F114">
        <f t="shared" si="10"/>
        <v>2</v>
      </c>
    </row>
    <row r="115" spans="2:6">
      <c r="B115" s="1" t="s">
        <v>16</v>
      </c>
      <c r="C115" s="1" t="s">
        <v>30</v>
      </c>
      <c r="E115">
        <f t="shared" si="9"/>
        <v>1</v>
      </c>
      <c r="F115">
        <f t="shared" si="10"/>
        <v>2</v>
      </c>
    </row>
    <row r="116" spans="2:6">
      <c r="B116" s="1" t="s">
        <v>16</v>
      </c>
      <c r="C116" s="1" t="s">
        <v>18</v>
      </c>
      <c r="E116">
        <f t="shared" si="9"/>
        <v>1</v>
      </c>
      <c r="F116">
        <f t="shared" si="10"/>
        <v>1</v>
      </c>
    </row>
    <row r="117" spans="2:6">
      <c r="B117" s="1" t="s">
        <v>197</v>
      </c>
      <c r="C117" s="1" t="s">
        <v>18</v>
      </c>
      <c r="E117">
        <f t="shared" si="9"/>
        <v>2</v>
      </c>
      <c r="F117">
        <f t="shared" si="10"/>
        <v>1</v>
      </c>
    </row>
    <row r="118" spans="2:6">
      <c r="B118" s="1" t="s">
        <v>45</v>
      </c>
      <c r="C118" s="1" t="s">
        <v>18</v>
      </c>
      <c r="E118">
        <f t="shared" si="9"/>
        <v>0</v>
      </c>
      <c r="F118">
        <f t="shared" si="10"/>
        <v>1</v>
      </c>
    </row>
    <row r="119" spans="2:6">
      <c r="B119" s="1" t="s">
        <v>16</v>
      </c>
      <c r="C119" s="1" t="s">
        <v>18</v>
      </c>
      <c r="E119">
        <f t="shared" si="9"/>
        <v>1</v>
      </c>
      <c r="F119">
        <f t="shared" si="10"/>
        <v>1</v>
      </c>
    </row>
    <row r="120" spans="2:6">
      <c r="B120" s="1" t="s">
        <v>45</v>
      </c>
      <c r="C120" s="1" t="s">
        <v>18</v>
      </c>
      <c r="E120">
        <f t="shared" si="9"/>
        <v>0</v>
      </c>
      <c r="F120">
        <f t="shared" si="10"/>
        <v>1</v>
      </c>
    </row>
    <row r="121" spans="2:6">
      <c r="B121" s="1" t="s">
        <v>16</v>
      </c>
      <c r="C121" s="1" t="s">
        <v>18</v>
      </c>
      <c r="E121">
        <f t="shared" si="9"/>
        <v>1</v>
      </c>
      <c r="F121">
        <f t="shared" si="10"/>
        <v>1</v>
      </c>
    </row>
    <row r="122" spans="2:6">
      <c r="B122" s="1" t="s">
        <v>16</v>
      </c>
      <c r="C122" s="1" t="s">
        <v>18</v>
      </c>
      <c r="E122">
        <f t="shared" si="9"/>
        <v>1</v>
      </c>
      <c r="F122">
        <f t="shared" si="10"/>
        <v>1</v>
      </c>
    </row>
    <row r="123" spans="2:6">
      <c r="B123" s="1" t="s">
        <v>45</v>
      </c>
      <c r="C123" s="1" t="s">
        <v>18</v>
      </c>
      <c r="E123">
        <f t="shared" si="9"/>
        <v>0</v>
      </c>
      <c r="F123">
        <f t="shared" si="10"/>
        <v>1</v>
      </c>
    </row>
    <row r="124" spans="2:6">
      <c r="B124" s="1" t="s">
        <v>16</v>
      </c>
      <c r="C124" s="1" t="s">
        <v>18</v>
      </c>
      <c r="E124">
        <f t="shared" si="9"/>
        <v>1</v>
      </c>
      <c r="F124">
        <f t="shared" si="10"/>
        <v>1</v>
      </c>
    </row>
    <row r="125" spans="2:6">
      <c r="B125" s="1" t="s">
        <v>197</v>
      </c>
      <c r="C125" s="1" t="s">
        <v>18</v>
      </c>
      <c r="E125">
        <f t="shared" si="9"/>
        <v>2</v>
      </c>
      <c r="F125">
        <f t="shared" si="10"/>
        <v>1</v>
      </c>
    </row>
    <row r="126" spans="2:6">
      <c r="B126" s="1" t="s">
        <v>16</v>
      </c>
      <c r="C126" s="1" t="s">
        <v>18</v>
      </c>
      <c r="E126">
        <f t="shared" si="9"/>
        <v>1</v>
      </c>
      <c r="F126">
        <f t="shared" si="10"/>
        <v>1</v>
      </c>
    </row>
    <row r="127" spans="2:6">
      <c r="B127" s="1" t="s">
        <v>45</v>
      </c>
      <c r="C127" s="1" t="s">
        <v>30</v>
      </c>
      <c r="E127">
        <f t="shared" si="9"/>
        <v>0</v>
      </c>
      <c r="F127">
        <f t="shared" si="10"/>
        <v>2</v>
      </c>
    </row>
    <row r="128" spans="2:6">
      <c r="B128" s="1" t="s">
        <v>16</v>
      </c>
      <c r="C128" s="1" t="s">
        <v>18</v>
      </c>
      <c r="E128">
        <f t="shared" si="9"/>
        <v>1</v>
      </c>
      <c r="F128">
        <f t="shared" si="10"/>
        <v>1</v>
      </c>
    </row>
    <row r="129" spans="2:6">
      <c r="B129" s="1" t="s">
        <v>16</v>
      </c>
      <c r="C129" s="1" t="s">
        <v>30</v>
      </c>
      <c r="E129">
        <f t="shared" si="9"/>
        <v>1</v>
      </c>
      <c r="F129">
        <f t="shared" si="10"/>
        <v>2</v>
      </c>
    </row>
    <row r="130" spans="2:6">
      <c r="B130" s="1" t="s">
        <v>45</v>
      </c>
      <c r="C130" s="1" t="s">
        <v>25</v>
      </c>
      <c r="E130">
        <f t="shared" si="9"/>
        <v>0</v>
      </c>
      <c r="F130">
        <f t="shared" si="10"/>
        <v>0</v>
      </c>
    </row>
    <row r="131" spans="2:6">
      <c r="B131" s="1" t="s">
        <v>197</v>
      </c>
      <c r="C131" s="1" t="s">
        <v>18</v>
      </c>
      <c r="E131">
        <f t="shared" si="9"/>
        <v>2</v>
      </c>
      <c r="F131">
        <f t="shared" si="10"/>
        <v>1</v>
      </c>
    </row>
    <row r="132" spans="2:6">
      <c r="B132" s="1" t="s">
        <v>16</v>
      </c>
      <c r="C132" s="1" t="s">
        <v>18</v>
      </c>
      <c r="E132">
        <f t="shared" si="9"/>
        <v>1</v>
      </c>
      <c r="F132">
        <f t="shared" si="10"/>
        <v>1</v>
      </c>
    </row>
    <row r="133" spans="2:6">
      <c r="B133" s="1" t="s">
        <v>16</v>
      </c>
      <c r="C133" s="1" t="s">
        <v>30</v>
      </c>
      <c r="E133">
        <f t="shared" si="9"/>
        <v>1</v>
      </c>
      <c r="F133">
        <f t="shared" si="10"/>
        <v>2</v>
      </c>
    </row>
    <row r="134" spans="2:6">
      <c r="B134" s="1" t="s">
        <v>16</v>
      </c>
      <c r="C134" s="1" t="s">
        <v>76</v>
      </c>
      <c r="E134">
        <f t="shared" si="9"/>
        <v>1</v>
      </c>
      <c r="F134">
        <f t="shared" si="10"/>
        <v>3</v>
      </c>
    </row>
    <row r="135" spans="2:6">
      <c r="B135" s="1" t="s">
        <v>16</v>
      </c>
      <c r="C135" s="1" t="s">
        <v>18</v>
      </c>
      <c r="E135">
        <f t="shared" si="9"/>
        <v>1</v>
      </c>
      <c r="F135">
        <f t="shared" si="10"/>
        <v>1</v>
      </c>
    </row>
    <row r="136" spans="2:6">
      <c r="B136" s="1" t="s">
        <v>16</v>
      </c>
      <c r="C136" s="1" t="s">
        <v>30</v>
      </c>
      <c r="E136">
        <f t="shared" si="9"/>
        <v>1</v>
      </c>
      <c r="F136">
        <f t="shared" si="10"/>
        <v>2</v>
      </c>
    </row>
    <row r="137" spans="2:6">
      <c r="B137" s="1" t="s">
        <v>45</v>
      </c>
      <c r="C137" s="1" t="s">
        <v>30</v>
      </c>
      <c r="E137">
        <f t="shared" si="9"/>
        <v>0</v>
      </c>
      <c r="F137">
        <f t="shared" si="10"/>
        <v>2</v>
      </c>
    </row>
    <row r="138" spans="2:6">
      <c r="B138" s="1" t="s">
        <v>16</v>
      </c>
      <c r="C138" s="1" t="s">
        <v>18</v>
      </c>
      <c r="E138">
        <f t="shared" si="9"/>
        <v>1</v>
      </c>
      <c r="F138">
        <f t="shared" si="10"/>
        <v>1</v>
      </c>
    </row>
    <row r="139" spans="2:6">
      <c r="B139" s="1" t="s">
        <v>16</v>
      </c>
      <c r="C139" s="1" t="s">
        <v>18</v>
      </c>
      <c r="E139">
        <f t="shared" si="9"/>
        <v>1</v>
      </c>
      <c r="F139">
        <f t="shared" si="10"/>
        <v>1</v>
      </c>
    </row>
    <row r="140" spans="2:6">
      <c r="B140" s="1" t="s">
        <v>16</v>
      </c>
      <c r="C140" s="1" t="s">
        <v>18</v>
      </c>
      <c r="E140">
        <f t="shared" si="9"/>
        <v>1</v>
      </c>
      <c r="F140">
        <f t="shared" si="10"/>
        <v>1</v>
      </c>
    </row>
    <row r="141" spans="2:6">
      <c r="B141" s="1" t="s">
        <v>16</v>
      </c>
      <c r="C141" s="1" t="s">
        <v>18</v>
      </c>
      <c r="E141">
        <f t="shared" si="9"/>
        <v>1</v>
      </c>
      <c r="F141">
        <f t="shared" si="10"/>
        <v>1</v>
      </c>
    </row>
    <row r="142" spans="2:6">
      <c r="B142" s="1" t="s">
        <v>45</v>
      </c>
      <c r="C142" s="1" t="s">
        <v>25</v>
      </c>
      <c r="E142">
        <f t="shared" si="9"/>
        <v>0</v>
      </c>
      <c r="F142">
        <f t="shared" si="10"/>
        <v>0</v>
      </c>
    </row>
    <row r="143" spans="2:6">
      <c r="B143" s="1" t="s">
        <v>16</v>
      </c>
      <c r="C143" s="1" t="s">
        <v>18</v>
      </c>
      <c r="E143">
        <f t="shared" si="9"/>
        <v>1</v>
      </c>
      <c r="F143">
        <f t="shared" si="10"/>
        <v>1</v>
      </c>
    </row>
    <row r="144" spans="2:6">
      <c r="B144" s="1" t="s">
        <v>16</v>
      </c>
      <c r="C144" s="1" t="s">
        <v>18</v>
      </c>
      <c r="E144">
        <f t="shared" ref="E144:E157" si="11">_xlfn.IFS(B144=$D$4, 0, B144=$C$4, 1, B144=$E$4, 2, B144=$F$4, 3, B144=$G$4, 4)</f>
        <v>1</v>
      </c>
      <c r="F144">
        <f t="shared" ref="F144:F157" si="12">_xlfn.IFS(C144=$B$7, 0, C144=$B$6, 1, C144=$B$8, 2, C144=$B$9, 3)</f>
        <v>1</v>
      </c>
    </row>
    <row r="145" spans="2:6">
      <c r="B145" s="1" t="s">
        <v>16</v>
      </c>
      <c r="C145" s="1" t="s">
        <v>18</v>
      </c>
      <c r="E145">
        <f t="shared" si="11"/>
        <v>1</v>
      </c>
      <c r="F145">
        <f t="shared" si="12"/>
        <v>1</v>
      </c>
    </row>
    <row r="146" spans="2:6">
      <c r="B146" s="1" t="s">
        <v>16</v>
      </c>
      <c r="C146" s="1" t="s">
        <v>25</v>
      </c>
      <c r="E146">
        <f t="shared" si="11"/>
        <v>1</v>
      </c>
      <c r="F146">
        <f t="shared" si="12"/>
        <v>0</v>
      </c>
    </row>
    <row r="147" spans="2:6">
      <c r="B147" s="1" t="s">
        <v>16</v>
      </c>
      <c r="C147" s="1" t="s">
        <v>76</v>
      </c>
      <c r="E147">
        <f t="shared" si="11"/>
        <v>1</v>
      </c>
      <c r="F147">
        <f t="shared" si="12"/>
        <v>3</v>
      </c>
    </row>
    <row r="148" spans="2:6">
      <c r="B148" s="1" t="s">
        <v>16</v>
      </c>
      <c r="C148" s="1" t="s">
        <v>18</v>
      </c>
      <c r="E148">
        <f t="shared" si="11"/>
        <v>1</v>
      </c>
      <c r="F148">
        <f t="shared" si="12"/>
        <v>1</v>
      </c>
    </row>
    <row r="149" spans="2:6">
      <c r="B149" s="1" t="s">
        <v>45</v>
      </c>
      <c r="C149" s="1" t="s">
        <v>18</v>
      </c>
      <c r="E149">
        <f t="shared" si="11"/>
        <v>0</v>
      </c>
      <c r="F149">
        <f t="shared" si="12"/>
        <v>1</v>
      </c>
    </row>
    <row r="150" spans="2:6">
      <c r="B150" s="1" t="s">
        <v>16</v>
      </c>
      <c r="C150" s="1" t="s">
        <v>18</v>
      </c>
      <c r="E150">
        <f t="shared" si="11"/>
        <v>1</v>
      </c>
      <c r="F150">
        <f t="shared" si="12"/>
        <v>1</v>
      </c>
    </row>
    <row r="151" spans="2:6">
      <c r="B151" s="1" t="s">
        <v>197</v>
      </c>
      <c r="C151" s="1" t="s">
        <v>18</v>
      </c>
      <c r="E151">
        <f t="shared" si="11"/>
        <v>2</v>
      </c>
      <c r="F151">
        <f t="shared" si="12"/>
        <v>1</v>
      </c>
    </row>
    <row r="152" spans="2:6">
      <c r="B152" s="1" t="s">
        <v>16</v>
      </c>
      <c r="C152" s="1" t="s">
        <v>18</v>
      </c>
      <c r="E152">
        <f t="shared" si="11"/>
        <v>1</v>
      </c>
      <c r="F152">
        <f t="shared" si="12"/>
        <v>1</v>
      </c>
    </row>
    <row r="153" spans="2:6">
      <c r="B153" s="1" t="s">
        <v>16</v>
      </c>
      <c r="C153" s="1" t="s">
        <v>18</v>
      </c>
      <c r="E153">
        <f t="shared" si="11"/>
        <v>1</v>
      </c>
      <c r="F153">
        <f t="shared" si="12"/>
        <v>1</v>
      </c>
    </row>
    <row r="154" spans="2:6">
      <c r="B154" s="1" t="s">
        <v>45</v>
      </c>
      <c r="C154" s="1" t="s">
        <v>18</v>
      </c>
      <c r="E154">
        <f t="shared" si="11"/>
        <v>0</v>
      </c>
      <c r="F154">
        <f t="shared" si="12"/>
        <v>1</v>
      </c>
    </row>
    <row r="155" spans="2:6">
      <c r="B155" s="1" t="s">
        <v>16</v>
      </c>
      <c r="C155" s="1" t="s">
        <v>18</v>
      </c>
      <c r="E155">
        <f t="shared" si="11"/>
        <v>1</v>
      </c>
      <c r="F155">
        <f t="shared" si="12"/>
        <v>1</v>
      </c>
    </row>
    <row r="156" spans="2:6">
      <c r="B156" s="1" t="s">
        <v>16</v>
      </c>
      <c r="C156" s="1" t="s">
        <v>18</v>
      </c>
      <c r="E156">
        <f t="shared" si="11"/>
        <v>1</v>
      </c>
      <c r="F156">
        <f t="shared" si="12"/>
        <v>1</v>
      </c>
    </row>
    <row r="157" spans="2:6">
      <c r="B157" s="1" t="s">
        <v>16</v>
      </c>
      <c r="C157" s="1" t="s">
        <v>18</v>
      </c>
      <c r="E157">
        <f t="shared" si="11"/>
        <v>1</v>
      </c>
      <c r="F157">
        <f t="shared" si="12"/>
        <v>1</v>
      </c>
    </row>
  </sheetData>
  <mergeCells count="1"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Артем Денисов</dc:creator>
  <cp:keywords/>
  <dc:description/>
  <cp:lastModifiedBy>Гость</cp:lastModifiedBy>
  <cp:revision/>
  <dcterms:created xsi:type="dcterms:W3CDTF">2023-05-28T20:13:10Z</dcterms:created>
  <dcterms:modified xsi:type="dcterms:W3CDTF">2023-06-06T11:21:22Z</dcterms:modified>
  <cp:category/>
  <cp:contentStatus/>
</cp:coreProperties>
</file>