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BE7BC6FE-25DB-4967-9AEB-177293F03CAF}" xr6:coauthVersionLast="47" xr6:coauthVersionMax="47" xr10:uidLastSave="{1A971561-3AE4-426F-B5C7-E3F653F5F3F9}"/>
  <bookViews>
    <workbookView xWindow="-108" yWindow="-108" windowWidth="23256" windowHeight="12576" activeTab="2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</sheets>
  <calcPr calcId="191029"/>
</workbook>
</file>

<file path=xl/calcChain.xml><?xml version="1.0" encoding="utf-8"?>
<calcChain xmlns="http://schemas.openxmlformats.org/spreadsheetml/2006/main">
  <c r="T7" i="3" l="1"/>
  <c r="U7" i="3"/>
  <c r="V7" i="3"/>
  <c r="W7" i="3"/>
  <c r="X7" i="3"/>
  <c r="T8" i="3"/>
  <c r="U8" i="3"/>
  <c r="V8" i="3"/>
  <c r="W8" i="3"/>
  <c r="X8" i="3"/>
  <c r="T9" i="3"/>
  <c r="U9" i="3"/>
  <c r="V9" i="3"/>
  <c r="W9" i="3"/>
  <c r="X9" i="3"/>
  <c r="T10" i="3"/>
  <c r="U10" i="3"/>
  <c r="V10" i="3"/>
  <c r="W10" i="3"/>
  <c r="X10" i="3"/>
  <c r="T11" i="3"/>
  <c r="U11" i="3"/>
  <c r="V11" i="3"/>
  <c r="W11" i="3"/>
  <c r="X11" i="3"/>
  <c r="T12" i="3"/>
  <c r="U12" i="3"/>
  <c r="V12" i="3"/>
  <c r="W12" i="3"/>
  <c r="X12" i="3"/>
  <c r="T13" i="3"/>
  <c r="U13" i="3"/>
  <c r="V13" i="3"/>
  <c r="W13" i="3"/>
  <c r="X13" i="3"/>
  <c r="T14" i="3"/>
  <c r="U14" i="3"/>
  <c r="V14" i="3"/>
  <c r="W14" i="3"/>
  <c r="X14" i="3"/>
  <c r="T15" i="3"/>
  <c r="U15" i="3"/>
  <c r="V15" i="3"/>
  <c r="W15" i="3"/>
  <c r="X15" i="3"/>
  <c r="T16" i="3"/>
  <c r="U16" i="3"/>
  <c r="V16" i="3"/>
  <c r="W16" i="3"/>
  <c r="X16" i="3"/>
  <c r="T17" i="3"/>
  <c r="U17" i="3"/>
  <c r="V17" i="3"/>
  <c r="W17" i="3"/>
  <c r="X17" i="3"/>
  <c r="T18" i="3"/>
  <c r="U18" i="3"/>
  <c r="V18" i="3"/>
  <c r="W18" i="3"/>
  <c r="X18" i="3"/>
  <c r="T19" i="3"/>
  <c r="U19" i="3"/>
  <c r="V19" i="3"/>
  <c r="W19" i="3"/>
  <c r="X19" i="3"/>
  <c r="T20" i="3"/>
  <c r="U20" i="3"/>
  <c r="V20" i="3"/>
  <c r="W20" i="3"/>
  <c r="X20" i="3"/>
  <c r="U6" i="3"/>
  <c r="V6" i="3"/>
  <c r="W6" i="3"/>
  <c r="X6" i="3"/>
  <c r="T6" i="3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N7" i="2"/>
  <c r="N8" i="2"/>
  <c r="N9" i="2"/>
  <c r="N10" i="2"/>
  <c r="N11" i="2"/>
  <c r="N12" i="2"/>
  <c r="N13" i="2"/>
  <c r="N14" i="2"/>
  <c r="N15" i="2"/>
  <c r="N16" i="2"/>
  <c r="N17" i="2"/>
  <c r="N18" i="2"/>
  <c r="N6" i="2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Q6" i="4"/>
  <c r="R6" i="4"/>
  <c r="P6" i="4"/>
  <c r="M7" i="7"/>
  <c r="I7" i="7"/>
  <c r="J7" i="7"/>
  <c r="K7" i="7"/>
  <c r="I8" i="7"/>
  <c r="J8" i="7"/>
  <c r="K8" i="7"/>
  <c r="I9" i="7"/>
  <c r="J9" i="7"/>
  <c r="K9" i="7"/>
  <c r="I10" i="7"/>
  <c r="J10" i="7"/>
  <c r="K10" i="7"/>
  <c r="K6" i="7"/>
  <c r="J6" i="7"/>
  <c r="I6" i="7"/>
  <c r="F11" i="7"/>
  <c r="F7" i="7"/>
  <c r="F8" i="7"/>
  <c r="F9" i="7"/>
  <c r="F10" i="7"/>
  <c r="F6" i="7"/>
  <c r="D11" i="7"/>
  <c r="E11" i="7"/>
  <c r="C11" i="7"/>
  <c r="C7" i="7"/>
  <c r="D7" i="7"/>
  <c r="E7" i="7"/>
  <c r="C8" i="7"/>
  <c r="D8" i="7"/>
  <c r="E8" i="7"/>
  <c r="C9" i="7"/>
  <c r="D9" i="7"/>
  <c r="E9" i="7"/>
  <c r="C10" i="7"/>
  <c r="D10" i="7"/>
  <c r="E10" i="7"/>
  <c r="E6" i="7"/>
  <c r="D6" i="7"/>
  <c r="C6" i="7"/>
  <c r="Q8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O6" i="6"/>
  <c r="N6" i="6"/>
  <c r="M6" i="6"/>
  <c r="L6" i="6"/>
  <c r="K6" i="6"/>
  <c r="H11" i="6"/>
  <c r="H7" i="6"/>
  <c r="H8" i="6"/>
  <c r="H9" i="6"/>
  <c r="H10" i="6"/>
  <c r="H6" i="6"/>
  <c r="D11" i="6"/>
  <c r="E11" i="6"/>
  <c r="F11" i="6"/>
  <c r="G11" i="6"/>
  <c r="C11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G6" i="6"/>
  <c r="F6" i="6"/>
  <c r="E6" i="6"/>
  <c r="D6" i="6"/>
  <c r="C6" i="6"/>
  <c r="K8" i="5"/>
  <c r="H7" i="5"/>
  <c r="I7" i="5"/>
  <c r="H8" i="5"/>
  <c r="I8" i="5"/>
  <c r="H9" i="5"/>
  <c r="I9" i="5"/>
  <c r="H10" i="5"/>
  <c r="I10" i="5"/>
  <c r="I6" i="5"/>
  <c r="H6" i="5"/>
  <c r="C7" i="5"/>
  <c r="E7" i="5" s="1"/>
  <c r="D7" i="5"/>
  <c r="C8" i="5"/>
  <c r="E8" i="5" s="1"/>
  <c r="D8" i="5"/>
  <c r="C9" i="5"/>
  <c r="E9" i="5" s="1"/>
  <c r="D9" i="5"/>
  <c r="C10" i="5"/>
  <c r="E10" i="5" s="1"/>
  <c r="D10" i="5"/>
  <c r="D6" i="5"/>
  <c r="D11" i="5" s="1"/>
  <c r="C6" i="5"/>
  <c r="E11" i="5" s="1"/>
  <c r="J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25" i="4"/>
  <c r="G25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F7" i="4"/>
  <c r="F15" i="4"/>
  <c r="C7" i="4"/>
  <c r="D7" i="4"/>
  <c r="E7" i="4"/>
  <c r="C8" i="4"/>
  <c r="F8" i="4" s="1"/>
  <c r="D8" i="4"/>
  <c r="E8" i="4"/>
  <c r="C9" i="4"/>
  <c r="F9" i="4" s="1"/>
  <c r="D9" i="4"/>
  <c r="E9" i="4"/>
  <c r="C10" i="4"/>
  <c r="F10" i="4" s="1"/>
  <c r="D10" i="4"/>
  <c r="E10" i="4"/>
  <c r="C11" i="4"/>
  <c r="F11" i="4" s="1"/>
  <c r="D11" i="4"/>
  <c r="E11" i="4"/>
  <c r="C12" i="4"/>
  <c r="F12" i="4" s="1"/>
  <c r="D12" i="4"/>
  <c r="E12" i="4"/>
  <c r="C13" i="4"/>
  <c r="F13" i="4" s="1"/>
  <c r="D13" i="4"/>
  <c r="E13" i="4"/>
  <c r="C14" i="4"/>
  <c r="F14" i="4" s="1"/>
  <c r="D14" i="4"/>
  <c r="E14" i="4"/>
  <c r="C15" i="4"/>
  <c r="D15" i="4"/>
  <c r="E15" i="4"/>
  <c r="C16" i="4"/>
  <c r="F16" i="4" s="1"/>
  <c r="D16" i="4"/>
  <c r="E16" i="4"/>
  <c r="C17" i="4"/>
  <c r="F17" i="4" s="1"/>
  <c r="D17" i="4"/>
  <c r="E17" i="4"/>
  <c r="C18" i="4"/>
  <c r="F18" i="4" s="1"/>
  <c r="D18" i="4"/>
  <c r="E18" i="4"/>
  <c r="C19" i="4"/>
  <c r="F19" i="4" s="1"/>
  <c r="D19" i="4"/>
  <c r="E19" i="4"/>
  <c r="C20" i="4"/>
  <c r="F20" i="4" s="1"/>
  <c r="D20" i="4"/>
  <c r="E20" i="4"/>
  <c r="E6" i="4"/>
  <c r="E21" i="4" s="1"/>
  <c r="D6" i="4"/>
  <c r="D21" i="4" s="1"/>
  <c r="C6" i="4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25" i="3"/>
  <c r="K19" i="3"/>
  <c r="L19" i="3"/>
  <c r="M19" i="3"/>
  <c r="N19" i="3"/>
  <c r="O19" i="3"/>
  <c r="C19" i="3"/>
  <c r="H19" i="3" s="1"/>
  <c r="D19" i="3"/>
  <c r="E19" i="3"/>
  <c r="F19" i="3"/>
  <c r="G19" i="3"/>
  <c r="D18" i="3"/>
  <c r="E18" i="3"/>
  <c r="F18" i="3"/>
  <c r="G18" i="3"/>
  <c r="C18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25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20" i="3"/>
  <c r="D20" i="3"/>
  <c r="E20" i="3"/>
  <c r="F20" i="3"/>
  <c r="G20" i="3"/>
  <c r="G6" i="3"/>
  <c r="F6" i="3"/>
  <c r="E6" i="3"/>
  <c r="D6" i="3"/>
  <c r="C6" i="3"/>
  <c r="K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23" i="2"/>
  <c r="C7" i="2"/>
  <c r="D7" i="2"/>
  <c r="C8" i="2"/>
  <c r="D8" i="2"/>
  <c r="C9" i="2"/>
  <c r="D9" i="2"/>
  <c r="C10" i="2"/>
  <c r="D10" i="2"/>
  <c r="C11" i="2"/>
  <c r="D11" i="2"/>
  <c r="C12" i="2"/>
  <c r="E12" i="2" s="1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D6" i="2"/>
  <c r="C6" i="2"/>
  <c r="C11" i="5" l="1"/>
  <c r="E6" i="5"/>
  <c r="F21" i="4"/>
  <c r="K8" i="4" s="1"/>
  <c r="F6" i="4"/>
  <c r="C21" i="4"/>
  <c r="I11" i="4" s="1"/>
  <c r="H18" i="3"/>
  <c r="H11" i="3"/>
  <c r="J25" i="3"/>
  <c r="H16" i="3"/>
  <c r="H8" i="3"/>
  <c r="F21" i="3"/>
  <c r="G21" i="3"/>
  <c r="H14" i="3"/>
  <c r="H17" i="3"/>
  <c r="H9" i="3"/>
  <c r="H12" i="3"/>
  <c r="H15" i="3"/>
  <c r="H7" i="3"/>
  <c r="D21" i="3"/>
  <c r="H20" i="3"/>
  <c r="H10" i="3"/>
  <c r="E21" i="3"/>
  <c r="H13" i="3"/>
  <c r="C21" i="3"/>
  <c r="H6" i="3"/>
  <c r="H21" i="3"/>
  <c r="M10" i="3" s="1"/>
  <c r="H12" i="2"/>
  <c r="E8" i="2"/>
  <c r="E11" i="2"/>
  <c r="E19" i="2"/>
  <c r="E15" i="2"/>
  <c r="E14" i="2"/>
  <c r="E13" i="2"/>
  <c r="E7" i="2"/>
  <c r="E18" i="2"/>
  <c r="E17" i="2"/>
  <c r="E10" i="2"/>
  <c r="E16" i="2"/>
  <c r="E9" i="2"/>
  <c r="C19" i="2"/>
  <c r="D19" i="2"/>
  <c r="I12" i="2" s="1"/>
  <c r="E6" i="2"/>
  <c r="J17" i="4" l="1"/>
  <c r="K10" i="4"/>
  <c r="I15" i="4"/>
  <c r="I10" i="4"/>
  <c r="J13" i="4"/>
  <c r="K16" i="4"/>
  <c r="K6" i="4"/>
  <c r="J6" i="4"/>
  <c r="I6" i="4"/>
  <c r="M8" i="4" s="1"/>
  <c r="J8" i="4"/>
  <c r="J10" i="4"/>
  <c r="I9" i="4"/>
  <c r="J12" i="4"/>
  <c r="K18" i="4"/>
  <c r="I13" i="4"/>
  <c r="J16" i="4"/>
  <c r="K14" i="4"/>
  <c r="K13" i="4"/>
  <c r="K12" i="4"/>
  <c r="J7" i="4"/>
  <c r="K9" i="4"/>
  <c r="I12" i="4"/>
  <c r="J18" i="4"/>
  <c r="J19" i="4"/>
  <c r="I16" i="4"/>
  <c r="I8" i="4"/>
  <c r="I7" i="4"/>
  <c r="J15" i="4"/>
  <c r="J9" i="4"/>
  <c r="K20" i="4"/>
  <c r="I18" i="4"/>
  <c r="I19" i="4"/>
  <c r="J11" i="4"/>
  <c r="K7" i="4"/>
  <c r="I17" i="4"/>
  <c r="J20" i="4"/>
  <c r="J14" i="4"/>
  <c r="K19" i="4"/>
  <c r="K11" i="4"/>
  <c r="K15" i="4"/>
  <c r="K17" i="4"/>
  <c r="I20" i="4"/>
  <c r="I14" i="4"/>
  <c r="K18" i="3"/>
  <c r="L18" i="3"/>
  <c r="N18" i="3"/>
  <c r="M18" i="3"/>
  <c r="O18" i="3"/>
  <c r="M14" i="3"/>
  <c r="N17" i="3"/>
  <c r="O8" i="3"/>
  <c r="L20" i="3"/>
  <c r="L15" i="3"/>
  <c r="N7" i="3"/>
  <c r="N8" i="3"/>
  <c r="K11" i="3"/>
  <c r="L11" i="3"/>
  <c r="M20" i="3"/>
  <c r="L10" i="3"/>
  <c r="K13" i="3"/>
  <c r="K10" i="3"/>
  <c r="K15" i="3"/>
  <c r="K12" i="3"/>
  <c r="O13" i="3"/>
  <c r="O7" i="3"/>
  <c r="M15" i="3"/>
  <c r="M17" i="3"/>
  <c r="O11" i="3"/>
  <c r="K14" i="3"/>
  <c r="N9" i="3"/>
  <c r="K17" i="3"/>
  <c r="K16" i="3"/>
  <c r="M13" i="3"/>
  <c r="K20" i="3"/>
  <c r="N13" i="3"/>
  <c r="L7" i="3"/>
  <c r="O12" i="3"/>
  <c r="N14" i="3"/>
  <c r="M9" i="3"/>
  <c r="O17" i="3"/>
  <c r="L16" i="3"/>
  <c r="L13" i="3"/>
  <c r="L14" i="3"/>
  <c r="L17" i="3"/>
  <c r="M7" i="3"/>
  <c r="K7" i="3"/>
  <c r="N12" i="3"/>
  <c r="O14" i="3"/>
  <c r="L9" i="3"/>
  <c r="N11" i="3"/>
  <c r="O16" i="3"/>
  <c r="O10" i="3"/>
  <c r="M8" i="3"/>
  <c r="M11" i="3"/>
  <c r="O15" i="3"/>
  <c r="M12" i="3"/>
  <c r="O20" i="3"/>
  <c r="K9" i="3"/>
  <c r="K8" i="3"/>
  <c r="N16" i="3"/>
  <c r="N10" i="3"/>
  <c r="L6" i="3"/>
  <c r="K6" i="3"/>
  <c r="Q8" i="3" s="1"/>
  <c r="M6" i="3"/>
  <c r="O6" i="3"/>
  <c r="N6" i="3"/>
  <c r="N15" i="3"/>
  <c r="L12" i="3"/>
  <c r="N20" i="3"/>
  <c r="O9" i="3"/>
  <c r="L8" i="3"/>
  <c r="M16" i="3"/>
  <c r="I14" i="2"/>
  <c r="H14" i="2"/>
  <c r="I6" i="2"/>
  <c r="H6" i="2"/>
  <c r="H13" i="2"/>
  <c r="I13" i="2"/>
  <c r="H9" i="2"/>
  <c r="I9" i="2"/>
  <c r="H15" i="2"/>
  <c r="I15" i="2"/>
  <c r="I10" i="2"/>
  <c r="H10" i="2"/>
  <c r="H7" i="2"/>
  <c r="I7" i="2"/>
  <c r="H16" i="2"/>
  <c r="I16" i="2"/>
  <c r="H17" i="2"/>
  <c r="I17" i="2"/>
  <c r="H11" i="2"/>
  <c r="I11" i="2"/>
  <c r="I18" i="2"/>
  <c r="H18" i="2"/>
  <c r="H8" i="2"/>
  <c r="I8" i="2"/>
  <c r="K8" i="2" l="1"/>
</calcChain>
</file>

<file path=xl/sharedStrings.xml><?xml version="1.0" encoding="utf-8"?>
<sst xmlns="http://schemas.openxmlformats.org/spreadsheetml/2006/main" count="4778" uniqueCount="395">
  <si>
    <t>Отметка времени</t>
  </si>
  <si>
    <t>Ваш возраст:</t>
  </si>
  <si>
    <t>Ваш пол:</t>
  </si>
  <si>
    <t>Ваше образование:</t>
  </si>
  <si>
    <t>Ваша должность:</t>
  </si>
  <si>
    <t>Какие социальные сети Вы используете? (можно выбрать несколько вариантов)</t>
  </si>
  <si>
    <t>С какой целью Вы используете социальные сети? (можно выбрать несколько вариантов)</t>
  </si>
  <si>
    <t>Какой информацией Вы обычно делитесь на своей личной странице в социальных сетях? (можно выбрать несколько вариантов)</t>
  </si>
  <si>
    <t>Если Вы указали, что делитесь личной информацией в социальных сетях, то ответьте на вопрос, какой формат доступа к Вашим аккаунтам в этих социальных сетях?</t>
  </si>
  <si>
    <t>Как Вы относитесь к публикации информации о работе на своей личной странице в социальных сетях?</t>
  </si>
  <si>
    <t>Есть ли у Вашей компании правила использования социальных сетей?</t>
  </si>
  <si>
    <t>Если да, то следуете ли Вы этим правилам?</t>
  </si>
  <si>
    <t>Считаете ли Вы, что работодатели должны контролировать, что сотрудники публикуют на своих личных страницах в социальных сетях?</t>
  </si>
  <si>
    <t>Проверяли ли ваши социальные сети, когда вас брали на работу?</t>
  </si>
  <si>
    <t>Были ли у Вас когда-нибудь проблемы на работе из-за того, что Вы опубликовали в социальных сетях?</t>
  </si>
  <si>
    <t>Считаете ли Вы, что работодатели имеют право применять дисциплинарные меры к сотрудникам за то, что они публикуют в социальных сетях?</t>
  </si>
  <si>
    <t>По Вашему мнению, есть ли связь между профессиональной репутацией и тем, что сотрудник публикует на своей личной странице в социальных сетях?</t>
  </si>
  <si>
    <t>Что, по Вашему мнению, сотрудники компании должны избегать публиковать в социальных сетях? (можно выбрать несколько вариантов)</t>
  </si>
  <si>
    <t>Считаете ли Вы, что важно сохранять границы между личной и профессиональной жизнью в социальных сетях?</t>
  </si>
  <si>
    <t>Как Вы относитесь к добавлению коллег или руководства в друзья в социальных сетях?</t>
  </si>
  <si>
    <t>Считаете ли Вы, что социальные сети могут влиять на карьерный рост или профессиональное развитие?</t>
  </si>
  <si>
    <t>Какие советы по использованию социальных сетей вы бы дали своим коллегам?</t>
  </si>
  <si>
    <t>Есть ли у Вас дополнительные комментарии или мысли на тему «границы личного и публичного в ведении сотрудников компаний личных страниц в социальных сетях»?</t>
  </si>
  <si>
    <t>18-24</t>
  </si>
  <si>
    <t>Женский</t>
  </si>
  <si>
    <t>Высшее</t>
  </si>
  <si>
    <t>Дизайнер интерьеров, визажист-стилист</t>
  </si>
  <si>
    <t>Facebook, Instagram, ВКонтакте</t>
  </si>
  <si>
    <t>Работа, Обучение, Просмотр новостей/информации</t>
  </si>
  <si>
    <t>Фотографии и видео из личной жизни, Информация о работе/учебе, Новости и статьи, Рекламу товаров или услуг</t>
  </si>
  <si>
    <t>Открытый (публичный аккаунт)</t>
  </si>
  <si>
    <t>Положительно</t>
  </si>
  <si>
    <t>Да</t>
  </si>
  <si>
    <t>Да, всегда</t>
  </si>
  <si>
    <t>Нет, никогда</t>
  </si>
  <si>
    <t>Нет</t>
  </si>
  <si>
    <t>Негативные комментарии о работе, Негативные комментарии о коллегах или руководителях, 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</t>
  </si>
  <si>
    <t>В основном да</t>
  </si>
  <si>
    <t>Не выкладывать негатив, источник доходов, большое количество информации о себе</t>
  </si>
  <si>
    <t>45-54</t>
  </si>
  <si>
    <t>Специалист</t>
  </si>
  <si>
    <t>Никакие.</t>
  </si>
  <si>
    <t>Не использую с целью сохранить личное пространство максимально закрытым.</t>
  </si>
  <si>
    <t>Не делюсь</t>
  </si>
  <si>
    <t>Скорее отрицательно</t>
  </si>
  <si>
    <t>Да, если это касается работы</t>
  </si>
  <si>
    <t>Не уверен/Не знаю</t>
  </si>
  <si>
    <t>Стараться быть интересным человеком вне социальных сетей.</t>
  </si>
  <si>
    <t>Хочешь иметь личное пространство - не заводи страницы в соцсетях.</t>
  </si>
  <si>
    <t>25-34</t>
  </si>
  <si>
    <t>Facebook, Instagram, Twitter, ВКонтакте</t>
  </si>
  <si>
    <t>Личное общение, Работа, Просмотр новостей/информации</t>
  </si>
  <si>
    <t>Фотографии и видео из личной жизни, Мнения и мысли по различным вопросам, Информация о работе/учебе, Новости и статьи</t>
  </si>
  <si>
    <t>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</t>
  </si>
  <si>
    <t>Скорее положительно</t>
  </si>
  <si>
    <t>Мы не подписаны в соцсетях</t>
  </si>
  <si>
    <t>Руководитель отдела</t>
  </si>
  <si>
    <t>Instagram, телеграмм</t>
  </si>
  <si>
    <t>Личное общение, Работа, Обучение, Просмотр новостей/информации</t>
  </si>
  <si>
    <t>Фотографии и видео из личной жизни, Информация о работе/учебе</t>
  </si>
  <si>
    <t>Закрытый (приватный аккаунт)</t>
  </si>
  <si>
    <t>Нейтрально</t>
  </si>
  <si>
    <t>Затрудняюсь ответить</t>
  </si>
  <si>
    <t>Негативные комментарии о работе, Негативные комментарии о коллегах или руководителях, Конфиденциальную информацию компании, Сведения о клиентах или партнерах</t>
  </si>
  <si>
    <t>-</t>
  </si>
  <si>
    <t>Неполное высшее</t>
  </si>
  <si>
    <t>Facebook, Instagram, Twitter, ВКонтакте, TikTok</t>
  </si>
  <si>
    <t>Личное общение, Просмотр новостей/информации</t>
  </si>
  <si>
    <t>Фотографии и видео из личной жизни</t>
  </si>
  <si>
    <t>.</t>
  </si>
  <si>
    <t>ВКонтакте, TikTok</t>
  </si>
  <si>
    <t>Мнения и мысли по различным вопросам, Информация о работе/учебе</t>
  </si>
  <si>
    <t>Менеджер</t>
  </si>
  <si>
    <t>Фотографии и видео из личной жизни, Информация о работе/учебе, Рекламу товаров или услуг</t>
  </si>
  <si>
    <t>Негативные комментарии о работе, Негативные комментарии о коллегах или руководителях, Конфиденциальную информацию компании, Неподобающее содержание (например, непристойное поведение, употребление алкоголя и пр.)</t>
  </si>
  <si>
    <t>если у вас есть вторая работа, не постите это в инстаграм</t>
  </si>
  <si>
    <t>на мой взгляд, директор и руководство вообще не должно подписано быть на сотрудников в соц сетях, особенно если сотрудник новичок</t>
  </si>
  <si>
    <t>Мужской</t>
  </si>
  <si>
    <t>Среднее</t>
  </si>
  <si>
    <t>Instagram</t>
  </si>
  <si>
    <t>Мнения и мысли по различным вопросам, Новости и статьи</t>
  </si>
  <si>
    <t>их жизнь меня не касается</t>
  </si>
  <si>
    <t>в зависимости от должности нужно контролировать соц сети человека</t>
  </si>
  <si>
    <t xml:space="preserve">Instagram, </t>
  </si>
  <si>
    <t>Работа</t>
  </si>
  <si>
    <t>Негативные комментарии о работе</t>
  </si>
  <si>
    <t>Зависит от обстоятельств</t>
  </si>
  <si>
    <t>Da</t>
  </si>
  <si>
    <t>Instagram, ВКонтакте</t>
  </si>
  <si>
    <t>Фотографии и видео из личной жизни, Мнения и мысли по различным вопросам, Информация о работе/учебе</t>
  </si>
  <si>
    <t>Конфиденциальную информацию компании, Сведения о клиентах или партнерах</t>
  </si>
  <si>
    <t>Нет, не вижу в этом необходимости</t>
  </si>
  <si>
    <t>Кто я такой чтобы давать советы</t>
  </si>
  <si>
    <t>Instagram, ВКонтакте, TikTok</t>
  </si>
  <si>
    <t>Нельзя дискредитировать компанию в которой вы работаете. ( Не кусай руку с едой)</t>
  </si>
  <si>
    <t>Стажер</t>
  </si>
  <si>
    <t>Instagram, LinkedIn, ВКонтакте</t>
  </si>
  <si>
    <t xml:space="preserve">Не публиковать личную информацию
При высказывании личного мнения не позиционировать это как мнение «от лица компании»  
Сохранять конфиденциальную информацию компании в тайне </t>
  </si>
  <si>
    <t>Мнения и мысли по различным вопросам, Информация о работе/учебе, своё творчество.</t>
  </si>
  <si>
    <t>Иногда</t>
  </si>
  <si>
    <t>Пишите хотя бы не совсем безграмотно.</t>
  </si>
  <si>
    <t>Самозанятый</t>
  </si>
  <si>
    <t>Facebook, ВКонтакте</t>
  </si>
  <si>
    <t>пользоваться соц. сетями, как хотите</t>
  </si>
  <si>
    <t>Фотографии и видео из личной жизни, Новости и статьи</t>
  </si>
  <si>
    <t>не публиковать то, что можно использовать против них</t>
  </si>
  <si>
    <t>Всегда думать о соответствии контента бренду, который вы представляете ( особенно, если указываете его в шапке профиля)</t>
  </si>
  <si>
    <t>Instagram, Twitter, ВКонтакте</t>
  </si>
  <si>
    <t>Открыто вести социальные сети</t>
  </si>
  <si>
    <t>Facebook, Instagram, ВКонтакте, TikTok</t>
  </si>
  <si>
    <t>Фотографии и видео из личной жизни, Мнения и мысли по различным вопросам, Новости и статьи</t>
  </si>
  <si>
    <t xml:space="preserve">не постить много новостей </t>
  </si>
  <si>
    <t>Личное общение, Работа, Обучение</t>
  </si>
  <si>
    <t>прокачивать личный бренд в соц сетях</t>
  </si>
  <si>
    <t>Среднее-специальное</t>
  </si>
  <si>
    <t>Фотографии и видео из личной жизни, Мнения и мысли по различным вопросам, Информация о работе/учебе, Рекламу товаров или услуг</t>
  </si>
  <si>
    <t>Не публиковать то, что потом будет стыдно увидеть и захочется удалить. Но интернет помнит все</t>
  </si>
  <si>
    <t>Топ-менеджер</t>
  </si>
  <si>
    <t>Не выкладывать истории непристойного содержания (полуголые фотографии, пьянки и т.д.)</t>
  </si>
  <si>
    <t>35-44</t>
  </si>
  <si>
    <t>Второе высшее</t>
  </si>
  <si>
    <t>Facebook, Instagram, Одноклассники, TikTok</t>
  </si>
  <si>
    <t>Личное общение, Работа</t>
  </si>
  <si>
    <t>Фотографии и видео из личной жизни, Мнения и мысли по различным вопросам</t>
  </si>
  <si>
    <t>Это лично дело каждого</t>
  </si>
  <si>
    <t>55 и старше</t>
  </si>
  <si>
    <t>Instagram, Одноклассники</t>
  </si>
  <si>
    <t>Информация о работе/учебе</t>
  </si>
  <si>
    <t>Негативные комментарии о коллегах или руководителях, Конфиденциальную информацию компании, Неподобающее содержание (например, непристойное поведение, употребление алкоголя и пр.)</t>
  </si>
  <si>
    <t>Вопросы по продвижению.</t>
  </si>
  <si>
    <t>Личное остаётся всегда личными</t>
  </si>
  <si>
    <t>Instagram, Twitter, ВКонтакте, TikTok</t>
  </si>
  <si>
    <t>Фотографии и видео из личной жизни, Информация о работе/учебе, Новости и статьи</t>
  </si>
  <si>
    <t>Никаких, личное дело каждого</t>
  </si>
  <si>
    <t>Личное общение, Обучение, Просмотр новостей/информации</t>
  </si>
  <si>
    <t>Негативные комментарии о коллегах или руководителях, 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</t>
  </si>
  <si>
    <t>Меньше кринжа</t>
  </si>
  <si>
    <t>Не противоречить комплаенсу</t>
  </si>
  <si>
    <t>Выкладывать свои работы в качестве портфолио, но не разглашать личную информацию о клиентах и коллегах. Ну и конечно же не высказывать мнение о поведении, характере других людей. В общем, соблюдать личные границы</t>
  </si>
  <si>
    <t>Фотографии и видео из личной жизни, Мнения и мысли по различным вопросам, Информация о работе/учебе, Новости и статьи, Рекламу товаров или услуг</t>
  </si>
  <si>
    <t>Instagram, Telegram</t>
  </si>
  <si>
    <t>никаких</t>
  </si>
  <si>
    <t>Фотографии и видео из личной жизни, Рекламу товаров или услуг</t>
  </si>
  <si>
    <t>Исполнительный директор</t>
  </si>
  <si>
    <t>Личное общение</t>
  </si>
  <si>
    <t>Конфиденциальную информацию компании</t>
  </si>
  <si>
    <t>Будьте осторожны</t>
  </si>
  <si>
    <t>Не выкладывайте ничего конфиденциально важного для компании</t>
  </si>
  <si>
    <t>Фотографии и видео из личной жизни, Не делюсь</t>
  </si>
  <si>
    <t>Не раскрывать конфиденциальных данных, не писать слишком агрессивные негативные посты про работу
Остальное все можно</t>
  </si>
  <si>
    <t>Facebook, Twitter, ВКонтакте</t>
  </si>
  <si>
    <t>Соблюдать рамки морали,не публиковать откровенные материалы</t>
  </si>
  <si>
    <t xml:space="preserve">Три раза подумать прежде чем выложить что-то </t>
  </si>
  <si>
    <t>Предпочитаю не указывать</t>
  </si>
  <si>
    <t>Instagram, LinkedIn, ВКонтакте, TikTok</t>
  </si>
  <si>
    <t>Абсолютно никаких, у всех коллег прекрасные профили</t>
  </si>
  <si>
    <t xml:space="preserve">Никакого негатива и необъективных непрошенных мнений и все будет окей </t>
  </si>
  <si>
    <t xml:space="preserve">Нет </t>
  </si>
  <si>
    <t xml:space="preserve">Делай то, что хочешь, но в пределах разумного </t>
  </si>
  <si>
    <t xml:space="preserve">Нету </t>
  </si>
  <si>
    <t>Instagram, Telegramm, whatsapp</t>
  </si>
  <si>
    <t>В соц сетях необходимо быть очень корректными</t>
  </si>
  <si>
    <t>Facebook, ВКонтакте, Одноклассники</t>
  </si>
  <si>
    <t>Меньше пафоса)</t>
  </si>
  <si>
    <t xml:space="preserve">Руководство должно следить за страницами сотрудников, но не должны преследовать их за личную, возможно откровенную, интимную публикацию в соцсетях, не имеющих отношения к работе. </t>
  </si>
  <si>
    <t>Негативные комментарии о коллегах или руководителях, Конфиденциальную информацию компании, Сведения о клиентах или партнерах</t>
  </si>
  <si>
    <t>Не критиковать публично работу+коллег, не раскрывать конфиденциальную информацию, придерживаться политики компании в части соц.сетей (если есть особые требования)</t>
  </si>
  <si>
    <t>Негативные комментарии о коллегах или руководителях</t>
  </si>
  <si>
    <t>Р</t>
  </si>
  <si>
    <t>Н</t>
  </si>
  <si>
    <t xml:space="preserve">Не разглашать конфиденциальную информацию </t>
  </si>
  <si>
    <t>Будьте чище, не разбрасывайтесь словами и фильтруйте.</t>
  </si>
  <si>
    <t>Кандидат наук</t>
  </si>
  <si>
    <t>Facebook, Instagram, LinkedIn, ВКонтакте</t>
  </si>
  <si>
    <t>Уметь фильтровать информацию которую публикуете</t>
  </si>
  <si>
    <t xml:space="preserve">Компании должны иметь положение поведения в соц сетях и сотрудники должны им следовать </t>
  </si>
  <si>
    <t>Негативные комментарии о коллегах или руководителях, Конфиденциальную информацию компании</t>
  </si>
  <si>
    <t>Развитие личного бренда</t>
  </si>
  <si>
    <t xml:space="preserve">Самое главное, чтобы не разглашать  конфиденциальную информацию </t>
  </si>
  <si>
    <t>Facebook, Instagram, ВКонтакте, Одноклассники, TikTok</t>
  </si>
  <si>
    <t>Обучение, Просмотр новостей/информации</t>
  </si>
  <si>
    <t>Негативные комментарии о работе, Конфиденциальную информацию компании, Сведения о клиентах или партнерах</t>
  </si>
  <si>
    <t>Использовать по назначению</t>
  </si>
  <si>
    <t>Facebook, Instagram, LinkedIn, TikTok</t>
  </si>
  <si>
    <t>развивать личный бренд</t>
  </si>
  <si>
    <t>Просмотр новостей/информации</t>
  </si>
  <si>
    <t>не знаю</t>
  </si>
  <si>
    <t>нет</t>
  </si>
  <si>
    <t>TikTok</t>
  </si>
  <si>
    <t>Никаких</t>
  </si>
  <si>
    <t>Парикмахер-стилист</t>
  </si>
  <si>
    <t xml:space="preserve">Facebook, Instagram, You tube </t>
  </si>
  <si>
    <t>Негативные комментарии о коллегах или руководителях, Сведения о клиентах или партнерах, Неподобающее содержание (например, непристойное поведение, употребление алкоголя и пр.)</t>
  </si>
  <si>
    <t>Не лениться, пробовать новое и наверное не комплексовать.</t>
  </si>
  <si>
    <t>Будь собой</t>
  </si>
  <si>
    <t>Facebook, Instagram</t>
  </si>
  <si>
    <t>Новости и статьи, Рекламу товаров или услуг</t>
  </si>
  <si>
    <t xml:space="preserve">Скрывать истории от коллег или начальства, если они нетерпимо относятся к алкоголю, клубам и тд, но это составляет важную часть вашей жизни </t>
  </si>
  <si>
    <t xml:space="preserve">Студент </t>
  </si>
  <si>
    <t>Публикации собственных работ (фотограф)</t>
  </si>
  <si>
    <t>Фотографии и видео не из личной жизни, а свои работы</t>
  </si>
  <si>
    <t>Сведения о клиентах или партнерах, Неподобающее содержание (например, непристойное поведение, употребление алкоголя и пр.), Я считаю что в целом приемлемость выкладывания личной информации зависит не только от того, что в ней содержится, но и от специфики работы. То есть нельзя сказать, работодатели всегда должны следить за соц сетями сотрудников. Есть специфические отрасли, где важно чтобы клиенты не видели много личной информации о сотруднике, например, психологам консультантам. В контексте работы психологов это просто выходит за рамки рабочей этики и соответственно это монитрится работодателями. Однако это не значит что условным дизайнерам или инженерам тоже нужно следить за содержанием соц сетей</t>
  </si>
  <si>
    <t>Делайте это разумно</t>
  </si>
  <si>
    <t>—</t>
  </si>
  <si>
    <t xml:space="preserve">Инженер </t>
  </si>
  <si>
    <t xml:space="preserve">Думать че публиковать касательно работы. </t>
  </si>
  <si>
    <t xml:space="preserve">Личное общение, Работа, Просмотр новостей/информации, </t>
  </si>
  <si>
    <t>Не принимать строго во внимание шутки</t>
  </si>
  <si>
    <t xml:space="preserve">Иметь четкие границы, что выставлять на всеобщее обозрение </t>
  </si>
  <si>
    <t>Негативные комментарии о работе, 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</t>
  </si>
  <si>
    <t>Вести страницу</t>
  </si>
  <si>
    <t xml:space="preserve">Instagram, Telegram </t>
  </si>
  <si>
    <t>Вести два аккаунта:/</t>
  </si>
  <si>
    <t>Конфиденциальную информацию компании, Неподобающее содержание (например, непристойное поведение, употребление алкоголя и пр.)</t>
  </si>
  <si>
    <t>Не публиковать информацию, которая может нанести репутационный ущерб им лично или компании</t>
  </si>
  <si>
    <t>Рентген-лаборант</t>
  </si>
  <si>
    <t xml:space="preserve">Нужно разделять работу и личную жизнь </t>
  </si>
  <si>
    <t>Не знаю</t>
  </si>
  <si>
    <t xml:space="preserve">Разделять личное и работу </t>
  </si>
  <si>
    <t>Важно разделять границы личного и работы</t>
  </si>
  <si>
    <t>Негативные комментарии о работе, Негативные комментарии о коллегах или руководителях, Конфиденциальную информацию компании</t>
  </si>
  <si>
    <t xml:space="preserve">Разграничивать работу и личную жизнь </t>
  </si>
  <si>
    <t xml:space="preserve">Тщательней думать что выкладываешь,дабы не оскорбить своих коллег </t>
  </si>
  <si>
    <t>Да нет</t>
  </si>
  <si>
    <t>Если они хотят больше развиваться в медийной сфере как специалист, то показывать свои навыки и процессы работы</t>
  </si>
  <si>
    <t>0-17</t>
  </si>
  <si>
    <t>Никакая</t>
  </si>
  <si>
    <t>ВКонтакте</t>
  </si>
  <si>
    <t>Публикуйте то, что поможет своим привлечением к себе людей расширить бизнес</t>
  </si>
  <si>
    <t xml:space="preserve">Instagram, ВКонтакте, TikTok, Телеграмм </t>
  </si>
  <si>
    <t>Быть искренними, но не забывать о личных границах коллег и работодателя</t>
  </si>
  <si>
    <t>Instagram, ВКонтакте, Одноклассники, TikTok</t>
  </si>
  <si>
    <t xml:space="preserve">Быть собой </t>
  </si>
  <si>
    <t>Ребята будьте открытыми</t>
  </si>
  <si>
    <t xml:space="preserve">Делиться своими навыками и компетенциями </t>
  </si>
  <si>
    <t>Считаю, что личная жизнь, показанная в соцсетях, становится публичной и подразумевает дополнительную ответственность в плане этики и морали</t>
  </si>
  <si>
    <t>Instagram, TikTok</t>
  </si>
  <si>
    <t xml:space="preserve">Заранее обсудить этот момент при устройстве на работу </t>
  </si>
  <si>
    <t xml:space="preserve">Не выкладывать мемы и глупые/неуместные шутки </t>
  </si>
  <si>
    <t xml:space="preserve">Если сотрудник занимает высокую должность, то лучше быть немного сдержаннее в одежде и избегать бранных слов </t>
  </si>
  <si>
    <t>Я не знаю</t>
  </si>
  <si>
    <t xml:space="preserve">Instagram, дискорд,ватсап </t>
  </si>
  <si>
    <t xml:space="preserve">рациональное использование </t>
  </si>
  <si>
    <t>Создайте списки страниц и фильтруйте контент. Подписывайтесь только на то, что вас действительно интересует. Установите плагин, который ограничивает ваше использование соцсетей на протяжении дня. Наведите порядок в своих списках «друзей». Разделите типы контента между социальными сетями. Используйте тематические группы и хештеги. Проводите выходные вообще без соцсетей.</t>
  </si>
  <si>
    <t>Думаю никаких</t>
  </si>
  <si>
    <t xml:space="preserve">не лишкуйте </t>
  </si>
  <si>
    <t xml:space="preserve">не работаю </t>
  </si>
  <si>
    <t xml:space="preserve">вести их аккуратно </t>
  </si>
  <si>
    <t xml:space="preserve">нет </t>
  </si>
  <si>
    <t>Негативные комментарии о работе, Неподобающее содержание (например, непристойное поведение, употребление алкоголя и пр.)</t>
  </si>
  <si>
    <t>Не писать о коллегах ничего</t>
  </si>
  <si>
    <t>Хотелось бы видеть свод правил</t>
  </si>
  <si>
    <t>Twitter, LinkedIn, Одноклассники</t>
  </si>
  <si>
    <t xml:space="preserve">Мнения и мысли по различным вопросам, Новости и статьи, </t>
  </si>
  <si>
    <t xml:space="preserve">Быть более скрытными </t>
  </si>
  <si>
    <t xml:space="preserve">Не </t>
  </si>
  <si>
    <t>Не выкладывать голую заднюю часть и конфиденциальную информацию</t>
  </si>
  <si>
    <t>Работа, Обучение</t>
  </si>
  <si>
    <t xml:space="preserve">Меньше писать о работе </t>
  </si>
  <si>
    <t>Не хватает этического регулирования в медиа на эту тему</t>
  </si>
  <si>
    <t>Facebook, Twitter, LinkedIn, Одноклассники</t>
  </si>
  <si>
    <t>Закрывать аккаунты</t>
  </si>
  <si>
    <t>Одноклассники</t>
  </si>
  <si>
    <t>Facebook, Instagram, Twitter</t>
  </si>
  <si>
    <t>Не постить неуместный контент</t>
  </si>
  <si>
    <t>Негативные комментарии о коллегах или руководителях, Сведения о клиентах или партнерах, Провоцирующий контент</t>
  </si>
  <si>
    <t>Нет советов.</t>
  </si>
  <si>
    <t>Facebook, Instagram, Twitter, ВКонтакте, Одноклассники</t>
  </si>
  <si>
    <t>Негативные комментарии о работе, Сведения о клиентах или партнерах</t>
  </si>
  <si>
    <t>Никаких советов не могу дать!</t>
  </si>
  <si>
    <t>Удачи</t>
  </si>
  <si>
    <t>Facebook, Instagram, Twitter, LinkedIn</t>
  </si>
  <si>
    <t>Ведите социальные сети, но будьте настороже!</t>
  </si>
  <si>
    <t>Instagram, Twitter, LinkedIn</t>
  </si>
  <si>
    <t>Новости и статьи</t>
  </si>
  <si>
    <t>Не выставлять фотографии нагишом и «сплетни» с работы.</t>
  </si>
  <si>
    <t xml:space="preserve">Нужно закрывать профили или не добавлять начальников и будет все супер!  </t>
  </si>
  <si>
    <t>Facebook, Instagram, Twitter, ВКонтакте, TikTok, Телеграм</t>
  </si>
  <si>
    <t>Работа, Обучение, Реклама своего труда</t>
  </si>
  <si>
    <t>Фотографии и видео из личной жизни, Мнения и мысли по различным вопросам, Рекламу товаров или услуг</t>
  </si>
  <si>
    <t>Соц сети помогают для нетворкинга но нужно знать границы</t>
  </si>
  <si>
    <t>Сведения о клиентах или партнерах</t>
  </si>
  <si>
    <t>Нужно развиваться в социальных сетях, но понимать границы. Так в целом это все!</t>
  </si>
  <si>
    <t>Хорошего исследования ❤️</t>
  </si>
  <si>
    <t>Мнения и мысли по различным вопросам, Информация о работе/учебе, Новости и статьи</t>
  </si>
  <si>
    <t>Не могу сказать…</t>
  </si>
  <si>
    <t>Good luck guys</t>
  </si>
  <si>
    <t>Работа, Просмотр новостей/информации</t>
  </si>
  <si>
    <t>Негативные комментарии о работе, Негативные комментарии о коллегах или руководителях</t>
  </si>
  <si>
    <t>Вести как хочется, но понимать последствия и контракт :)</t>
  </si>
  <si>
    <t>Доктор наук</t>
  </si>
  <si>
    <t>LinkedIn, Одноклассники</t>
  </si>
  <si>
    <t>Избегать публикации контента, который заведомо может ставить под угрозу ваш авторитет</t>
  </si>
  <si>
    <t>Удачи в составлении кодекса</t>
  </si>
  <si>
    <t>Twitter, ВКонтакте</t>
  </si>
  <si>
    <t>Меньше постить провакационного контента</t>
  </si>
  <si>
    <t xml:space="preserve">Instagram, Twitter, Телеграмм </t>
  </si>
  <si>
    <t>Мнения и мысли по различным вопросам, Информация о работе/учебе, Новости и статьи, Рекламу товаров или услуг, Не делюсь</t>
  </si>
  <si>
    <t>Негативные комментарии о работе, Сведения о клиентах или партнерах, Неподобающее содержание (например, непристойное поведение, употребление алкоголя и пр.)</t>
  </si>
  <si>
    <t>Делать все по интуции!</t>
  </si>
  <si>
    <t>Другое</t>
  </si>
  <si>
    <t>Facebook</t>
  </si>
  <si>
    <t>Не делюсь, Слежу за инфлюенсерами</t>
  </si>
  <si>
    <t>Я хочу пожелать самовыражения всем на своих страницах :)</t>
  </si>
  <si>
    <t>Отрицательно</t>
  </si>
  <si>
    <t>не могу дать ответ</t>
  </si>
  <si>
    <t>Мнения и мысли по различным вопросам, Новости и статьи, Рекламу товаров или услуг</t>
  </si>
  <si>
    <t xml:space="preserve">Делайте приватный аккаунт и заливайте туда все, а открытый делайте для общения </t>
  </si>
  <si>
    <t>Негативные комментарии о работе, Конфиденциальную информацию компании</t>
  </si>
  <si>
    <t>Сложный вопрос…</t>
  </si>
  <si>
    <t xml:space="preserve">Личное общение, Работа, Творчество </t>
  </si>
  <si>
    <t>Личное общение, Блог</t>
  </si>
  <si>
    <t>Меньше публиковать информации о работе. Надеюсь коллеги прислушаются</t>
  </si>
  <si>
    <t>Не смотрите мои истории и лучше не подписывайтесь на меня</t>
  </si>
  <si>
    <t>Делать аккаунты закрытыми</t>
  </si>
  <si>
    <t>Информация о работе/учебе, Рекламу товаров или услуг</t>
  </si>
  <si>
    <t>Не знаю что написать, простите</t>
  </si>
  <si>
    <t>Создать список близких друзей или создать отдельный аккаунт.</t>
  </si>
  <si>
    <t>Не писать личного в соц сетях</t>
  </si>
  <si>
    <t xml:space="preserve">Преподаватель </t>
  </si>
  <si>
    <t>LinkedIn, ВКонтакте</t>
  </si>
  <si>
    <t>Негативные комментарии о коллегах или руководителях, Неподобающее содержание (например, непристойное поведение, употребление алкоголя и пр.)</t>
  </si>
  <si>
    <t>Не постите своих детей! Это не мило</t>
  </si>
  <si>
    <t xml:space="preserve">Facebook, Instagram, TikTok, Телеграмм </t>
  </si>
  <si>
    <t>Не сидеть в tik tok и ничего не постить там</t>
  </si>
  <si>
    <t xml:space="preserve">Facebook, Twitter, ВКонтакте, Телеграмм </t>
  </si>
  <si>
    <t>Мнения и мысли по различным вопросам</t>
  </si>
  <si>
    <t>…</t>
  </si>
  <si>
    <t xml:space="preserve">Facebook, Instagram, Twitter, ВКонтакте, Телеграмм </t>
  </si>
  <si>
    <t>Нет таких</t>
  </si>
  <si>
    <t>Twitter</t>
  </si>
  <si>
    <t>Мнения и мысли по различным вопросам, Не делюсь, Телега</t>
  </si>
  <si>
    <t>Обучение</t>
  </si>
  <si>
    <t>Я бы хотела дать совет по поводу выставления личной информации в инсте. Не публикуйте слишком откровенные фотки.</t>
  </si>
  <si>
    <t>В целом нет, опрос крутой!</t>
  </si>
  <si>
    <t>Рекламу товаров или услуг</t>
  </si>
  <si>
    <t>Неподобающее содержание (например, непристойное поведение, употребление алкоголя и пр.)</t>
  </si>
  <si>
    <t>Не нужно постить все подряд</t>
  </si>
  <si>
    <t>Нет советов</t>
  </si>
  <si>
    <t>:о</t>
  </si>
  <si>
    <t>Twitter, LinkedIn</t>
  </si>
  <si>
    <t>Нету</t>
  </si>
  <si>
    <t>Новости и статьи, Не делюсь</t>
  </si>
  <si>
    <t>Я е подписывайтесь на менчн</t>
  </si>
  <si>
    <t>Facebook, Instagram, Одноклассники</t>
  </si>
  <si>
    <t>Четко ощущать границы личного пространства, не выкладывать фото с рабочих мест!</t>
  </si>
  <si>
    <t>Больше публиковать деталей о работе</t>
  </si>
  <si>
    <t>Нет)</t>
  </si>
  <si>
    <t>Пока не знаю</t>
  </si>
  <si>
    <t>Twitter, LinkedIn, ВКонтакте, TikTok</t>
  </si>
  <si>
    <t>Закрывайте аккаунты и делайте приваты. И меньше пейте на камеру</t>
  </si>
  <si>
    <t>Не могу дать ответ</t>
  </si>
  <si>
    <t>Информация о работе/учебе, Новости и статьи</t>
  </si>
  <si>
    <t>Я бы не хотела посоветовать меньше сидеть в соц сетях вообще)</t>
  </si>
  <si>
    <t xml:space="preserve">Директор страховой компании </t>
  </si>
  <si>
    <t>Реклама это двигатель торговли</t>
  </si>
  <si>
    <t>Личные страницы это для своих, а социальные сети для всех.</t>
  </si>
  <si>
    <t>Личное общение, Обучение</t>
  </si>
  <si>
    <t>Instagram, Twitter, TikTok</t>
  </si>
  <si>
    <t xml:space="preserve">Держите все личное при себе </t>
  </si>
  <si>
    <t>Facebook, Twitter, LinkedIn, ВКонтакте</t>
  </si>
  <si>
    <t>Скрывать соц сети</t>
  </si>
  <si>
    <t xml:space="preserve">Facebook, Instagram, Twitter, LinkedIn, ВКонтакте, Одноклассники, TikTok, Телеграмм </t>
  </si>
  <si>
    <t>Все зависит от адекватности коллег :)</t>
  </si>
  <si>
    <t>Instagram, Twitter, LinkedIn, ВКонтакте</t>
  </si>
  <si>
    <t>Не подглядывайте за чужим аккаунтом + сделайте приваты для близких</t>
  </si>
  <si>
    <t>Думайте головой вот и все :))</t>
  </si>
  <si>
    <t xml:space="preserve">Негативные комментарии о работе, Негативные комментарии о коллегах или руководителях, 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пр.), Алкогольные тусы и за что им может быть стыдно </t>
  </si>
  <si>
    <t>Негативные комментарии о работе, Негативные комментарии о коллегах или руководителях, Конфиденциальную информацию компании, Сведения о клиентах или партнерах, Неподобающее содержание (например, непристойное поведение, употребление алкоголя и пр.), Пьянки</t>
  </si>
  <si>
    <t>Facebook, Twitter, Одноклассники</t>
  </si>
  <si>
    <t>Мнения и мысли по различным вопросам, Информация о работе/учебе, Не делюсь</t>
  </si>
  <si>
    <t>Хз:/</t>
  </si>
  <si>
    <t>Быть апостол ответственностственным</t>
  </si>
  <si>
    <t>Facebook, Instagram, Twitter, ВКонтакте, Одноклассники, TikTok</t>
  </si>
  <si>
    <t>—-</t>
  </si>
  <si>
    <t>Не</t>
  </si>
  <si>
    <t>Facebook, Twitter, ВКонтакте, Одноклассники</t>
  </si>
  <si>
    <t>Мнения и мысли по различным вопросам, Информация о работе/учебе, Новости и статьи, Не делюсь</t>
  </si>
  <si>
    <t>Хз</t>
  </si>
  <si>
    <t>Не уверен</t>
  </si>
  <si>
    <t>….</t>
  </si>
  <si>
    <t>E</t>
  </si>
  <si>
    <t>I</t>
  </si>
  <si>
    <t>Общее</t>
  </si>
  <si>
    <t>P-value</t>
  </si>
  <si>
    <t>Числа</t>
  </si>
  <si>
    <t>Пирсон</t>
  </si>
  <si>
    <t>Выборка</t>
  </si>
  <si>
    <t>Пирсон из таблицы</t>
  </si>
  <si>
    <t>T</t>
  </si>
  <si>
    <t>K</t>
  </si>
  <si>
    <t>Таблица сопряженности по 3 гипотезе</t>
  </si>
  <si>
    <t>Ожидаемые частоты</t>
  </si>
  <si>
    <t>Таблица сопряженности по 2 гипотезе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</si>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</sst>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04"/>
  <sheetViews>
    <sheetView topLeftCell="K1" workbookViewId="0">
      <pane ySplit="1" topLeftCell="A2" activePane="bottomLeft" state="frozen"/>
      <selection pane="bottomLeft" activeCell="T1" sqref="T1"/>
    </sheetView>
  </sheetViews>
  <sheetFormatPr defaultColWidth="12.6640625" defaultRowHeight="15.75" customHeight="1" x14ac:dyDescent="0.25"/>
  <cols>
    <col min="1" max="29" width="18.88671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45067.539093101848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32</v>
      </c>
      <c r="O2" s="1" t="s">
        <v>35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31</v>
      </c>
      <c r="U2" s="1" t="s">
        <v>32</v>
      </c>
      <c r="V2" s="1" t="s">
        <v>38</v>
      </c>
    </row>
    <row r="3" spans="1:23" x14ac:dyDescent="0.25">
      <c r="A3" s="2">
        <v>45067.541457627318</v>
      </c>
      <c r="B3" s="1" t="s">
        <v>39</v>
      </c>
      <c r="C3" s="1" t="s">
        <v>24</v>
      </c>
      <c r="D3" s="1" t="s">
        <v>25</v>
      </c>
      <c r="E3" s="1" t="s">
        <v>40</v>
      </c>
      <c r="F3" s="1" t="s">
        <v>41</v>
      </c>
      <c r="G3" s="1" t="s">
        <v>42</v>
      </c>
      <c r="H3" s="1" t="s">
        <v>43</v>
      </c>
      <c r="J3" s="1" t="s">
        <v>44</v>
      </c>
      <c r="K3" s="1" t="s">
        <v>32</v>
      </c>
      <c r="M3" s="1" t="s">
        <v>45</v>
      </c>
      <c r="N3" s="1" t="s">
        <v>46</v>
      </c>
      <c r="O3" s="1" t="s">
        <v>35</v>
      </c>
      <c r="P3" s="1" t="s">
        <v>45</v>
      </c>
      <c r="Q3" s="1" t="s">
        <v>32</v>
      </c>
      <c r="R3" s="1" t="s">
        <v>36</v>
      </c>
      <c r="S3" s="1" t="s">
        <v>33</v>
      </c>
      <c r="T3" s="1" t="s">
        <v>44</v>
      </c>
      <c r="U3" s="1" t="s">
        <v>35</v>
      </c>
      <c r="V3" s="1" t="s">
        <v>47</v>
      </c>
      <c r="W3" s="1" t="s">
        <v>48</v>
      </c>
    </row>
    <row r="4" spans="1:23" x14ac:dyDescent="0.25">
      <c r="A4" s="2">
        <v>45067.550547349536</v>
      </c>
      <c r="B4" s="1" t="s">
        <v>49</v>
      </c>
      <c r="C4" s="1" t="s">
        <v>24</v>
      </c>
      <c r="D4" s="1" t="s">
        <v>25</v>
      </c>
      <c r="E4" s="1" t="s">
        <v>40</v>
      </c>
      <c r="F4" s="1" t="s">
        <v>50</v>
      </c>
      <c r="G4" s="1" t="s">
        <v>51</v>
      </c>
      <c r="H4" s="1" t="s">
        <v>52</v>
      </c>
      <c r="I4" s="1" t="s">
        <v>30</v>
      </c>
      <c r="J4" s="1" t="s">
        <v>31</v>
      </c>
      <c r="K4" s="1" t="s">
        <v>35</v>
      </c>
      <c r="M4" s="1" t="s">
        <v>34</v>
      </c>
      <c r="N4" s="1" t="s">
        <v>46</v>
      </c>
      <c r="O4" s="1" t="s">
        <v>35</v>
      </c>
      <c r="P4" s="1" t="s">
        <v>34</v>
      </c>
      <c r="Q4" s="1" t="s">
        <v>32</v>
      </c>
      <c r="R4" s="1" t="s">
        <v>53</v>
      </c>
      <c r="S4" s="1" t="s">
        <v>37</v>
      </c>
      <c r="T4" s="1" t="s">
        <v>54</v>
      </c>
      <c r="U4" s="1" t="s">
        <v>32</v>
      </c>
      <c r="V4" s="1" t="s">
        <v>55</v>
      </c>
    </row>
    <row r="5" spans="1:23" x14ac:dyDescent="0.25">
      <c r="A5" s="2">
        <v>45067.55166626157</v>
      </c>
      <c r="B5" s="1" t="s">
        <v>23</v>
      </c>
      <c r="C5" s="1" t="s">
        <v>24</v>
      </c>
      <c r="D5" s="1" t="s">
        <v>25</v>
      </c>
      <c r="E5" s="1" t="s">
        <v>56</v>
      </c>
      <c r="F5" s="1" t="s">
        <v>57</v>
      </c>
      <c r="G5" s="1" t="s">
        <v>58</v>
      </c>
      <c r="H5" s="1" t="s">
        <v>59</v>
      </c>
      <c r="I5" s="1" t="s">
        <v>60</v>
      </c>
      <c r="J5" s="1" t="s">
        <v>61</v>
      </c>
      <c r="K5" s="1" t="s">
        <v>35</v>
      </c>
      <c r="M5" s="1" t="s">
        <v>34</v>
      </c>
      <c r="N5" s="1" t="s">
        <v>46</v>
      </c>
      <c r="O5" s="1" t="s">
        <v>35</v>
      </c>
      <c r="P5" s="1" t="s">
        <v>45</v>
      </c>
      <c r="Q5" s="1" t="s">
        <v>62</v>
      </c>
      <c r="R5" s="1" t="s">
        <v>63</v>
      </c>
      <c r="S5" s="1" t="s">
        <v>37</v>
      </c>
      <c r="T5" s="1" t="s">
        <v>61</v>
      </c>
      <c r="U5" s="1" t="s">
        <v>35</v>
      </c>
      <c r="V5" s="1" t="s">
        <v>64</v>
      </c>
    </row>
    <row r="6" spans="1:23" x14ac:dyDescent="0.25">
      <c r="A6" s="2">
        <v>45067.552914745371</v>
      </c>
      <c r="B6" s="1" t="s">
        <v>23</v>
      </c>
      <c r="C6" s="1" t="s">
        <v>24</v>
      </c>
      <c r="D6" s="1" t="s">
        <v>65</v>
      </c>
      <c r="E6" s="1" t="s">
        <v>40</v>
      </c>
      <c r="F6" s="1" t="s">
        <v>66</v>
      </c>
      <c r="G6" s="1" t="s">
        <v>67</v>
      </c>
      <c r="H6" s="1" t="s">
        <v>68</v>
      </c>
      <c r="I6" s="1" t="s">
        <v>30</v>
      </c>
      <c r="J6" s="1" t="s">
        <v>31</v>
      </c>
      <c r="K6" s="1" t="s">
        <v>35</v>
      </c>
      <c r="M6" s="1" t="s">
        <v>34</v>
      </c>
      <c r="N6" s="1" t="s">
        <v>35</v>
      </c>
      <c r="O6" s="1" t="s">
        <v>35</v>
      </c>
      <c r="P6" s="1" t="s">
        <v>34</v>
      </c>
      <c r="Q6" s="1" t="s">
        <v>32</v>
      </c>
      <c r="R6" s="1" t="s">
        <v>63</v>
      </c>
      <c r="S6" s="1" t="s">
        <v>33</v>
      </c>
      <c r="T6" s="1" t="s">
        <v>31</v>
      </c>
      <c r="U6" s="1" t="s">
        <v>32</v>
      </c>
      <c r="V6" s="1" t="s">
        <v>69</v>
      </c>
    </row>
    <row r="7" spans="1:23" x14ac:dyDescent="0.25">
      <c r="A7" s="2">
        <v>45067.558085694443</v>
      </c>
      <c r="B7" s="1" t="s">
        <v>23</v>
      </c>
      <c r="C7" s="1" t="s">
        <v>24</v>
      </c>
      <c r="D7" s="1" t="s">
        <v>25</v>
      </c>
      <c r="E7" s="1" t="s">
        <v>40</v>
      </c>
      <c r="F7" s="1" t="s">
        <v>70</v>
      </c>
      <c r="G7" s="1" t="s">
        <v>51</v>
      </c>
      <c r="H7" s="1" t="s">
        <v>71</v>
      </c>
      <c r="I7" s="1" t="s">
        <v>60</v>
      </c>
      <c r="J7" s="1" t="s">
        <v>61</v>
      </c>
      <c r="K7" s="1" t="s">
        <v>46</v>
      </c>
      <c r="L7" s="1" t="s">
        <v>37</v>
      </c>
      <c r="M7" s="1" t="s">
        <v>45</v>
      </c>
      <c r="N7" s="1" t="s">
        <v>46</v>
      </c>
      <c r="O7" s="1" t="s">
        <v>35</v>
      </c>
      <c r="P7" s="1" t="s">
        <v>34</v>
      </c>
      <c r="Q7" s="1" t="s">
        <v>32</v>
      </c>
      <c r="R7" s="1" t="s">
        <v>63</v>
      </c>
      <c r="S7" s="1" t="s">
        <v>62</v>
      </c>
      <c r="T7" s="1" t="s">
        <v>61</v>
      </c>
      <c r="U7" s="1" t="s">
        <v>62</v>
      </c>
      <c r="V7" s="1" t="s">
        <v>64</v>
      </c>
    </row>
    <row r="8" spans="1:23" x14ac:dyDescent="0.25">
      <c r="A8" s="2">
        <v>45067.558385775468</v>
      </c>
      <c r="B8" s="1" t="s">
        <v>23</v>
      </c>
      <c r="C8" s="1" t="s">
        <v>24</v>
      </c>
      <c r="D8" s="1" t="s">
        <v>25</v>
      </c>
      <c r="E8" s="1" t="s">
        <v>72</v>
      </c>
      <c r="F8" s="1" t="s">
        <v>27</v>
      </c>
      <c r="G8" s="1" t="s">
        <v>58</v>
      </c>
      <c r="H8" s="1" t="s">
        <v>73</v>
      </c>
      <c r="I8" s="1" t="s">
        <v>30</v>
      </c>
      <c r="J8" s="1" t="s">
        <v>61</v>
      </c>
      <c r="K8" s="1" t="s">
        <v>46</v>
      </c>
      <c r="M8" s="1" t="s">
        <v>34</v>
      </c>
      <c r="N8" s="1" t="s">
        <v>32</v>
      </c>
      <c r="O8" s="1" t="s">
        <v>32</v>
      </c>
      <c r="P8" s="1" t="s">
        <v>45</v>
      </c>
      <c r="Q8" s="1" t="s">
        <v>32</v>
      </c>
      <c r="R8" s="1" t="s">
        <v>74</v>
      </c>
      <c r="S8" s="1" t="s">
        <v>37</v>
      </c>
      <c r="T8" s="1" t="s">
        <v>61</v>
      </c>
      <c r="U8" s="1" t="s">
        <v>32</v>
      </c>
      <c r="V8" s="1" t="s">
        <v>75</v>
      </c>
      <c r="W8" s="1" t="s">
        <v>76</v>
      </c>
    </row>
    <row r="9" spans="1:23" x14ac:dyDescent="0.25">
      <c r="A9" s="2">
        <v>45067.55856892361</v>
      </c>
      <c r="B9" s="1" t="s">
        <v>23</v>
      </c>
      <c r="C9" s="1" t="s">
        <v>77</v>
      </c>
      <c r="D9" s="1" t="s">
        <v>78</v>
      </c>
      <c r="E9" s="1" t="s">
        <v>40</v>
      </c>
      <c r="F9" s="1" t="s">
        <v>79</v>
      </c>
      <c r="G9" s="1" t="s">
        <v>67</v>
      </c>
      <c r="H9" s="1" t="s">
        <v>80</v>
      </c>
      <c r="I9" s="1" t="s">
        <v>30</v>
      </c>
      <c r="J9" s="1" t="s">
        <v>61</v>
      </c>
      <c r="K9" s="1" t="s">
        <v>35</v>
      </c>
      <c r="L9" s="1" t="s">
        <v>35</v>
      </c>
      <c r="M9" s="1" t="s">
        <v>45</v>
      </c>
      <c r="N9" s="1" t="s">
        <v>35</v>
      </c>
      <c r="O9" s="1" t="s">
        <v>35</v>
      </c>
      <c r="P9" s="1" t="s">
        <v>34</v>
      </c>
      <c r="Q9" s="1" t="s">
        <v>32</v>
      </c>
      <c r="R9" s="1" t="s">
        <v>36</v>
      </c>
      <c r="S9" s="1" t="s">
        <v>37</v>
      </c>
      <c r="T9" s="1" t="s">
        <v>61</v>
      </c>
      <c r="U9" s="1" t="s">
        <v>62</v>
      </c>
      <c r="V9" s="1" t="s">
        <v>81</v>
      </c>
      <c r="W9" s="1" t="s">
        <v>82</v>
      </c>
    </row>
    <row r="10" spans="1:23" x14ac:dyDescent="0.25">
      <c r="A10" s="2">
        <v>45067.562372233791</v>
      </c>
      <c r="B10" s="1" t="s">
        <v>23</v>
      </c>
      <c r="C10" s="1" t="s">
        <v>77</v>
      </c>
      <c r="D10" s="1" t="s">
        <v>65</v>
      </c>
      <c r="E10" s="1" t="s">
        <v>72</v>
      </c>
      <c r="F10" s="1" t="s">
        <v>83</v>
      </c>
      <c r="G10" s="1" t="s">
        <v>84</v>
      </c>
      <c r="H10" s="1" t="s">
        <v>68</v>
      </c>
      <c r="I10" s="1" t="s">
        <v>60</v>
      </c>
      <c r="J10" s="1" t="s">
        <v>44</v>
      </c>
      <c r="K10" s="1" t="s">
        <v>32</v>
      </c>
      <c r="L10" s="1" t="s">
        <v>33</v>
      </c>
      <c r="M10" s="1" t="s">
        <v>34</v>
      </c>
      <c r="N10" s="1" t="s">
        <v>35</v>
      </c>
      <c r="O10" s="1" t="s">
        <v>32</v>
      </c>
      <c r="P10" s="1" t="s">
        <v>45</v>
      </c>
      <c r="Q10" s="1" t="s">
        <v>32</v>
      </c>
      <c r="R10" s="1" t="s">
        <v>85</v>
      </c>
      <c r="S10" s="1" t="s">
        <v>86</v>
      </c>
      <c r="T10" s="1" t="s">
        <v>44</v>
      </c>
      <c r="U10" s="1" t="s">
        <v>32</v>
      </c>
      <c r="V10" s="1" t="s">
        <v>87</v>
      </c>
    </row>
    <row r="11" spans="1:23" x14ac:dyDescent="0.25">
      <c r="A11" s="2">
        <v>45067.562451840276</v>
      </c>
      <c r="B11" s="1" t="s">
        <v>23</v>
      </c>
      <c r="C11" s="1" t="s">
        <v>77</v>
      </c>
      <c r="D11" s="1" t="s">
        <v>65</v>
      </c>
      <c r="E11" s="1" t="s">
        <v>72</v>
      </c>
      <c r="F11" s="1" t="s">
        <v>88</v>
      </c>
      <c r="G11" s="1" t="s">
        <v>58</v>
      </c>
      <c r="H11" s="1" t="s">
        <v>89</v>
      </c>
      <c r="I11" s="1" t="s">
        <v>30</v>
      </c>
      <c r="J11" s="1" t="s">
        <v>31</v>
      </c>
      <c r="K11" s="1" t="s">
        <v>46</v>
      </c>
      <c r="M11" s="1" t="s">
        <v>45</v>
      </c>
      <c r="N11" s="1" t="s">
        <v>46</v>
      </c>
      <c r="O11" s="1" t="s">
        <v>35</v>
      </c>
      <c r="P11" s="1" t="s">
        <v>45</v>
      </c>
      <c r="Q11" s="1" t="s">
        <v>32</v>
      </c>
      <c r="R11" s="1" t="s">
        <v>90</v>
      </c>
      <c r="S11" s="1" t="s">
        <v>91</v>
      </c>
      <c r="T11" s="1" t="s">
        <v>31</v>
      </c>
      <c r="U11" s="1" t="s">
        <v>32</v>
      </c>
      <c r="V11" s="1" t="s">
        <v>92</v>
      </c>
    </row>
    <row r="12" spans="1:23" x14ac:dyDescent="0.25">
      <c r="A12" s="2">
        <v>45067.562460277783</v>
      </c>
      <c r="B12" s="1" t="s">
        <v>23</v>
      </c>
      <c r="C12" s="1" t="s">
        <v>24</v>
      </c>
      <c r="D12" s="1" t="s">
        <v>65</v>
      </c>
      <c r="E12" s="1" t="s">
        <v>72</v>
      </c>
      <c r="F12" s="1" t="s">
        <v>93</v>
      </c>
      <c r="G12" s="1" t="s">
        <v>58</v>
      </c>
      <c r="H12" s="1" t="s">
        <v>68</v>
      </c>
      <c r="I12" s="1" t="s">
        <v>60</v>
      </c>
      <c r="J12" s="1" t="s">
        <v>54</v>
      </c>
      <c r="K12" s="1" t="s">
        <v>35</v>
      </c>
      <c r="M12" s="1" t="s">
        <v>62</v>
      </c>
      <c r="N12" s="1" t="s">
        <v>35</v>
      </c>
      <c r="O12" s="1" t="s">
        <v>35</v>
      </c>
      <c r="P12" s="1" t="s">
        <v>34</v>
      </c>
      <c r="Q12" s="1" t="s">
        <v>35</v>
      </c>
      <c r="R12" s="1" t="s">
        <v>90</v>
      </c>
      <c r="S12" s="1" t="s">
        <v>33</v>
      </c>
      <c r="T12" s="1" t="s">
        <v>31</v>
      </c>
      <c r="U12" s="1" t="s">
        <v>35</v>
      </c>
      <c r="V12" s="1" t="s">
        <v>64</v>
      </c>
    </row>
    <row r="13" spans="1:23" x14ac:dyDescent="0.25">
      <c r="A13" s="2">
        <v>45067.56312280093</v>
      </c>
      <c r="B13" s="1" t="s">
        <v>23</v>
      </c>
      <c r="C13" s="1" t="s">
        <v>77</v>
      </c>
      <c r="D13" s="1" t="s">
        <v>65</v>
      </c>
      <c r="E13" s="1" t="s">
        <v>40</v>
      </c>
      <c r="F13" s="1" t="s">
        <v>88</v>
      </c>
      <c r="G13" s="1" t="s">
        <v>51</v>
      </c>
      <c r="H13" s="1" t="s">
        <v>73</v>
      </c>
      <c r="I13" s="1" t="s">
        <v>30</v>
      </c>
      <c r="J13" s="1" t="s">
        <v>61</v>
      </c>
      <c r="K13" s="1" t="s">
        <v>35</v>
      </c>
      <c r="L13" s="1" t="s">
        <v>35</v>
      </c>
      <c r="M13" s="1" t="s">
        <v>45</v>
      </c>
      <c r="N13" s="1" t="s">
        <v>46</v>
      </c>
      <c r="O13" s="1" t="s">
        <v>35</v>
      </c>
      <c r="P13" s="1" t="s">
        <v>45</v>
      </c>
      <c r="Q13" s="1" t="s">
        <v>62</v>
      </c>
      <c r="R13" s="1" t="s">
        <v>63</v>
      </c>
      <c r="S13" s="1" t="s">
        <v>86</v>
      </c>
      <c r="T13" s="1" t="s">
        <v>31</v>
      </c>
      <c r="U13" s="1" t="s">
        <v>32</v>
      </c>
      <c r="V13" s="1" t="s">
        <v>94</v>
      </c>
    </row>
    <row r="14" spans="1:23" x14ac:dyDescent="0.25">
      <c r="A14" s="2">
        <v>45067.563583159717</v>
      </c>
      <c r="B14" s="1" t="s">
        <v>23</v>
      </c>
      <c r="C14" s="1" t="s">
        <v>24</v>
      </c>
      <c r="D14" s="1" t="s">
        <v>65</v>
      </c>
      <c r="E14" s="1" t="s">
        <v>95</v>
      </c>
      <c r="F14" s="1" t="s">
        <v>96</v>
      </c>
      <c r="G14" s="1" t="s">
        <v>51</v>
      </c>
      <c r="H14" s="1" t="s">
        <v>43</v>
      </c>
      <c r="I14" s="1" t="s">
        <v>60</v>
      </c>
      <c r="J14" s="1" t="s">
        <v>44</v>
      </c>
      <c r="K14" s="1" t="s">
        <v>46</v>
      </c>
      <c r="M14" s="1" t="s">
        <v>45</v>
      </c>
      <c r="N14" s="1" t="s">
        <v>46</v>
      </c>
      <c r="O14" s="1" t="s">
        <v>35</v>
      </c>
      <c r="P14" s="1" t="s">
        <v>45</v>
      </c>
      <c r="Q14" s="1" t="s">
        <v>32</v>
      </c>
      <c r="R14" s="1" t="s">
        <v>53</v>
      </c>
      <c r="S14" s="1" t="s">
        <v>33</v>
      </c>
      <c r="T14" s="1" t="s">
        <v>54</v>
      </c>
      <c r="U14" s="1" t="s">
        <v>32</v>
      </c>
      <c r="V14" s="1" t="s">
        <v>97</v>
      </c>
    </row>
    <row r="15" spans="1:23" x14ac:dyDescent="0.25">
      <c r="A15" s="2">
        <v>45067.564018912039</v>
      </c>
      <c r="B15" s="1" t="s">
        <v>23</v>
      </c>
      <c r="C15" s="1" t="s">
        <v>24</v>
      </c>
      <c r="D15" s="1" t="s">
        <v>25</v>
      </c>
      <c r="E15" s="1" t="s">
        <v>56</v>
      </c>
      <c r="F15" s="1" t="s">
        <v>93</v>
      </c>
      <c r="G15" s="1" t="s">
        <v>58</v>
      </c>
      <c r="H15" s="1" t="s">
        <v>98</v>
      </c>
      <c r="I15" s="1" t="s">
        <v>30</v>
      </c>
      <c r="J15" s="1" t="s">
        <v>31</v>
      </c>
      <c r="K15" s="1" t="s">
        <v>46</v>
      </c>
      <c r="L15" s="1" t="s">
        <v>99</v>
      </c>
      <c r="M15" s="1" t="s">
        <v>45</v>
      </c>
      <c r="N15" s="1" t="s">
        <v>46</v>
      </c>
      <c r="O15" s="1" t="s">
        <v>35</v>
      </c>
      <c r="P15" s="1" t="s">
        <v>45</v>
      </c>
      <c r="Q15" s="1" t="s">
        <v>32</v>
      </c>
      <c r="R15" s="1" t="s">
        <v>53</v>
      </c>
      <c r="S15" s="1" t="s">
        <v>37</v>
      </c>
      <c r="T15" s="1" t="s">
        <v>31</v>
      </c>
      <c r="U15" s="1" t="s">
        <v>32</v>
      </c>
      <c r="V15" s="1" t="s">
        <v>100</v>
      </c>
      <c r="W15" s="1" t="s">
        <v>64</v>
      </c>
    </row>
    <row r="16" spans="1:23" x14ac:dyDescent="0.25">
      <c r="A16" s="2">
        <v>45067.567387037037</v>
      </c>
      <c r="B16" s="1" t="s">
        <v>23</v>
      </c>
      <c r="C16" s="1" t="s">
        <v>24</v>
      </c>
      <c r="D16" s="1" t="s">
        <v>65</v>
      </c>
      <c r="E16" s="1" t="s">
        <v>101</v>
      </c>
    </row>
    <row r="17" spans="1:23" x14ac:dyDescent="0.25">
      <c r="A17" s="2">
        <v>45067.570475300927</v>
      </c>
      <c r="B17" s="1" t="s">
        <v>23</v>
      </c>
      <c r="C17" s="1" t="s">
        <v>24</v>
      </c>
      <c r="D17" s="1" t="s">
        <v>65</v>
      </c>
      <c r="E17" s="1" t="s">
        <v>40</v>
      </c>
      <c r="F17" s="1" t="s">
        <v>102</v>
      </c>
      <c r="G17" s="1" t="s">
        <v>58</v>
      </c>
      <c r="H17" s="1" t="s">
        <v>43</v>
      </c>
      <c r="I17" s="1" t="s">
        <v>30</v>
      </c>
      <c r="J17" s="1" t="s">
        <v>61</v>
      </c>
      <c r="K17" s="1" t="s">
        <v>46</v>
      </c>
      <c r="M17" s="1" t="s">
        <v>45</v>
      </c>
      <c r="N17" s="1" t="s">
        <v>46</v>
      </c>
      <c r="O17" s="1" t="s">
        <v>62</v>
      </c>
      <c r="P17" s="1" t="s">
        <v>45</v>
      </c>
      <c r="Q17" s="1" t="s">
        <v>35</v>
      </c>
      <c r="R17" s="1" t="s">
        <v>90</v>
      </c>
      <c r="S17" s="1" t="s">
        <v>33</v>
      </c>
      <c r="T17" s="1" t="s">
        <v>54</v>
      </c>
      <c r="U17" s="1" t="s">
        <v>35</v>
      </c>
      <c r="V17" s="1" t="s">
        <v>103</v>
      </c>
    </row>
    <row r="18" spans="1:23" x14ac:dyDescent="0.25">
      <c r="A18" s="2">
        <v>45067.570575057871</v>
      </c>
      <c r="B18" s="1" t="s">
        <v>23</v>
      </c>
      <c r="C18" s="1" t="s">
        <v>24</v>
      </c>
      <c r="D18" s="1" t="s">
        <v>65</v>
      </c>
      <c r="E18" s="1" t="s">
        <v>40</v>
      </c>
      <c r="F18" s="1" t="s">
        <v>93</v>
      </c>
      <c r="G18" s="1" t="s">
        <v>58</v>
      </c>
      <c r="H18" s="1" t="s">
        <v>104</v>
      </c>
      <c r="I18" s="1" t="s">
        <v>30</v>
      </c>
      <c r="J18" s="1" t="s">
        <v>61</v>
      </c>
      <c r="K18" s="1" t="s">
        <v>35</v>
      </c>
      <c r="L18" s="1" t="s">
        <v>35</v>
      </c>
      <c r="M18" s="1" t="s">
        <v>45</v>
      </c>
      <c r="N18" s="1" t="s">
        <v>46</v>
      </c>
      <c r="O18" s="1" t="s">
        <v>35</v>
      </c>
      <c r="P18" s="1" t="s">
        <v>45</v>
      </c>
      <c r="Q18" s="1" t="s">
        <v>32</v>
      </c>
      <c r="R18" s="1" t="s">
        <v>36</v>
      </c>
      <c r="S18" s="1" t="s">
        <v>33</v>
      </c>
      <c r="T18" s="1" t="s">
        <v>54</v>
      </c>
      <c r="U18" s="1" t="s">
        <v>32</v>
      </c>
      <c r="V18" s="1" t="s">
        <v>105</v>
      </c>
    </row>
    <row r="19" spans="1:23" x14ac:dyDescent="0.25">
      <c r="A19" s="2">
        <v>45067.571587245373</v>
      </c>
      <c r="B19" s="1" t="s">
        <v>23</v>
      </c>
      <c r="C19" s="1" t="s">
        <v>24</v>
      </c>
      <c r="D19" s="1" t="s">
        <v>65</v>
      </c>
      <c r="E19" s="1" t="s">
        <v>101</v>
      </c>
    </row>
    <row r="20" spans="1:23" x14ac:dyDescent="0.25">
      <c r="A20" s="2">
        <v>45067.57201481481</v>
      </c>
      <c r="B20" s="1" t="s">
        <v>23</v>
      </c>
      <c r="C20" s="1" t="s">
        <v>24</v>
      </c>
      <c r="D20" s="1" t="s">
        <v>25</v>
      </c>
      <c r="E20" s="1" t="s">
        <v>72</v>
      </c>
      <c r="F20" s="1" t="s">
        <v>88</v>
      </c>
      <c r="G20" s="1" t="s">
        <v>58</v>
      </c>
      <c r="H20" s="1" t="s">
        <v>89</v>
      </c>
      <c r="I20" s="1" t="s">
        <v>30</v>
      </c>
      <c r="J20" s="1" t="s">
        <v>31</v>
      </c>
      <c r="K20" s="1" t="s">
        <v>35</v>
      </c>
      <c r="M20" s="1" t="s">
        <v>45</v>
      </c>
      <c r="N20" s="1" t="s">
        <v>46</v>
      </c>
      <c r="O20" s="1" t="s">
        <v>35</v>
      </c>
      <c r="P20" s="1" t="s">
        <v>45</v>
      </c>
      <c r="Q20" s="1" t="s">
        <v>32</v>
      </c>
      <c r="R20" s="1" t="s">
        <v>36</v>
      </c>
      <c r="S20" s="1" t="s">
        <v>91</v>
      </c>
      <c r="T20" s="1" t="s">
        <v>54</v>
      </c>
      <c r="U20" s="1" t="s">
        <v>32</v>
      </c>
      <c r="V20" s="1" t="s">
        <v>106</v>
      </c>
    </row>
    <row r="21" spans="1:23" x14ac:dyDescent="0.25">
      <c r="A21" s="2">
        <v>45067.576402881939</v>
      </c>
      <c r="B21" s="1" t="s">
        <v>49</v>
      </c>
      <c r="C21" s="1" t="s">
        <v>24</v>
      </c>
      <c r="D21" s="1" t="s">
        <v>25</v>
      </c>
      <c r="E21" s="1" t="s">
        <v>40</v>
      </c>
      <c r="F21" s="1" t="s">
        <v>107</v>
      </c>
      <c r="G21" s="1" t="s">
        <v>51</v>
      </c>
      <c r="H21" s="1" t="s">
        <v>68</v>
      </c>
      <c r="I21" s="1" t="s">
        <v>30</v>
      </c>
      <c r="J21" s="1" t="s">
        <v>54</v>
      </c>
      <c r="K21" s="1" t="s">
        <v>35</v>
      </c>
      <c r="M21" s="1" t="s">
        <v>34</v>
      </c>
      <c r="N21" s="1" t="s">
        <v>35</v>
      </c>
      <c r="O21" s="1" t="s">
        <v>35</v>
      </c>
      <c r="P21" s="1" t="s">
        <v>34</v>
      </c>
      <c r="Q21" s="1" t="s">
        <v>35</v>
      </c>
      <c r="R21" s="1" t="s">
        <v>90</v>
      </c>
      <c r="S21" s="1" t="s">
        <v>91</v>
      </c>
      <c r="T21" s="1" t="s">
        <v>31</v>
      </c>
      <c r="U21" s="1" t="s">
        <v>32</v>
      </c>
      <c r="V21" s="1" t="s">
        <v>108</v>
      </c>
    </row>
    <row r="22" spans="1:23" x14ac:dyDescent="0.25">
      <c r="A22" s="2">
        <v>45067.577744861112</v>
      </c>
      <c r="B22" s="1" t="s">
        <v>23</v>
      </c>
      <c r="C22" s="1" t="s">
        <v>24</v>
      </c>
      <c r="D22" s="1" t="s">
        <v>25</v>
      </c>
      <c r="E22" s="1" t="s">
        <v>72</v>
      </c>
      <c r="F22" s="1" t="s">
        <v>109</v>
      </c>
      <c r="G22" s="1" t="s">
        <v>58</v>
      </c>
      <c r="H22" s="1" t="s">
        <v>110</v>
      </c>
      <c r="I22" s="1" t="s">
        <v>30</v>
      </c>
      <c r="J22" s="1" t="s">
        <v>61</v>
      </c>
      <c r="K22" s="1" t="s">
        <v>32</v>
      </c>
      <c r="L22" s="1" t="s">
        <v>33</v>
      </c>
      <c r="M22" s="1" t="s">
        <v>45</v>
      </c>
      <c r="N22" s="1" t="s">
        <v>46</v>
      </c>
      <c r="O22" s="1" t="s">
        <v>35</v>
      </c>
      <c r="P22" s="1" t="s">
        <v>45</v>
      </c>
      <c r="Q22" s="1" t="s">
        <v>32</v>
      </c>
      <c r="R22" s="1" t="s">
        <v>36</v>
      </c>
      <c r="S22" s="1" t="s">
        <v>37</v>
      </c>
      <c r="T22" s="1" t="s">
        <v>31</v>
      </c>
      <c r="U22" s="1" t="s">
        <v>62</v>
      </c>
      <c r="V22" s="1" t="s">
        <v>111</v>
      </c>
    </row>
    <row r="23" spans="1:23" x14ac:dyDescent="0.25">
      <c r="A23" s="2">
        <v>45067.580446956017</v>
      </c>
      <c r="B23" s="1" t="s">
        <v>23</v>
      </c>
      <c r="C23" s="1" t="s">
        <v>77</v>
      </c>
      <c r="D23" s="1" t="s">
        <v>65</v>
      </c>
      <c r="E23" s="1" t="s">
        <v>72</v>
      </c>
      <c r="F23" s="1" t="s">
        <v>96</v>
      </c>
      <c r="G23" s="1" t="s">
        <v>112</v>
      </c>
      <c r="H23" s="1" t="s">
        <v>43</v>
      </c>
      <c r="J23" s="1" t="s">
        <v>61</v>
      </c>
      <c r="K23" s="1" t="s">
        <v>46</v>
      </c>
      <c r="L23" s="1" t="s">
        <v>33</v>
      </c>
      <c r="M23" s="1" t="s">
        <v>45</v>
      </c>
      <c r="N23" s="1" t="s">
        <v>46</v>
      </c>
      <c r="O23" s="1" t="s">
        <v>35</v>
      </c>
      <c r="P23" s="1" t="s">
        <v>45</v>
      </c>
      <c r="Q23" s="1" t="s">
        <v>32</v>
      </c>
      <c r="R23" s="1" t="s">
        <v>74</v>
      </c>
      <c r="S23" s="1" t="s">
        <v>33</v>
      </c>
      <c r="T23" s="1" t="s">
        <v>54</v>
      </c>
      <c r="U23" s="1" t="s">
        <v>32</v>
      </c>
      <c r="V23" s="1" t="s">
        <v>64</v>
      </c>
    </row>
    <row r="24" spans="1:23" x14ac:dyDescent="0.25">
      <c r="A24" s="2">
        <v>45067.581160057875</v>
      </c>
      <c r="B24" s="1" t="s">
        <v>23</v>
      </c>
      <c r="C24" s="1" t="s">
        <v>24</v>
      </c>
      <c r="D24" s="1" t="s">
        <v>65</v>
      </c>
      <c r="E24" s="1" t="s">
        <v>72</v>
      </c>
      <c r="F24" s="1" t="s">
        <v>88</v>
      </c>
      <c r="G24" s="1" t="s">
        <v>67</v>
      </c>
      <c r="H24" s="1" t="s">
        <v>59</v>
      </c>
      <c r="I24" s="1" t="s">
        <v>30</v>
      </c>
      <c r="J24" s="1" t="s">
        <v>54</v>
      </c>
      <c r="K24" s="1" t="s">
        <v>35</v>
      </c>
      <c r="M24" s="1" t="s">
        <v>62</v>
      </c>
      <c r="N24" s="1" t="s">
        <v>35</v>
      </c>
      <c r="O24" s="1" t="s">
        <v>35</v>
      </c>
      <c r="P24" s="1" t="s">
        <v>62</v>
      </c>
      <c r="Q24" s="1" t="s">
        <v>32</v>
      </c>
      <c r="R24" s="1" t="s">
        <v>63</v>
      </c>
      <c r="S24" s="1" t="s">
        <v>37</v>
      </c>
      <c r="T24" s="1" t="s">
        <v>44</v>
      </c>
      <c r="U24" s="1" t="s">
        <v>32</v>
      </c>
      <c r="V24" s="1" t="s">
        <v>113</v>
      </c>
      <c r="W24" s="1" t="s">
        <v>64</v>
      </c>
    </row>
    <row r="25" spans="1:23" x14ac:dyDescent="0.25">
      <c r="A25" s="2">
        <v>45067.581634131944</v>
      </c>
      <c r="B25" s="1" t="s">
        <v>23</v>
      </c>
      <c r="C25" s="1" t="s">
        <v>24</v>
      </c>
      <c r="D25" s="1" t="s">
        <v>114</v>
      </c>
      <c r="E25" s="1" t="s">
        <v>72</v>
      </c>
      <c r="F25" s="1" t="s">
        <v>79</v>
      </c>
      <c r="G25" s="1" t="s">
        <v>58</v>
      </c>
      <c r="H25" s="1" t="s">
        <v>115</v>
      </c>
      <c r="I25" s="1" t="s">
        <v>30</v>
      </c>
      <c r="J25" s="1" t="s">
        <v>54</v>
      </c>
      <c r="K25" s="1" t="s">
        <v>46</v>
      </c>
      <c r="L25" s="1" t="s">
        <v>35</v>
      </c>
      <c r="M25" s="1" t="s">
        <v>45</v>
      </c>
      <c r="N25" s="1" t="s">
        <v>32</v>
      </c>
      <c r="O25" s="1" t="s">
        <v>35</v>
      </c>
      <c r="P25" s="1" t="s">
        <v>45</v>
      </c>
      <c r="Q25" s="1" t="s">
        <v>32</v>
      </c>
      <c r="R25" s="1" t="s">
        <v>53</v>
      </c>
      <c r="S25" s="1" t="s">
        <v>86</v>
      </c>
      <c r="T25" s="1" t="s">
        <v>31</v>
      </c>
      <c r="U25" s="1" t="s">
        <v>32</v>
      </c>
      <c r="V25" s="1" t="s">
        <v>116</v>
      </c>
    </row>
    <row r="26" spans="1:23" x14ac:dyDescent="0.25">
      <c r="A26" s="2">
        <v>45067.583329884263</v>
      </c>
      <c r="B26" s="1" t="s">
        <v>23</v>
      </c>
      <c r="C26" s="1" t="s">
        <v>24</v>
      </c>
      <c r="D26" s="1" t="s">
        <v>65</v>
      </c>
      <c r="E26" s="1" t="s">
        <v>117</v>
      </c>
      <c r="F26" s="1" t="s">
        <v>88</v>
      </c>
      <c r="G26" s="1" t="s">
        <v>58</v>
      </c>
      <c r="H26" s="1" t="s">
        <v>68</v>
      </c>
      <c r="I26" s="1" t="s">
        <v>60</v>
      </c>
      <c r="J26" s="1" t="s">
        <v>61</v>
      </c>
      <c r="K26" s="1" t="s">
        <v>35</v>
      </c>
      <c r="M26" s="1" t="s">
        <v>45</v>
      </c>
      <c r="N26" s="1" t="s">
        <v>46</v>
      </c>
      <c r="O26" s="1" t="s">
        <v>35</v>
      </c>
      <c r="P26" s="1" t="s">
        <v>45</v>
      </c>
      <c r="Q26" s="1" t="s">
        <v>32</v>
      </c>
      <c r="R26" s="1" t="s">
        <v>63</v>
      </c>
      <c r="S26" s="1" t="s">
        <v>37</v>
      </c>
      <c r="T26" s="1" t="s">
        <v>31</v>
      </c>
      <c r="U26" s="1" t="s">
        <v>32</v>
      </c>
      <c r="V26" s="1" t="s">
        <v>118</v>
      </c>
    </row>
    <row r="27" spans="1:23" x14ac:dyDescent="0.25">
      <c r="A27" s="2">
        <v>45067.584141377316</v>
      </c>
      <c r="B27" s="1" t="s">
        <v>119</v>
      </c>
      <c r="C27" s="1" t="s">
        <v>24</v>
      </c>
      <c r="D27" s="1" t="s">
        <v>120</v>
      </c>
      <c r="E27" s="1" t="s">
        <v>56</v>
      </c>
      <c r="F27" s="1" t="s">
        <v>121</v>
      </c>
      <c r="G27" s="1" t="s">
        <v>122</v>
      </c>
      <c r="H27" s="1" t="s">
        <v>123</v>
      </c>
      <c r="I27" s="1" t="s">
        <v>30</v>
      </c>
      <c r="J27" s="1" t="s">
        <v>31</v>
      </c>
      <c r="K27" s="1" t="s">
        <v>35</v>
      </c>
      <c r="L27" s="1" t="s">
        <v>35</v>
      </c>
      <c r="M27" s="1" t="s">
        <v>34</v>
      </c>
      <c r="N27" s="1" t="s">
        <v>35</v>
      </c>
      <c r="O27" s="1" t="s">
        <v>35</v>
      </c>
      <c r="P27" s="1" t="s">
        <v>34</v>
      </c>
      <c r="Q27" s="1" t="s">
        <v>62</v>
      </c>
      <c r="R27" s="1" t="s">
        <v>90</v>
      </c>
      <c r="S27" s="1" t="s">
        <v>33</v>
      </c>
      <c r="T27" s="1" t="s">
        <v>61</v>
      </c>
      <c r="U27" s="1" t="s">
        <v>35</v>
      </c>
      <c r="V27" s="1" t="s">
        <v>124</v>
      </c>
      <c r="W27" s="1" t="s">
        <v>35</v>
      </c>
    </row>
    <row r="28" spans="1:23" x14ac:dyDescent="0.25">
      <c r="A28" s="2">
        <v>45067.584863553246</v>
      </c>
      <c r="B28" s="1" t="s">
        <v>125</v>
      </c>
      <c r="C28" s="1" t="s">
        <v>24</v>
      </c>
      <c r="D28" s="1" t="s">
        <v>25</v>
      </c>
      <c r="E28" s="1" t="s">
        <v>56</v>
      </c>
      <c r="F28" s="1" t="s">
        <v>126</v>
      </c>
      <c r="G28" s="1" t="s">
        <v>122</v>
      </c>
      <c r="H28" s="1" t="s">
        <v>127</v>
      </c>
      <c r="I28" s="1" t="s">
        <v>30</v>
      </c>
      <c r="J28" s="1" t="s">
        <v>31</v>
      </c>
      <c r="K28" s="1" t="s">
        <v>32</v>
      </c>
      <c r="L28" s="1" t="s">
        <v>37</v>
      </c>
      <c r="M28" s="1" t="s">
        <v>45</v>
      </c>
      <c r="N28" s="1" t="s">
        <v>35</v>
      </c>
      <c r="O28" s="1" t="s">
        <v>35</v>
      </c>
      <c r="P28" s="1" t="s">
        <v>45</v>
      </c>
      <c r="Q28" s="1" t="s">
        <v>32</v>
      </c>
      <c r="R28" s="1" t="s">
        <v>128</v>
      </c>
      <c r="S28" s="1" t="s">
        <v>33</v>
      </c>
      <c r="T28" s="1" t="s">
        <v>31</v>
      </c>
      <c r="U28" s="1" t="s">
        <v>32</v>
      </c>
      <c r="V28" s="1" t="s">
        <v>129</v>
      </c>
      <c r="W28" s="1" t="s">
        <v>130</v>
      </c>
    </row>
    <row r="29" spans="1:23" x14ac:dyDescent="0.25">
      <c r="A29" s="2">
        <v>45067.587255347222</v>
      </c>
      <c r="B29" s="1" t="s">
        <v>23</v>
      </c>
      <c r="C29" s="1" t="s">
        <v>24</v>
      </c>
      <c r="D29" s="1" t="s">
        <v>65</v>
      </c>
      <c r="E29" s="1" t="s">
        <v>101</v>
      </c>
    </row>
    <row r="30" spans="1:23" x14ac:dyDescent="0.25">
      <c r="A30" s="2">
        <v>45067.587985300925</v>
      </c>
      <c r="B30" s="1" t="s">
        <v>23</v>
      </c>
      <c r="C30" s="1" t="s">
        <v>24</v>
      </c>
      <c r="D30" s="1" t="s">
        <v>65</v>
      </c>
      <c r="E30" s="1" t="s">
        <v>40</v>
      </c>
      <c r="F30" s="1" t="s">
        <v>131</v>
      </c>
      <c r="G30" s="1" t="s">
        <v>58</v>
      </c>
      <c r="H30" s="1" t="s">
        <v>132</v>
      </c>
      <c r="I30" s="1" t="s">
        <v>60</v>
      </c>
      <c r="J30" s="1" t="s">
        <v>61</v>
      </c>
      <c r="K30" s="1" t="s">
        <v>32</v>
      </c>
      <c r="L30" s="1" t="s">
        <v>35</v>
      </c>
      <c r="M30" s="1" t="s">
        <v>34</v>
      </c>
      <c r="N30" s="1" t="s">
        <v>32</v>
      </c>
      <c r="O30" s="1" t="s">
        <v>35</v>
      </c>
      <c r="P30" s="1" t="s">
        <v>34</v>
      </c>
      <c r="Q30" s="1" t="s">
        <v>35</v>
      </c>
      <c r="R30" s="1" t="s">
        <v>90</v>
      </c>
      <c r="S30" s="1" t="s">
        <v>86</v>
      </c>
      <c r="T30" s="1" t="s">
        <v>54</v>
      </c>
      <c r="U30" s="1" t="s">
        <v>32</v>
      </c>
      <c r="V30" s="1" t="s">
        <v>133</v>
      </c>
    </row>
    <row r="31" spans="1:23" x14ac:dyDescent="0.25">
      <c r="A31" s="2">
        <v>45067.589868067131</v>
      </c>
      <c r="B31" s="1" t="s">
        <v>23</v>
      </c>
      <c r="C31" s="1" t="s">
        <v>77</v>
      </c>
      <c r="D31" s="1" t="s">
        <v>25</v>
      </c>
      <c r="E31" s="1" t="s">
        <v>72</v>
      </c>
      <c r="F31" s="1" t="s">
        <v>96</v>
      </c>
      <c r="G31" s="1" t="s">
        <v>134</v>
      </c>
      <c r="H31" s="1" t="s">
        <v>68</v>
      </c>
      <c r="I31" s="1" t="s">
        <v>30</v>
      </c>
      <c r="J31" s="1" t="s">
        <v>31</v>
      </c>
      <c r="K31" s="1" t="s">
        <v>32</v>
      </c>
      <c r="L31" s="1" t="s">
        <v>33</v>
      </c>
      <c r="M31" s="1" t="s">
        <v>45</v>
      </c>
      <c r="N31" s="1" t="s">
        <v>35</v>
      </c>
      <c r="O31" s="1" t="s">
        <v>35</v>
      </c>
      <c r="P31" s="1" t="s">
        <v>45</v>
      </c>
      <c r="Q31" s="1" t="s">
        <v>32</v>
      </c>
      <c r="R31" s="1" t="s">
        <v>135</v>
      </c>
      <c r="S31" s="1" t="s">
        <v>37</v>
      </c>
      <c r="T31" s="1" t="s">
        <v>31</v>
      </c>
      <c r="U31" s="1" t="s">
        <v>32</v>
      </c>
      <c r="V31" s="1" t="s">
        <v>136</v>
      </c>
      <c r="W31" s="1" t="s">
        <v>137</v>
      </c>
    </row>
    <row r="32" spans="1:23" x14ac:dyDescent="0.25">
      <c r="A32" s="2">
        <v>45067.590827546301</v>
      </c>
      <c r="B32" s="1" t="s">
        <v>23</v>
      </c>
      <c r="C32" s="1" t="s">
        <v>77</v>
      </c>
      <c r="D32" s="1" t="s">
        <v>78</v>
      </c>
      <c r="E32" s="1" t="s">
        <v>40</v>
      </c>
      <c r="F32" s="1" t="s">
        <v>88</v>
      </c>
      <c r="G32" s="1" t="s">
        <v>134</v>
      </c>
      <c r="H32" s="1" t="s">
        <v>68</v>
      </c>
      <c r="I32" s="1" t="s">
        <v>30</v>
      </c>
      <c r="J32" s="1" t="s">
        <v>31</v>
      </c>
      <c r="K32" s="1" t="s">
        <v>35</v>
      </c>
      <c r="M32" s="1" t="s">
        <v>45</v>
      </c>
      <c r="N32" s="1" t="s">
        <v>35</v>
      </c>
      <c r="O32" s="1" t="s">
        <v>35</v>
      </c>
      <c r="P32" s="1" t="s">
        <v>45</v>
      </c>
      <c r="Q32" s="1" t="s">
        <v>32</v>
      </c>
      <c r="R32" s="1" t="s">
        <v>74</v>
      </c>
      <c r="S32" s="1" t="s">
        <v>86</v>
      </c>
      <c r="T32" s="1" t="s">
        <v>31</v>
      </c>
      <c r="U32" s="1" t="s">
        <v>32</v>
      </c>
      <c r="V32" s="1" t="s">
        <v>138</v>
      </c>
    </row>
    <row r="33" spans="1:23" x14ac:dyDescent="0.25">
      <c r="A33" s="2">
        <v>45067.59238574074</v>
      </c>
      <c r="B33" s="1" t="s">
        <v>23</v>
      </c>
      <c r="C33" s="1" t="s">
        <v>24</v>
      </c>
      <c r="D33" s="1" t="s">
        <v>65</v>
      </c>
      <c r="E33" s="1" t="s">
        <v>40</v>
      </c>
      <c r="F33" s="1" t="s">
        <v>107</v>
      </c>
      <c r="G33" s="1" t="s">
        <v>58</v>
      </c>
      <c r="H33" s="1" t="s">
        <v>139</v>
      </c>
      <c r="I33" s="1" t="s">
        <v>30</v>
      </c>
      <c r="J33" s="1" t="s">
        <v>54</v>
      </c>
      <c r="K33" s="1" t="s">
        <v>35</v>
      </c>
      <c r="M33" s="1" t="s">
        <v>34</v>
      </c>
      <c r="N33" s="1" t="s">
        <v>35</v>
      </c>
      <c r="O33" s="1" t="s">
        <v>35</v>
      </c>
      <c r="P33" s="1" t="s">
        <v>34</v>
      </c>
      <c r="Q33" s="1" t="s">
        <v>35</v>
      </c>
      <c r="R33" s="1" t="s">
        <v>90</v>
      </c>
      <c r="S33" s="1" t="s">
        <v>33</v>
      </c>
      <c r="T33" s="1" t="s">
        <v>54</v>
      </c>
      <c r="U33" s="1" t="s">
        <v>32</v>
      </c>
      <c r="V33" s="1" t="s">
        <v>64</v>
      </c>
      <c r="W33" s="1" t="s">
        <v>64</v>
      </c>
    </row>
    <row r="34" spans="1:23" x14ac:dyDescent="0.25">
      <c r="A34" s="2">
        <v>45067.593062002314</v>
      </c>
      <c r="B34" s="1" t="s">
        <v>23</v>
      </c>
      <c r="C34" s="1" t="s">
        <v>77</v>
      </c>
      <c r="D34" s="1" t="s">
        <v>25</v>
      </c>
      <c r="E34" s="1" t="s">
        <v>72</v>
      </c>
      <c r="F34" s="1" t="s">
        <v>140</v>
      </c>
      <c r="G34" s="1" t="s">
        <v>122</v>
      </c>
      <c r="H34" s="1" t="s">
        <v>43</v>
      </c>
      <c r="I34" s="1" t="s">
        <v>60</v>
      </c>
      <c r="J34" s="1" t="s">
        <v>61</v>
      </c>
      <c r="K34" s="1" t="s">
        <v>32</v>
      </c>
      <c r="L34" s="1" t="s">
        <v>33</v>
      </c>
      <c r="M34" s="1" t="s">
        <v>45</v>
      </c>
      <c r="N34" s="1" t="s">
        <v>35</v>
      </c>
      <c r="O34" s="1" t="s">
        <v>35</v>
      </c>
      <c r="P34" s="1" t="s">
        <v>34</v>
      </c>
      <c r="Q34" s="1" t="s">
        <v>35</v>
      </c>
      <c r="R34" s="1" t="s">
        <v>63</v>
      </c>
      <c r="S34" s="1" t="s">
        <v>33</v>
      </c>
      <c r="T34" s="1" t="s">
        <v>31</v>
      </c>
      <c r="U34" s="1" t="s">
        <v>35</v>
      </c>
      <c r="V34" s="1" t="s">
        <v>141</v>
      </c>
    </row>
    <row r="35" spans="1:23" x14ac:dyDescent="0.25">
      <c r="A35" s="2">
        <v>45067.596395763889</v>
      </c>
      <c r="B35" s="1" t="s">
        <v>23</v>
      </c>
      <c r="C35" s="1" t="s">
        <v>24</v>
      </c>
      <c r="D35" s="1" t="s">
        <v>65</v>
      </c>
      <c r="E35" s="1" t="s">
        <v>72</v>
      </c>
      <c r="F35" s="1" t="s">
        <v>96</v>
      </c>
      <c r="G35" s="1" t="s">
        <v>51</v>
      </c>
      <c r="H35" s="1" t="s">
        <v>142</v>
      </c>
      <c r="I35" s="1" t="s">
        <v>30</v>
      </c>
      <c r="J35" s="1" t="s">
        <v>61</v>
      </c>
      <c r="K35" s="1" t="s">
        <v>32</v>
      </c>
      <c r="L35" s="1" t="s">
        <v>37</v>
      </c>
      <c r="M35" s="1" t="s">
        <v>34</v>
      </c>
      <c r="N35" s="1" t="s">
        <v>46</v>
      </c>
      <c r="O35" s="1" t="s">
        <v>62</v>
      </c>
      <c r="P35" s="1" t="s">
        <v>34</v>
      </c>
      <c r="Q35" s="1" t="s">
        <v>32</v>
      </c>
      <c r="R35" s="1" t="s">
        <v>90</v>
      </c>
      <c r="S35" s="1" t="s">
        <v>37</v>
      </c>
      <c r="T35" s="1" t="s">
        <v>54</v>
      </c>
      <c r="U35" s="1" t="s">
        <v>35</v>
      </c>
      <c r="V35" s="1" t="s">
        <v>64</v>
      </c>
      <c r="W35" s="1" t="s">
        <v>64</v>
      </c>
    </row>
    <row r="36" spans="1:23" x14ac:dyDescent="0.25">
      <c r="A36" s="2">
        <v>45067.608337916667</v>
      </c>
      <c r="B36" s="1" t="s">
        <v>23</v>
      </c>
      <c r="C36" s="1" t="s">
        <v>24</v>
      </c>
      <c r="D36" s="1" t="s">
        <v>25</v>
      </c>
      <c r="E36" s="1" t="s">
        <v>101</v>
      </c>
    </row>
    <row r="37" spans="1:23" x14ac:dyDescent="0.25">
      <c r="A37" s="2">
        <v>45067.609550891204</v>
      </c>
      <c r="B37" s="1" t="s">
        <v>39</v>
      </c>
      <c r="C37" s="1" t="s">
        <v>24</v>
      </c>
      <c r="D37" s="1" t="s">
        <v>25</v>
      </c>
      <c r="E37" s="1" t="s">
        <v>143</v>
      </c>
      <c r="F37" s="1" t="s">
        <v>27</v>
      </c>
      <c r="G37" s="1" t="s">
        <v>144</v>
      </c>
      <c r="H37" s="1" t="s">
        <v>68</v>
      </c>
      <c r="I37" s="1" t="s">
        <v>60</v>
      </c>
      <c r="J37" s="1" t="s">
        <v>61</v>
      </c>
      <c r="K37" s="1" t="s">
        <v>35</v>
      </c>
      <c r="L37" s="1" t="s">
        <v>35</v>
      </c>
      <c r="M37" s="1" t="s">
        <v>34</v>
      </c>
      <c r="N37" s="1" t="s">
        <v>35</v>
      </c>
      <c r="O37" s="1" t="s">
        <v>35</v>
      </c>
      <c r="P37" s="1" t="s">
        <v>34</v>
      </c>
      <c r="Q37" s="1" t="s">
        <v>35</v>
      </c>
      <c r="R37" s="1" t="s">
        <v>145</v>
      </c>
      <c r="S37" s="1" t="s">
        <v>37</v>
      </c>
      <c r="T37" s="1" t="s">
        <v>61</v>
      </c>
      <c r="U37" s="1" t="s">
        <v>32</v>
      </c>
      <c r="V37" s="1" t="s">
        <v>146</v>
      </c>
      <c r="W37" s="1" t="s">
        <v>35</v>
      </c>
    </row>
    <row r="38" spans="1:23" x14ac:dyDescent="0.25">
      <c r="A38" s="2">
        <v>45067.61960395833</v>
      </c>
      <c r="B38" s="1" t="s">
        <v>23</v>
      </c>
      <c r="C38" s="1" t="s">
        <v>24</v>
      </c>
      <c r="D38" s="1" t="s">
        <v>65</v>
      </c>
      <c r="E38" s="1" t="s">
        <v>101</v>
      </c>
    </row>
    <row r="39" spans="1:23" x14ac:dyDescent="0.25">
      <c r="A39" s="2">
        <v>45067.620091898149</v>
      </c>
      <c r="B39" s="1" t="s">
        <v>23</v>
      </c>
      <c r="C39" s="1" t="s">
        <v>24</v>
      </c>
      <c r="D39" s="1" t="s">
        <v>65</v>
      </c>
      <c r="E39" s="1" t="s">
        <v>101</v>
      </c>
    </row>
    <row r="40" spans="1:23" x14ac:dyDescent="0.25">
      <c r="A40" s="2">
        <v>45067.622947511569</v>
      </c>
      <c r="B40" s="1" t="s">
        <v>23</v>
      </c>
      <c r="C40" s="1" t="s">
        <v>24</v>
      </c>
      <c r="D40" s="1" t="s">
        <v>25</v>
      </c>
      <c r="E40" s="1" t="s">
        <v>101</v>
      </c>
    </row>
    <row r="41" spans="1:23" x14ac:dyDescent="0.25">
      <c r="A41" s="2">
        <v>45067.623698310184</v>
      </c>
      <c r="B41" s="1" t="s">
        <v>23</v>
      </c>
      <c r="C41" s="1" t="s">
        <v>77</v>
      </c>
      <c r="D41" s="1" t="s">
        <v>25</v>
      </c>
      <c r="E41" s="1" t="s">
        <v>72</v>
      </c>
      <c r="F41" s="1" t="s">
        <v>88</v>
      </c>
      <c r="G41" s="1" t="s">
        <v>112</v>
      </c>
      <c r="H41" s="1" t="s">
        <v>123</v>
      </c>
      <c r="I41" s="1" t="s">
        <v>60</v>
      </c>
      <c r="J41" s="1" t="s">
        <v>44</v>
      </c>
      <c r="K41" s="1" t="s">
        <v>35</v>
      </c>
      <c r="L41" s="1" t="s">
        <v>35</v>
      </c>
      <c r="M41" s="1" t="s">
        <v>45</v>
      </c>
      <c r="N41" s="1" t="s">
        <v>35</v>
      </c>
      <c r="O41" s="1" t="s">
        <v>35</v>
      </c>
      <c r="P41" s="1" t="s">
        <v>45</v>
      </c>
      <c r="Q41" s="1" t="s">
        <v>32</v>
      </c>
      <c r="R41" s="1" t="s">
        <v>90</v>
      </c>
      <c r="S41" s="1" t="s">
        <v>37</v>
      </c>
      <c r="T41" s="1" t="s">
        <v>54</v>
      </c>
      <c r="U41" s="1" t="s">
        <v>32</v>
      </c>
      <c r="V41" s="1" t="s">
        <v>147</v>
      </c>
    </row>
    <row r="42" spans="1:23" x14ac:dyDescent="0.25">
      <c r="A42" s="2">
        <v>45067.625196921297</v>
      </c>
      <c r="B42" s="1" t="s">
        <v>23</v>
      </c>
      <c r="C42" s="1" t="s">
        <v>24</v>
      </c>
      <c r="D42" s="1" t="s">
        <v>25</v>
      </c>
      <c r="E42" s="1" t="s">
        <v>40</v>
      </c>
      <c r="F42" s="1" t="s">
        <v>131</v>
      </c>
      <c r="G42" s="1" t="s">
        <v>58</v>
      </c>
      <c r="H42" s="1" t="s">
        <v>148</v>
      </c>
      <c r="I42" s="1" t="s">
        <v>60</v>
      </c>
      <c r="J42" s="1" t="s">
        <v>61</v>
      </c>
      <c r="K42" s="1" t="s">
        <v>46</v>
      </c>
      <c r="M42" s="1" t="s">
        <v>34</v>
      </c>
      <c r="N42" s="1" t="s">
        <v>35</v>
      </c>
      <c r="O42" s="1" t="s">
        <v>35</v>
      </c>
      <c r="P42" s="1" t="s">
        <v>62</v>
      </c>
      <c r="Q42" s="1" t="s">
        <v>35</v>
      </c>
      <c r="R42" s="1" t="s">
        <v>90</v>
      </c>
      <c r="S42" s="1" t="s">
        <v>86</v>
      </c>
      <c r="T42" s="1" t="s">
        <v>61</v>
      </c>
      <c r="U42" s="1" t="s">
        <v>32</v>
      </c>
      <c r="V42" s="1" t="s">
        <v>149</v>
      </c>
    </row>
    <row r="43" spans="1:23" x14ac:dyDescent="0.25">
      <c r="A43" s="2">
        <v>45067.63129798611</v>
      </c>
      <c r="B43" s="1" t="s">
        <v>23</v>
      </c>
      <c r="C43" s="1" t="s">
        <v>24</v>
      </c>
      <c r="D43" s="1" t="s">
        <v>65</v>
      </c>
      <c r="E43" s="1" t="s">
        <v>101</v>
      </c>
    </row>
    <row r="44" spans="1:23" x14ac:dyDescent="0.25">
      <c r="A44" s="2">
        <v>45067.645472974538</v>
      </c>
      <c r="B44" s="1" t="s">
        <v>119</v>
      </c>
      <c r="C44" s="1" t="s">
        <v>24</v>
      </c>
      <c r="D44" s="1" t="s">
        <v>25</v>
      </c>
      <c r="E44" s="1" t="s">
        <v>143</v>
      </c>
      <c r="F44" s="1" t="s">
        <v>150</v>
      </c>
      <c r="G44" s="1" t="s">
        <v>67</v>
      </c>
      <c r="H44" s="1" t="s">
        <v>123</v>
      </c>
      <c r="I44" s="1" t="s">
        <v>30</v>
      </c>
      <c r="J44" s="1" t="s">
        <v>54</v>
      </c>
      <c r="K44" s="1" t="s">
        <v>35</v>
      </c>
      <c r="L44" s="1" t="s">
        <v>37</v>
      </c>
      <c r="M44" s="1" t="s">
        <v>34</v>
      </c>
      <c r="N44" s="1" t="s">
        <v>32</v>
      </c>
      <c r="O44" s="1" t="s">
        <v>35</v>
      </c>
      <c r="P44" s="1" t="s">
        <v>34</v>
      </c>
      <c r="Q44" s="1" t="s">
        <v>32</v>
      </c>
      <c r="R44" s="1" t="s">
        <v>90</v>
      </c>
      <c r="S44" s="1" t="s">
        <v>37</v>
      </c>
      <c r="T44" s="1" t="s">
        <v>61</v>
      </c>
      <c r="U44" s="1" t="s">
        <v>35</v>
      </c>
      <c r="V44" s="1" t="s">
        <v>151</v>
      </c>
    </row>
    <row r="45" spans="1:23" x14ac:dyDescent="0.25">
      <c r="A45" s="2">
        <v>45067.645527152781</v>
      </c>
      <c r="B45" s="1" t="s">
        <v>23</v>
      </c>
      <c r="C45" s="1" t="s">
        <v>24</v>
      </c>
      <c r="D45" s="1" t="s">
        <v>65</v>
      </c>
      <c r="E45" s="1" t="s">
        <v>117</v>
      </c>
      <c r="F45" s="1" t="s">
        <v>88</v>
      </c>
      <c r="G45" s="1" t="s">
        <v>58</v>
      </c>
      <c r="H45" s="1" t="s">
        <v>68</v>
      </c>
      <c r="I45" s="1" t="s">
        <v>30</v>
      </c>
      <c r="J45" s="1" t="s">
        <v>54</v>
      </c>
      <c r="K45" s="1" t="s">
        <v>35</v>
      </c>
      <c r="M45" s="1" t="s">
        <v>45</v>
      </c>
      <c r="N45" s="1" t="s">
        <v>32</v>
      </c>
      <c r="O45" s="1" t="s">
        <v>35</v>
      </c>
      <c r="P45" s="1" t="s">
        <v>45</v>
      </c>
      <c r="Q45" s="1" t="s">
        <v>32</v>
      </c>
      <c r="R45" s="1" t="s">
        <v>63</v>
      </c>
      <c r="S45" s="1" t="s">
        <v>86</v>
      </c>
      <c r="T45" s="1" t="s">
        <v>31</v>
      </c>
      <c r="U45" s="1" t="s">
        <v>32</v>
      </c>
      <c r="V45" s="1" t="s">
        <v>152</v>
      </c>
    </row>
    <row r="46" spans="1:23" x14ac:dyDescent="0.25">
      <c r="A46" s="2">
        <v>45067.673456053242</v>
      </c>
      <c r="B46" s="1" t="s">
        <v>49</v>
      </c>
      <c r="C46" s="1" t="s">
        <v>24</v>
      </c>
      <c r="D46" s="1" t="s">
        <v>120</v>
      </c>
      <c r="E46" s="1" t="s">
        <v>72</v>
      </c>
      <c r="F46" s="1" t="s">
        <v>27</v>
      </c>
      <c r="G46" s="1" t="s">
        <v>58</v>
      </c>
      <c r="H46" s="1" t="s">
        <v>89</v>
      </c>
      <c r="I46" s="1" t="s">
        <v>30</v>
      </c>
      <c r="J46" s="1" t="s">
        <v>31</v>
      </c>
      <c r="K46" s="1" t="s">
        <v>35</v>
      </c>
      <c r="M46" s="1" t="s">
        <v>34</v>
      </c>
      <c r="N46" s="1" t="s">
        <v>46</v>
      </c>
      <c r="O46" s="1" t="s">
        <v>35</v>
      </c>
      <c r="P46" s="1" t="s">
        <v>45</v>
      </c>
      <c r="Q46" s="1" t="s">
        <v>32</v>
      </c>
      <c r="R46" s="1" t="s">
        <v>90</v>
      </c>
      <c r="S46" s="1" t="s">
        <v>86</v>
      </c>
      <c r="T46" s="1" t="s">
        <v>54</v>
      </c>
      <c r="U46" s="1" t="s">
        <v>32</v>
      </c>
      <c r="V46" s="1" t="s">
        <v>64</v>
      </c>
    </row>
    <row r="47" spans="1:23" x14ac:dyDescent="0.25">
      <c r="A47" s="2">
        <v>45067.682777743059</v>
      </c>
      <c r="B47" s="1" t="s">
        <v>23</v>
      </c>
      <c r="C47" s="1" t="s">
        <v>153</v>
      </c>
      <c r="D47" s="1" t="s">
        <v>65</v>
      </c>
      <c r="E47" s="1" t="s">
        <v>40</v>
      </c>
      <c r="F47" s="1" t="s">
        <v>154</v>
      </c>
      <c r="G47" s="1" t="s">
        <v>51</v>
      </c>
      <c r="H47" s="1" t="s">
        <v>89</v>
      </c>
      <c r="I47" s="1" t="s">
        <v>30</v>
      </c>
      <c r="J47" s="1" t="s">
        <v>54</v>
      </c>
      <c r="K47" s="1" t="s">
        <v>35</v>
      </c>
      <c r="M47" s="1" t="s">
        <v>45</v>
      </c>
      <c r="N47" s="1" t="s">
        <v>35</v>
      </c>
      <c r="O47" s="1" t="s">
        <v>35</v>
      </c>
      <c r="P47" s="1" t="s">
        <v>45</v>
      </c>
      <c r="Q47" s="1" t="s">
        <v>32</v>
      </c>
      <c r="R47" s="1" t="s">
        <v>90</v>
      </c>
      <c r="S47" s="1" t="s">
        <v>86</v>
      </c>
      <c r="T47" s="1" t="s">
        <v>54</v>
      </c>
      <c r="U47" s="1" t="s">
        <v>32</v>
      </c>
      <c r="V47" s="1" t="s">
        <v>155</v>
      </c>
    </row>
    <row r="48" spans="1:23" x14ac:dyDescent="0.25">
      <c r="A48" s="2">
        <v>45067.684422233797</v>
      </c>
      <c r="B48" s="1" t="s">
        <v>23</v>
      </c>
      <c r="C48" s="1" t="s">
        <v>24</v>
      </c>
      <c r="D48" s="1" t="s">
        <v>65</v>
      </c>
      <c r="E48" s="1" t="s">
        <v>101</v>
      </c>
    </row>
    <row r="49" spans="1:23" x14ac:dyDescent="0.25">
      <c r="A49" s="2">
        <v>45067.692288402774</v>
      </c>
      <c r="B49" s="1" t="s">
        <v>23</v>
      </c>
      <c r="C49" s="1" t="s">
        <v>24</v>
      </c>
      <c r="D49" s="1" t="s">
        <v>114</v>
      </c>
      <c r="E49" s="1" t="s">
        <v>40</v>
      </c>
      <c r="F49" s="1" t="s">
        <v>88</v>
      </c>
      <c r="G49" s="1" t="s">
        <v>58</v>
      </c>
      <c r="H49" s="1" t="s">
        <v>52</v>
      </c>
      <c r="I49" s="1" t="s">
        <v>30</v>
      </c>
      <c r="J49" s="1" t="s">
        <v>54</v>
      </c>
      <c r="K49" s="1" t="s">
        <v>35</v>
      </c>
      <c r="L49" s="1" t="s">
        <v>35</v>
      </c>
      <c r="M49" s="1" t="s">
        <v>45</v>
      </c>
      <c r="N49" s="1" t="s">
        <v>46</v>
      </c>
      <c r="O49" s="1" t="s">
        <v>35</v>
      </c>
      <c r="P49" s="1" t="s">
        <v>45</v>
      </c>
      <c r="Q49" s="1" t="s">
        <v>62</v>
      </c>
      <c r="R49" s="1" t="s">
        <v>36</v>
      </c>
      <c r="S49" s="1" t="s">
        <v>37</v>
      </c>
      <c r="T49" s="1" t="s">
        <v>54</v>
      </c>
      <c r="U49" s="1" t="s">
        <v>32</v>
      </c>
      <c r="V49" s="1" t="s">
        <v>156</v>
      </c>
      <c r="W49" s="1" t="s">
        <v>157</v>
      </c>
    </row>
    <row r="50" spans="1:23" x14ac:dyDescent="0.25">
      <c r="A50" s="2">
        <v>45067.692575034722</v>
      </c>
      <c r="B50" s="1" t="s">
        <v>23</v>
      </c>
      <c r="C50" s="1" t="s">
        <v>24</v>
      </c>
      <c r="D50" s="1" t="s">
        <v>78</v>
      </c>
      <c r="E50" s="1" t="s">
        <v>143</v>
      </c>
      <c r="F50" s="1" t="s">
        <v>88</v>
      </c>
      <c r="G50" s="1" t="s">
        <v>134</v>
      </c>
      <c r="H50" s="1" t="s">
        <v>68</v>
      </c>
      <c r="I50" s="1" t="s">
        <v>30</v>
      </c>
      <c r="J50" s="1" t="s">
        <v>31</v>
      </c>
      <c r="K50" s="1" t="s">
        <v>32</v>
      </c>
      <c r="L50" s="1" t="s">
        <v>33</v>
      </c>
      <c r="M50" s="1" t="s">
        <v>45</v>
      </c>
      <c r="N50" s="1" t="s">
        <v>32</v>
      </c>
      <c r="O50" s="1" t="s">
        <v>35</v>
      </c>
      <c r="P50" s="1" t="s">
        <v>34</v>
      </c>
      <c r="Q50" s="1" t="s">
        <v>35</v>
      </c>
      <c r="R50" s="1" t="s">
        <v>53</v>
      </c>
      <c r="S50" s="1" t="s">
        <v>37</v>
      </c>
      <c r="T50" s="1" t="s">
        <v>31</v>
      </c>
      <c r="U50" s="1" t="s">
        <v>32</v>
      </c>
      <c r="V50" s="1" t="s">
        <v>158</v>
      </c>
      <c r="W50" s="1" t="s">
        <v>159</v>
      </c>
    </row>
    <row r="51" spans="1:23" x14ac:dyDescent="0.25">
      <c r="A51" s="2">
        <v>45067.694363842587</v>
      </c>
      <c r="B51" s="1" t="s">
        <v>39</v>
      </c>
      <c r="C51" s="1" t="s">
        <v>24</v>
      </c>
      <c r="D51" s="1" t="s">
        <v>25</v>
      </c>
      <c r="E51" s="1" t="s">
        <v>56</v>
      </c>
      <c r="F51" s="1" t="s">
        <v>160</v>
      </c>
      <c r="G51" s="1" t="s">
        <v>58</v>
      </c>
      <c r="H51" s="1" t="s">
        <v>59</v>
      </c>
      <c r="I51" s="1" t="s">
        <v>60</v>
      </c>
      <c r="J51" s="1" t="s">
        <v>61</v>
      </c>
      <c r="K51" s="1" t="s">
        <v>35</v>
      </c>
      <c r="M51" s="1" t="s">
        <v>45</v>
      </c>
      <c r="N51" s="1" t="s">
        <v>46</v>
      </c>
      <c r="O51" s="1" t="s">
        <v>35</v>
      </c>
      <c r="P51" s="1" t="s">
        <v>45</v>
      </c>
      <c r="Q51" s="1" t="s">
        <v>62</v>
      </c>
      <c r="R51" s="1" t="s">
        <v>36</v>
      </c>
      <c r="S51" s="1" t="s">
        <v>33</v>
      </c>
      <c r="T51" s="1" t="s">
        <v>31</v>
      </c>
      <c r="U51" s="1" t="s">
        <v>62</v>
      </c>
      <c r="V51" s="1" t="s">
        <v>161</v>
      </c>
      <c r="W51" s="1" t="s">
        <v>35</v>
      </c>
    </row>
    <row r="52" spans="1:23" x14ac:dyDescent="0.25">
      <c r="A52" s="2">
        <v>45067.6952499537</v>
      </c>
      <c r="B52" s="1" t="s">
        <v>23</v>
      </c>
      <c r="C52" s="1" t="s">
        <v>24</v>
      </c>
      <c r="D52" s="1" t="s">
        <v>25</v>
      </c>
      <c r="E52" s="1" t="s">
        <v>101</v>
      </c>
    </row>
    <row r="53" spans="1:23" x14ac:dyDescent="0.25">
      <c r="A53" s="2">
        <v>45067.697563796297</v>
      </c>
      <c r="B53" s="1" t="s">
        <v>119</v>
      </c>
      <c r="C53" s="1" t="s">
        <v>24</v>
      </c>
      <c r="D53" s="1" t="s">
        <v>25</v>
      </c>
      <c r="E53" s="1" t="s">
        <v>40</v>
      </c>
      <c r="F53" s="1" t="s">
        <v>162</v>
      </c>
      <c r="G53" s="1" t="s">
        <v>67</v>
      </c>
      <c r="H53" s="1" t="s">
        <v>123</v>
      </c>
      <c r="I53" s="1" t="s">
        <v>60</v>
      </c>
      <c r="J53" s="1" t="s">
        <v>54</v>
      </c>
      <c r="K53" s="1" t="s">
        <v>32</v>
      </c>
      <c r="L53" s="1" t="s">
        <v>37</v>
      </c>
      <c r="M53" s="1" t="s">
        <v>33</v>
      </c>
      <c r="N53" s="1" t="s">
        <v>46</v>
      </c>
      <c r="O53" s="1" t="s">
        <v>35</v>
      </c>
      <c r="P53" s="1" t="s">
        <v>45</v>
      </c>
      <c r="Q53" s="1" t="s">
        <v>35</v>
      </c>
      <c r="R53" s="1" t="s">
        <v>74</v>
      </c>
      <c r="S53" s="1" t="s">
        <v>37</v>
      </c>
      <c r="T53" s="1" t="s">
        <v>44</v>
      </c>
      <c r="U53" s="1" t="s">
        <v>32</v>
      </c>
      <c r="V53" s="1" t="s">
        <v>163</v>
      </c>
      <c r="W53" s="1" t="s">
        <v>164</v>
      </c>
    </row>
    <row r="54" spans="1:23" x14ac:dyDescent="0.25">
      <c r="A54" s="2">
        <v>45067.721677002315</v>
      </c>
      <c r="B54" s="1" t="s">
        <v>23</v>
      </c>
      <c r="C54" s="1" t="s">
        <v>24</v>
      </c>
      <c r="D54" s="1" t="s">
        <v>65</v>
      </c>
      <c r="E54" s="1" t="s">
        <v>101</v>
      </c>
    </row>
    <row r="55" spans="1:23" x14ac:dyDescent="0.25">
      <c r="A55" s="2">
        <v>45067.724472939815</v>
      </c>
      <c r="B55" s="1" t="s">
        <v>23</v>
      </c>
      <c r="C55" s="1" t="s">
        <v>77</v>
      </c>
      <c r="D55" s="1" t="s">
        <v>65</v>
      </c>
      <c r="E55" s="1" t="s">
        <v>72</v>
      </c>
      <c r="F55" s="1" t="s">
        <v>88</v>
      </c>
      <c r="G55" s="1" t="s">
        <v>67</v>
      </c>
      <c r="H55" s="1" t="s">
        <v>43</v>
      </c>
      <c r="I55" s="1" t="s">
        <v>60</v>
      </c>
      <c r="J55" s="1" t="s">
        <v>31</v>
      </c>
      <c r="K55" s="1" t="s">
        <v>46</v>
      </c>
      <c r="L55" s="1" t="s">
        <v>37</v>
      </c>
      <c r="M55" s="1" t="s">
        <v>34</v>
      </c>
      <c r="N55" s="1" t="s">
        <v>46</v>
      </c>
      <c r="O55" s="1" t="s">
        <v>35</v>
      </c>
      <c r="P55" s="1" t="s">
        <v>34</v>
      </c>
      <c r="Q55" s="1" t="s">
        <v>32</v>
      </c>
      <c r="R55" s="1" t="s">
        <v>165</v>
      </c>
      <c r="S55" s="1" t="s">
        <v>86</v>
      </c>
      <c r="T55" s="1" t="s">
        <v>54</v>
      </c>
      <c r="U55" s="1" t="s">
        <v>32</v>
      </c>
      <c r="V55" s="1" t="s">
        <v>69</v>
      </c>
    </row>
    <row r="56" spans="1:23" x14ac:dyDescent="0.25">
      <c r="A56" s="2">
        <v>45067.727438414353</v>
      </c>
      <c r="B56" s="1" t="s">
        <v>23</v>
      </c>
      <c r="C56" s="1" t="s">
        <v>24</v>
      </c>
      <c r="D56" s="1" t="s">
        <v>65</v>
      </c>
      <c r="E56" s="1" t="s">
        <v>101</v>
      </c>
    </row>
    <row r="57" spans="1:23" x14ac:dyDescent="0.25">
      <c r="A57" s="2">
        <v>45067.733891597221</v>
      </c>
      <c r="B57" s="1" t="s">
        <v>49</v>
      </c>
      <c r="C57" s="1" t="s">
        <v>24</v>
      </c>
      <c r="D57" s="1" t="s">
        <v>120</v>
      </c>
      <c r="E57" s="1" t="s">
        <v>56</v>
      </c>
      <c r="F57" s="1" t="s">
        <v>109</v>
      </c>
      <c r="G57" s="1" t="s">
        <v>58</v>
      </c>
      <c r="H57" s="1" t="s">
        <v>52</v>
      </c>
      <c r="I57" s="1" t="s">
        <v>60</v>
      </c>
      <c r="J57" s="1" t="s">
        <v>31</v>
      </c>
      <c r="K57" s="1" t="s">
        <v>35</v>
      </c>
      <c r="L57" s="1" t="s">
        <v>35</v>
      </c>
      <c r="M57" s="1" t="s">
        <v>34</v>
      </c>
      <c r="N57" s="1" t="s">
        <v>35</v>
      </c>
      <c r="O57" s="1" t="s">
        <v>35</v>
      </c>
      <c r="P57" s="1" t="s">
        <v>45</v>
      </c>
      <c r="Q57" s="1" t="s">
        <v>32</v>
      </c>
      <c r="R57" s="1" t="s">
        <v>63</v>
      </c>
      <c r="S57" s="1" t="s">
        <v>86</v>
      </c>
      <c r="T57" s="1" t="s">
        <v>61</v>
      </c>
      <c r="U57" s="1" t="s">
        <v>32</v>
      </c>
      <c r="V57" s="1" t="s">
        <v>166</v>
      </c>
    </row>
    <row r="58" spans="1:23" x14ac:dyDescent="0.25">
      <c r="A58" s="2">
        <v>45067.767396238429</v>
      </c>
      <c r="B58" s="1" t="s">
        <v>23</v>
      </c>
      <c r="C58" s="1" t="s">
        <v>24</v>
      </c>
      <c r="D58" s="1" t="s">
        <v>25</v>
      </c>
      <c r="E58" s="1" t="s">
        <v>56</v>
      </c>
      <c r="F58" s="1" t="s">
        <v>93</v>
      </c>
      <c r="G58" s="1" t="s">
        <v>58</v>
      </c>
      <c r="H58" s="1" t="s">
        <v>139</v>
      </c>
      <c r="I58" s="1" t="s">
        <v>30</v>
      </c>
      <c r="J58" s="1" t="s">
        <v>54</v>
      </c>
      <c r="K58" s="1" t="s">
        <v>32</v>
      </c>
      <c r="L58" s="1" t="s">
        <v>37</v>
      </c>
      <c r="M58" s="1" t="s">
        <v>45</v>
      </c>
      <c r="N58" s="1" t="s">
        <v>32</v>
      </c>
      <c r="O58" s="1" t="s">
        <v>35</v>
      </c>
      <c r="P58" s="1" t="s">
        <v>34</v>
      </c>
      <c r="Q58" s="1" t="s">
        <v>32</v>
      </c>
      <c r="R58" s="1" t="s">
        <v>90</v>
      </c>
      <c r="S58" s="1" t="s">
        <v>37</v>
      </c>
      <c r="T58" s="1" t="s">
        <v>54</v>
      </c>
      <c r="U58" s="1" t="s">
        <v>32</v>
      </c>
      <c r="V58" s="1" t="s">
        <v>64</v>
      </c>
    </row>
    <row r="59" spans="1:23" x14ac:dyDescent="0.25">
      <c r="A59" s="2">
        <v>45067.786881747685</v>
      </c>
      <c r="B59" s="1" t="s">
        <v>23</v>
      </c>
      <c r="C59" s="1" t="s">
        <v>77</v>
      </c>
      <c r="D59" s="1" t="s">
        <v>25</v>
      </c>
      <c r="E59" s="1" t="s">
        <v>40</v>
      </c>
      <c r="F59" s="1" t="s">
        <v>88</v>
      </c>
      <c r="G59" s="1" t="s">
        <v>67</v>
      </c>
      <c r="H59" s="1" t="s">
        <v>127</v>
      </c>
      <c r="I59" s="1" t="s">
        <v>30</v>
      </c>
      <c r="J59" s="1" t="s">
        <v>61</v>
      </c>
      <c r="K59" s="1" t="s">
        <v>35</v>
      </c>
      <c r="L59" s="1" t="s">
        <v>37</v>
      </c>
      <c r="M59" s="1" t="s">
        <v>45</v>
      </c>
      <c r="N59" s="1" t="s">
        <v>46</v>
      </c>
      <c r="O59" s="1" t="s">
        <v>62</v>
      </c>
      <c r="P59" s="1" t="s">
        <v>45</v>
      </c>
      <c r="Q59" s="1" t="s">
        <v>32</v>
      </c>
      <c r="R59" s="1" t="s">
        <v>167</v>
      </c>
      <c r="S59" s="1" t="s">
        <v>91</v>
      </c>
      <c r="T59" s="1" t="s">
        <v>44</v>
      </c>
      <c r="U59" s="1" t="s">
        <v>35</v>
      </c>
      <c r="V59" s="1" t="s">
        <v>168</v>
      </c>
      <c r="W59" s="1" t="s">
        <v>169</v>
      </c>
    </row>
    <row r="60" spans="1:23" x14ac:dyDescent="0.25">
      <c r="A60" s="2">
        <v>45067.807043460649</v>
      </c>
      <c r="B60" s="1" t="s">
        <v>23</v>
      </c>
      <c r="C60" s="1" t="s">
        <v>24</v>
      </c>
      <c r="D60" s="1" t="s">
        <v>25</v>
      </c>
      <c r="E60" s="1" t="s">
        <v>72</v>
      </c>
      <c r="F60" s="1" t="s">
        <v>79</v>
      </c>
      <c r="G60" s="1" t="s">
        <v>112</v>
      </c>
      <c r="H60" s="1" t="s">
        <v>132</v>
      </c>
      <c r="I60" s="1" t="s">
        <v>30</v>
      </c>
      <c r="J60" s="1" t="s">
        <v>54</v>
      </c>
      <c r="K60" s="1" t="s">
        <v>35</v>
      </c>
      <c r="M60" s="1" t="s">
        <v>45</v>
      </c>
      <c r="N60" s="1" t="s">
        <v>32</v>
      </c>
      <c r="O60" s="1" t="s">
        <v>35</v>
      </c>
      <c r="P60" s="1" t="s">
        <v>45</v>
      </c>
      <c r="Q60" s="1" t="s">
        <v>32</v>
      </c>
      <c r="R60" s="1" t="s">
        <v>90</v>
      </c>
      <c r="S60" s="1" t="s">
        <v>91</v>
      </c>
      <c r="T60" s="1" t="s">
        <v>61</v>
      </c>
      <c r="U60" s="1" t="s">
        <v>32</v>
      </c>
      <c r="V60" s="1" t="s">
        <v>170</v>
      </c>
    </row>
    <row r="61" spans="1:23" x14ac:dyDescent="0.25">
      <c r="A61" s="2">
        <v>45067.860862731482</v>
      </c>
      <c r="B61" s="1" t="s">
        <v>23</v>
      </c>
      <c r="C61" s="1" t="s">
        <v>24</v>
      </c>
      <c r="D61" s="1" t="s">
        <v>25</v>
      </c>
      <c r="E61" s="1" t="s">
        <v>56</v>
      </c>
      <c r="F61" s="1" t="s">
        <v>93</v>
      </c>
      <c r="G61" s="1" t="s">
        <v>51</v>
      </c>
      <c r="H61" s="1" t="s">
        <v>59</v>
      </c>
      <c r="I61" s="1" t="s">
        <v>30</v>
      </c>
      <c r="J61" s="1" t="s">
        <v>54</v>
      </c>
      <c r="K61" s="1" t="s">
        <v>35</v>
      </c>
      <c r="M61" s="1" t="s">
        <v>34</v>
      </c>
      <c r="N61" s="1" t="s">
        <v>46</v>
      </c>
      <c r="O61" s="1" t="s">
        <v>35</v>
      </c>
      <c r="P61" s="1" t="s">
        <v>34</v>
      </c>
      <c r="Q61" s="1" t="s">
        <v>62</v>
      </c>
      <c r="R61" s="1" t="s">
        <v>165</v>
      </c>
      <c r="S61" s="1" t="s">
        <v>33</v>
      </c>
      <c r="T61" s="1" t="s">
        <v>61</v>
      </c>
      <c r="U61" s="1" t="s">
        <v>32</v>
      </c>
      <c r="V61" s="1" t="s">
        <v>69</v>
      </c>
    </row>
    <row r="62" spans="1:23" x14ac:dyDescent="0.25">
      <c r="A62" s="2">
        <v>45067.957060671295</v>
      </c>
      <c r="B62" s="1" t="s">
        <v>23</v>
      </c>
      <c r="C62" s="1" t="s">
        <v>77</v>
      </c>
      <c r="D62" s="1" t="s">
        <v>25</v>
      </c>
      <c r="E62" s="1" t="s">
        <v>40</v>
      </c>
      <c r="F62" s="1" t="s">
        <v>140</v>
      </c>
      <c r="G62" s="1" t="s">
        <v>51</v>
      </c>
      <c r="H62" s="1" t="s">
        <v>68</v>
      </c>
      <c r="I62" s="1" t="s">
        <v>30</v>
      </c>
      <c r="J62" s="1" t="s">
        <v>54</v>
      </c>
      <c r="K62" s="1" t="s">
        <v>32</v>
      </c>
      <c r="L62" s="1" t="s">
        <v>37</v>
      </c>
      <c r="M62" s="1" t="s">
        <v>45</v>
      </c>
      <c r="N62" s="1" t="s">
        <v>46</v>
      </c>
      <c r="O62" s="1" t="s">
        <v>35</v>
      </c>
      <c r="P62" s="1" t="s">
        <v>45</v>
      </c>
      <c r="Q62" s="1" t="s">
        <v>32</v>
      </c>
      <c r="R62" s="1" t="s">
        <v>135</v>
      </c>
      <c r="S62" s="1" t="s">
        <v>86</v>
      </c>
      <c r="T62" s="1" t="s">
        <v>54</v>
      </c>
      <c r="U62" s="1" t="s">
        <v>32</v>
      </c>
      <c r="V62" s="1" t="s">
        <v>171</v>
      </c>
    </row>
    <row r="63" spans="1:23" x14ac:dyDescent="0.25">
      <c r="A63" s="2">
        <v>45068.339513865736</v>
      </c>
      <c r="B63" s="1" t="s">
        <v>49</v>
      </c>
      <c r="C63" s="1" t="s">
        <v>24</v>
      </c>
      <c r="D63" s="1" t="s">
        <v>172</v>
      </c>
      <c r="E63" s="1" t="s">
        <v>56</v>
      </c>
      <c r="F63" s="1" t="s">
        <v>173</v>
      </c>
      <c r="G63" s="1" t="s">
        <v>67</v>
      </c>
      <c r="H63" s="1" t="s">
        <v>68</v>
      </c>
      <c r="I63" s="1" t="s">
        <v>30</v>
      </c>
      <c r="J63" s="1" t="s">
        <v>54</v>
      </c>
      <c r="K63" s="1" t="s">
        <v>32</v>
      </c>
      <c r="L63" s="1" t="s">
        <v>33</v>
      </c>
      <c r="M63" s="1" t="s">
        <v>45</v>
      </c>
      <c r="N63" s="1" t="s">
        <v>46</v>
      </c>
      <c r="O63" s="1" t="s">
        <v>35</v>
      </c>
      <c r="P63" s="1" t="s">
        <v>45</v>
      </c>
      <c r="Q63" s="1" t="s">
        <v>32</v>
      </c>
      <c r="R63" s="1" t="s">
        <v>63</v>
      </c>
      <c r="S63" s="1" t="s">
        <v>33</v>
      </c>
      <c r="T63" s="1" t="s">
        <v>54</v>
      </c>
      <c r="U63" s="1" t="s">
        <v>32</v>
      </c>
      <c r="V63" s="1" t="s">
        <v>174</v>
      </c>
      <c r="W63" s="1" t="s">
        <v>175</v>
      </c>
    </row>
    <row r="64" spans="1:23" x14ac:dyDescent="0.25">
      <c r="A64" s="2">
        <v>45068.344718171298</v>
      </c>
      <c r="B64" s="1" t="s">
        <v>23</v>
      </c>
      <c r="C64" s="1" t="s">
        <v>24</v>
      </c>
      <c r="D64" s="1" t="s">
        <v>25</v>
      </c>
      <c r="E64" s="1" t="s">
        <v>101</v>
      </c>
    </row>
    <row r="65" spans="1:23" x14ac:dyDescent="0.25">
      <c r="A65" s="2">
        <v>45068.34918237268</v>
      </c>
      <c r="B65" s="1" t="s">
        <v>49</v>
      </c>
      <c r="C65" s="1" t="s">
        <v>24</v>
      </c>
      <c r="D65" s="1" t="s">
        <v>25</v>
      </c>
      <c r="E65" s="1" t="s">
        <v>72</v>
      </c>
      <c r="F65" s="1" t="s">
        <v>173</v>
      </c>
      <c r="G65" s="1" t="s">
        <v>144</v>
      </c>
      <c r="H65" s="1" t="s">
        <v>68</v>
      </c>
      <c r="I65" s="1" t="s">
        <v>30</v>
      </c>
      <c r="J65" s="1" t="s">
        <v>31</v>
      </c>
      <c r="K65" s="1" t="s">
        <v>32</v>
      </c>
      <c r="L65" s="1" t="s">
        <v>37</v>
      </c>
      <c r="M65" s="1" t="s">
        <v>34</v>
      </c>
      <c r="N65" s="1" t="s">
        <v>35</v>
      </c>
      <c r="O65" s="1" t="s">
        <v>35</v>
      </c>
      <c r="P65" s="1" t="s">
        <v>45</v>
      </c>
      <c r="Q65" s="1" t="s">
        <v>35</v>
      </c>
      <c r="R65" s="1" t="s">
        <v>176</v>
      </c>
      <c r="S65" s="1" t="s">
        <v>33</v>
      </c>
      <c r="T65" s="1" t="s">
        <v>61</v>
      </c>
      <c r="U65" s="1" t="s">
        <v>32</v>
      </c>
      <c r="V65" s="1" t="s">
        <v>177</v>
      </c>
      <c r="W65" s="1" t="s">
        <v>178</v>
      </c>
    </row>
    <row r="66" spans="1:23" x14ac:dyDescent="0.25">
      <c r="A66" s="2">
        <v>45068.356152476852</v>
      </c>
      <c r="B66" s="1" t="s">
        <v>125</v>
      </c>
      <c r="C66" s="1" t="s">
        <v>24</v>
      </c>
      <c r="D66" s="1" t="s">
        <v>25</v>
      </c>
      <c r="E66" s="1" t="s">
        <v>56</v>
      </c>
      <c r="F66" s="1" t="s">
        <v>179</v>
      </c>
      <c r="G66" s="1" t="s">
        <v>180</v>
      </c>
      <c r="H66" s="1" t="s">
        <v>80</v>
      </c>
      <c r="I66" s="1" t="s">
        <v>60</v>
      </c>
      <c r="J66" s="1" t="s">
        <v>54</v>
      </c>
      <c r="K66" s="1" t="s">
        <v>46</v>
      </c>
      <c r="L66" s="1" t="s">
        <v>99</v>
      </c>
      <c r="M66" s="1" t="s">
        <v>45</v>
      </c>
      <c r="N66" s="1" t="s">
        <v>35</v>
      </c>
      <c r="O66" s="1" t="s">
        <v>35</v>
      </c>
      <c r="P66" s="1" t="s">
        <v>45</v>
      </c>
      <c r="Q66" s="1" t="s">
        <v>35</v>
      </c>
      <c r="R66" s="1" t="s">
        <v>181</v>
      </c>
      <c r="S66" s="1" t="s">
        <v>33</v>
      </c>
      <c r="T66" s="1" t="s">
        <v>31</v>
      </c>
      <c r="U66" s="1" t="s">
        <v>35</v>
      </c>
      <c r="V66" s="1" t="s">
        <v>182</v>
      </c>
      <c r="W66" s="1" t="s">
        <v>35</v>
      </c>
    </row>
    <row r="67" spans="1:23" x14ac:dyDescent="0.25">
      <c r="A67" s="2">
        <v>45068.466223923606</v>
      </c>
      <c r="B67" s="1" t="s">
        <v>23</v>
      </c>
      <c r="C67" s="1" t="s">
        <v>24</v>
      </c>
      <c r="D67" s="1" t="s">
        <v>114</v>
      </c>
      <c r="E67" s="1" t="s">
        <v>101</v>
      </c>
    </row>
    <row r="68" spans="1:23" x14ac:dyDescent="0.25">
      <c r="A68" s="2">
        <v>45068.48399241898</v>
      </c>
      <c r="B68" s="1" t="s">
        <v>49</v>
      </c>
      <c r="C68" s="1" t="s">
        <v>24</v>
      </c>
      <c r="D68" s="1" t="s">
        <v>25</v>
      </c>
      <c r="E68" s="1" t="s">
        <v>72</v>
      </c>
      <c r="F68" s="1" t="s">
        <v>183</v>
      </c>
      <c r="G68" s="1" t="s">
        <v>51</v>
      </c>
      <c r="H68" s="1" t="s">
        <v>89</v>
      </c>
      <c r="I68" s="1" t="s">
        <v>30</v>
      </c>
      <c r="J68" s="1" t="s">
        <v>31</v>
      </c>
      <c r="K68" s="1" t="s">
        <v>46</v>
      </c>
      <c r="M68" s="1" t="s">
        <v>45</v>
      </c>
      <c r="N68" s="1" t="s">
        <v>35</v>
      </c>
      <c r="O68" s="1" t="s">
        <v>35</v>
      </c>
      <c r="P68" s="1" t="s">
        <v>45</v>
      </c>
      <c r="Q68" s="1" t="s">
        <v>32</v>
      </c>
      <c r="R68" s="1" t="s">
        <v>63</v>
      </c>
      <c r="S68" s="1" t="s">
        <v>37</v>
      </c>
      <c r="T68" s="1" t="s">
        <v>31</v>
      </c>
      <c r="U68" s="1" t="s">
        <v>32</v>
      </c>
      <c r="V68" s="1" t="s">
        <v>184</v>
      </c>
    </row>
    <row r="69" spans="1:23" x14ac:dyDescent="0.25">
      <c r="A69" s="2">
        <v>45068.530424097218</v>
      </c>
      <c r="B69" s="1" t="s">
        <v>23</v>
      </c>
      <c r="C69" s="1" t="s">
        <v>24</v>
      </c>
      <c r="D69" s="1" t="s">
        <v>65</v>
      </c>
      <c r="E69" s="1" t="s">
        <v>101</v>
      </c>
    </row>
    <row r="70" spans="1:23" x14ac:dyDescent="0.25">
      <c r="A70" s="2">
        <v>45068.56937730324</v>
      </c>
      <c r="B70" s="1" t="s">
        <v>49</v>
      </c>
      <c r="C70" s="1" t="s">
        <v>24</v>
      </c>
      <c r="D70" s="1" t="s">
        <v>120</v>
      </c>
      <c r="E70" s="1" t="s">
        <v>56</v>
      </c>
      <c r="F70" s="1" t="s">
        <v>79</v>
      </c>
      <c r="G70" s="1" t="s">
        <v>185</v>
      </c>
      <c r="H70" s="1" t="s">
        <v>68</v>
      </c>
      <c r="I70" s="1" t="s">
        <v>60</v>
      </c>
      <c r="J70" s="1" t="s">
        <v>31</v>
      </c>
      <c r="K70" s="1" t="s">
        <v>35</v>
      </c>
      <c r="L70" s="1" t="s">
        <v>35</v>
      </c>
      <c r="M70" s="1" t="s">
        <v>34</v>
      </c>
      <c r="N70" s="1" t="s">
        <v>35</v>
      </c>
      <c r="O70" s="1" t="s">
        <v>35</v>
      </c>
      <c r="P70" s="1" t="s">
        <v>34</v>
      </c>
      <c r="Q70" s="1" t="s">
        <v>35</v>
      </c>
      <c r="R70" s="1" t="s">
        <v>36</v>
      </c>
      <c r="S70" s="1" t="s">
        <v>37</v>
      </c>
      <c r="T70" s="1" t="s">
        <v>54</v>
      </c>
      <c r="U70" s="1" t="s">
        <v>62</v>
      </c>
      <c r="V70" s="1" t="s">
        <v>186</v>
      </c>
      <c r="W70" s="1" t="s">
        <v>187</v>
      </c>
    </row>
    <row r="71" spans="1:23" x14ac:dyDescent="0.25">
      <c r="A71" s="2">
        <v>45068.571518877317</v>
      </c>
      <c r="B71" s="1" t="s">
        <v>49</v>
      </c>
      <c r="C71" s="1" t="s">
        <v>24</v>
      </c>
      <c r="D71" s="1" t="s">
        <v>25</v>
      </c>
      <c r="E71" s="1" t="s">
        <v>56</v>
      </c>
      <c r="F71" s="1" t="s">
        <v>188</v>
      </c>
      <c r="G71" s="1" t="s">
        <v>185</v>
      </c>
      <c r="H71" s="1" t="s">
        <v>43</v>
      </c>
      <c r="J71" s="1" t="s">
        <v>31</v>
      </c>
      <c r="K71" s="1" t="s">
        <v>32</v>
      </c>
      <c r="L71" s="1" t="s">
        <v>33</v>
      </c>
      <c r="M71" s="1" t="s">
        <v>45</v>
      </c>
      <c r="N71" s="1" t="s">
        <v>35</v>
      </c>
      <c r="O71" s="1" t="s">
        <v>35</v>
      </c>
      <c r="P71" s="1" t="s">
        <v>34</v>
      </c>
      <c r="Q71" s="1" t="s">
        <v>32</v>
      </c>
      <c r="R71" s="1" t="s">
        <v>63</v>
      </c>
      <c r="S71" s="1" t="s">
        <v>33</v>
      </c>
      <c r="T71" s="1" t="s">
        <v>31</v>
      </c>
      <c r="U71" s="1" t="s">
        <v>32</v>
      </c>
      <c r="V71" s="1" t="s">
        <v>189</v>
      </c>
    </row>
    <row r="72" spans="1:23" x14ac:dyDescent="0.25">
      <c r="A72" s="2">
        <v>45068.637796273149</v>
      </c>
      <c r="B72" s="1" t="s">
        <v>23</v>
      </c>
      <c r="C72" s="1" t="s">
        <v>77</v>
      </c>
      <c r="D72" s="1" t="s">
        <v>25</v>
      </c>
      <c r="E72" s="1" t="s">
        <v>101</v>
      </c>
    </row>
    <row r="73" spans="1:23" x14ac:dyDescent="0.25">
      <c r="A73" s="2">
        <v>45068.722070011572</v>
      </c>
      <c r="B73" s="1" t="s">
        <v>119</v>
      </c>
      <c r="C73" s="1" t="s">
        <v>24</v>
      </c>
      <c r="D73" s="1" t="s">
        <v>172</v>
      </c>
      <c r="E73" s="1" t="s">
        <v>40</v>
      </c>
      <c r="F73" s="1" t="s">
        <v>79</v>
      </c>
      <c r="G73" s="1" t="s">
        <v>51</v>
      </c>
      <c r="H73" s="1" t="s">
        <v>52</v>
      </c>
      <c r="I73" s="1" t="s">
        <v>30</v>
      </c>
      <c r="J73" s="1" t="s">
        <v>31</v>
      </c>
      <c r="K73" s="1" t="s">
        <v>32</v>
      </c>
      <c r="L73" s="1" t="s">
        <v>99</v>
      </c>
      <c r="M73" s="1" t="s">
        <v>45</v>
      </c>
      <c r="N73" s="1" t="s">
        <v>32</v>
      </c>
      <c r="O73" s="1" t="s">
        <v>35</v>
      </c>
      <c r="P73" s="1" t="s">
        <v>45</v>
      </c>
      <c r="Q73" s="1" t="s">
        <v>32</v>
      </c>
      <c r="R73" s="1" t="s">
        <v>135</v>
      </c>
      <c r="S73" s="1" t="s">
        <v>33</v>
      </c>
      <c r="T73" s="1" t="s">
        <v>54</v>
      </c>
      <c r="U73" s="1" t="s">
        <v>32</v>
      </c>
      <c r="V73" s="1" t="s">
        <v>64</v>
      </c>
    </row>
    <row r="74" spans="1:23" x14ac:dyDescent="0.25">
      <c r="A74" s="2">
        <v>45068.725528587966</v>
      </c>
      <c r="B74" s="1" t="s">
        <v>39</v>
      </c>
      <c r="C74" s="1" t="s">
        <v>24</v>
      </c>
      <c r="D74" s="1" t="s">
        <v>25</v>
      </c>
      <c r="E74" s="1" t="s">
        <v>190</v>
      </c>
      <c r="F74" s="1" t="s">
        <v>191</v>
      </c>
      <c r="G74" s="1" t="s">
        <v>28</v>
      </c>
      <c r="H74" s="1" t="s">
        <v>89</v>
      </c>
      <c r="I74" s="1" t="s">
        <v>30</v>
      </c>
      <c r="J74" s="1" t="s">
        <v>31</v>
      </c>
      <c r="K74" s="1" t="s">
        <v>32</v>
      </c>
      <c r="L74" s="1" t="s">
        <v>33</v>
      </c>
      <c r="M74" s="1" t="s">
        <v>45</v>
      </c>
      <c r="N74" s="1" t="s">
        <v>35</v>
      </c>
      <c r="O74" s="1" t="s">
        <v>35</v>
      </c>
      <c r="P74" s="1" t="s">
        <v>45</v>
      </c>
      <c r="Q74" s="1" t="s">
        <v>32</v>
      </c>
      <c r="R74" s="1" t="s">
        <v>192</v>
      </c>
      <c r="S74" s="1" t="s">
        <v>86</v>
      </c>
      <c r="T74" s="1" t="s">
        <v>31</v>
      </c>
      <c r="U74" s="1" t="s">
        <v>32</v>
      </c>
      <c r="V74" s="1" t="s">
        <v>193</v>
      </c>
    </row>
    <row r="75" spans="1:23" x14ac:dyDescent="0.25">
      <c r="A75" s="2">
        <v>45068.727336875003</v>
      </c>
      <c r="B75" s="1" t="s">
        <v>119</v>
      </c>
      <c r="C75" s="1" t="s">
        <v>77</v>
      </c>
      <c r="D75" s="1" t="s">
        <v>120</v>
      </c>
      <c r="E75" s="1" t="s">
        <v>72</v>
      </c>
      <c r="F75" s="1" t="s">
        <v>126</v>
      </c>
      <c r="G75" s="1" t="s">
        <v>67</v>
      </c>
      <c r="H75" s="1" t="s">
        <v>68</v>
      </c>
      <c r="I75" s="1" t="s">
        <v>30</v>
      </c>
      <c r="J75" s="1" t="s">
        <v>54</v>
      </c>
      <c r="K75" s="1" t="s">
        <v>35</v>
      </c>
      <c r="L75" s="1" t="s">
        <v>35</v>
      </c>
      <c r="M75" s="1" t="s">
        <v>62</v>
      </c>
      <c r="N75" s="1" t="s">
        <v>32</v>
      </c>
      <c r="O75" s="1" t="s">
        <v>35</v>
      </c>
      <c r="P75" s="1" t="s">
        <v>45</v>
      </c>
      <c r="Q75" s="1" t="s">
        <v>35</v>
      </c>
      <c r="R75" s="1" t="s">
        <v>53</v>
      </c>
      <c r="S75" s="1" t="s">
        <v>37</v>
      </c>
      <c r="T75" s="1" t="s">
        <v>61</v>
      </c>
      <c r="U75" s="1" t="s">
        <v>62</v>
      </c>
      <c r="V75" s="1" t="s">
        <v>194</v>
      </c>
      <c r="W75" s="1" t="s">
        <v>35</v>
      </c>
    </row>
    <row r="76" spans="1:23" x14ac:dyDescent="0.25">
      <c r="A76" s="2">
        <v>45068.728549027779</v>
      </c>
      <c r="B76" s="1" t="s">
        <v>23</v>
      </c>
      <c r="C76" s="1" t="s">
        <v>24</v>
      </c>
      <c r="D76" s="1" t="s">
        <v>65</v>
      </c>
      <c r="E76" s="1" t="s">
        <v>40</v>
      </c>
      <c r="F76" s="1" t="s">
        <v>131</v>
      </c>
      <c r="G76" s="1" t="s">
        <v>58</v>
      </c>
      <c r="H76" s="1" t="s">
        <v>123</v>
      </c>
      <c r="I76" s="1" t="s">
        <v>60</v>
      </c>
      <c r="J76" s="1" t="s">
        <v>54</v>
      </c>
      <c r="K76" s="1" t="s">
        <v>46</v>
      </c>
      <c r="M76" s="1" t="s">
        <v>45</v>
      </c>
      <c r="N76" s="1" t="s">
        <v>46</v>
      </c>
      <c r="O76" s="1" t="s">
        <v>35</v>
      </c>
      <c r="P76" s="1" t="s">
        <v>45</v>
      </c>
      <c r="Q76" s="1" t="s">
        <v>62</v>
      </c>
      <c r="R76" s="1" t="s">
        <v>90</v>
      </c>
      <c r="S76" s="1" t="s">
        <v>33</v>
      </c>
      <c r="T76" s="1" t="s">
        <v>54</v>
      </c>
      <c r="U76" s="1" t="s">
        <v>62</v>
      </c>
      <c r="V76" s="1" t="s">
        <v>64</v>
      </c>
    </row>
    <row r="77" spans="1:23" x14ac:dyDescent="0.25">
      <c r="A77" s="2">
        <v>45068.731490439815</v>
      </c>
      <c r="B77" s="1" t="s">
        <v>119</v>
      </c>
      <c r="C77" s="1" t="s">
        <v>24</v>
      </c>
      <c r="D77" s="1" t="s">
        <v>25</v>
      </c>
      <c r="E77" s="1" t="s">
        <v>56</v>
      </c>
      <c r="F77" s="1" t="s">
        <v>195</v>
      </c>
      <c r="G77" s="1" t="s">
        <v>67</v>
      </c>
      <c r="H77" s="1" t="s">
        <v>196</v>
      </c>
      <c r="I77" s="1" t="s">
        <v>60</v>
      </c>
      <c r="J77" s="1" t="s">
        <v>54</v>
      </c>
      <c r="K77" s="1" t="s">
        <v>46</v>
      </c>
      <c r="L77" s="1" t="s">
        <v>99</v>
      </c>
      <c r="M77" s="1" t="s">
        <v>45</v>
      </c>
      <c r="N77" s="1" t="s">
        <v>46</v>
      </c>
      <c r="O77" s="1" t="s">
        <v>35</v>
      </c>
      <c r="P77" s="1" t="s">
        <v>45</v>
      </c>
      <c r="Q77" s="1" t="s">
        <v>35</v>
      </c>
      <c r="R77" s="1" t="s">
        <v>63</v>
      </c>
      <c r="S77" s="1" t="s">
        <v>33</v>
      </c>
      <c r="T77" s="1" t="s">
        <v>61</v>
      </c>
      <c r="U77" s="1" t="s">
        <v>62</v>
      </c>
      <c r="V77" s="1" t="s">
        <v>69</v>
      </c>
      <c r="W77" s="1" t="s">
        <v>69</v>
      </c>
    </row>
    <row r="78" spans="1:23" x14ac:dyDescent="0.25">
      <c r="A78" s="2">
        <v>45068.732775914352</v>
      </c>
      <c r="B78" s="1" t="s">
        <v>23</v>
      </c>
      <c r="C78" s="1" t="s">
        <v>24</v>
      </c>
      <c r="D78" s="1" t="s">
        <v>65</v>
      </c>
      <c r="E78" s="1" t="s">
        <v>72</v>
      </c>
      <c r="F78" s="1" t="s">
        <v>93</v>
      </c>
      <c r="G78" s="1" t="s">
        <v>134</v>
      </c>
      <c r="H78" s="1" t="s">
        <v>123</v>
      </c>
      <c r="I78" s="1" t="s">
        <v>30</v>
      </c>
      <c r="J78" s="1" t="s">
        <v>44</v>
      </c>
      <c r="K78" s="1" t="s">
        <v>35</v>
      </c>
      <c r="M78" s="1" t="s">
        <v>45</v>
      </c>
      <c r="N78" s="1" t="s">
        <v>46</v>
      </c>
      <c r="O78" s="1" t="s">
        <v>35</v>
      </c>
      <c r="P78" s="1" t="s">
        <v>45</v>
      </c>
      <c r="Q78" s="1" t="s">
        <v>32</v>
      </c>
      <c r="R78" s="1" t="s">
        <v>90</v>
      </c>
      <c r="S78" s="1" t="s">
        <v>37</v>
      </c>
      <c r="T78" s="1" t="s">
        <v>54</v>
      </c>
      <c r="U78" s="1" t="s">
        <v>62</v>
      </c>
      <c r="V78" s="1" t="s">
        <v>197</v>
      </c>
    </row>
    <row r="79" spans="1:23" x14ac:dyDescent="0.25">
      <c r="A79" s="2">
        <v>45068.734755729165</v>
      </c>
      <c r="B79" s="1" t="s">
        <v>23</v>
      </c>
      <c r="C79" s="1" t="s">
        <v>77</v>
      </c>
      <c r="D79" s="1" t="s">
        <v>65</v>
      </c>
      <c r="E79" s="1" t="s">
        <v>198</v>
      </c>
      <c r="F79" s="1" t="s">
        <v>88</v>
      </c>
      <c r="G79" s="1" t="s">
        <v>199</v>
      </c>
      <c r="H79" s="1" t="s">
        <v>200</v>
      </c>
      <c r="J79" s="1" t="s">
        <v>61</v>
      </c>
      <c r="K79" s="1" t="s">
        <v>46</v>
      </c>
      <c r="M79" s="1" t="s">
        <v>62</v>
      </c>
      <c r="N79" s="1" t="s">
        <v>35</v>
      </c>
      <c r="O79" s="1" t="s">
        <v>35</v>
      </c>
      <c r="P79" s="1" t="s">
        <v>45</v>
      </c>
      <c r="Q79" s="1" t="s">
        <v>62</v>
      </c>
      <c r="R79" s="1" t="s">
        <v>201</v>
      </c>
      <c r="S79" s="1" t="s">
        <v>86</v>
      </c>
      <c r="T79" s="1" t="s">
        <v>54</v>
      </c>
      <c r="U79" s="1" t="s">
        <v>62</v>
      </c>
      <c r="V79" s="1" t="s">
        <v>202</v>
      </c>
    </row>
    <row r="80" spans="1:23" x14ac:dyDescent="0.25">
      <c r="A80" s="2">
        <v>45068.736597939816</v>
      </c>
      <c r="B80" s="1" t="s">
        <v>23</v>
      </c>
      <c r="C80" s="1" t="s">
        <v>24</v>
      </c>
      <c r="D80" s="1" t="s">
        <v>65</v>
      </c>
      <c r="E80" s="1" t="s">
        <v>40</v>
      </c>
      <c r="F80" s="1" t="s">
        <v>93</v>
      </c>
      <c r="G80" s="1" t="s">
        <v>67</v>
      </c>
      <c r="H80" s="1" t="s">
        <v>123</v>
      </c>
      <c r="I80" s="1" t="s">
        <v>60</v>
      </c>
      <c r="J80" s="1" t="s">
        <v>61</v>
      </c>
      <c r="K80" s="1" t="s">
        <v>46</v>
      </c>
      <c r="L80" s="1" t="s">
        <v>35</v>
      </c>
      <c r="M80" s="1" t="s">
        <v>45</v>
      </c>
      <c r="N80" s="1" t="s">
        <v>35</v>
      </c>
      <c r="O80" s="1" t="s">
        <v>35</v>
      </c>
      <c r="P80" s="1" t="s">
        <v>45</v>
      </c>
      <c r="Q80" s="1" t="s">
        <v>32</v>
      </c>
      <c r="R80" s="1" t="s">
        <v>165</v>
      </c>
      <c r="S80" s="1" t="s">
        <v>37</v>
      </c>
      <c r="T80" s="1" t="s">
        <v>61</v>
      </c>
      <c r="U80" s="1" t="s">
        <v>62</v>
      </c>
      <c r="V80" s="1" t="s">
        <v>203</v>
      </c>
    </row>
    <row r="81" spans="1:23" x14ac:dyDescent="0.25">
      <c r="A81" s="2">
        <v>45068.737199282405</v>
      </c>
      <c r="B81" s="1" t="s">
        <v>119</v>
      </c>
      <c r="C81" s="1" t="s">
        <v>24</v>
      </c>
      <c r="D81" s="1" t="s">
        <v>25</v>
      </c>
      <c r="E81" s="1" t="s">
        <v>204</v>
      </c>
      <c r="F81" s="1" t="s">
        <v>27</v>
      </c>
      <c r="G81" s="1" t="s">
        <v>185</v>
      </c>
      <c r="H81" s="1" t="s">
        <v>68</v>
      </c>
      <c r="I81" s="1" t="s">
        <v>30</v>
      </c>
      <c r="J81" s="1" t="s">
        <v>31</v>
      </c>
      <c r="K81" s="1" t="s">
        <v>35</v>
      </c>
      <c r="L81" s="1" t="s">
        <v>35</v>
      </c>
      <c r="M81" s="1" t="s">
        <v>45</v>
      </c>
      <c r="N81" s="1" t="s">
        <v>46</v>
      </c>
      <c r="O81" s="1" t="s">
        <v>35</v>
      </c>
      <c r="P81" s="1" t="s">
        <v>62</v>
      </c>
      <c r="Q81" s="1" t="s">
        <v>35</v>
      </c>
      <c r="R81" s="1" t="s">
        <v>36</v>
      </c>
      <c r="S81" s="1" t="s">
        <v>86</v>
      </c>
      <c r="T81" s="1" t="s">
        <v>31</v>
      </c>
      <c r="U81" s="1" t="s">
        <v>35</v>
      </c>
      <c r="V81" s="1" t="s">
        <v>205</v>
      </c>
    </row>
    <row r="82" spans="1:23" x14ac:dyDescent="0.25">
      <c r="A82" s="2">
        <v>45068.742578888894</v>
      </c>
      <c r="B82" s="1" t="s">
        <v>23</v>
      </c>
      <c r="C82" s="1" t="s">
        <v>77</v>
      </c>
      <c r="D82" s="1" t="s">
        <v>65</v>
      </c>
      <c r="E82" s="1" t="s">
        <v>72</v>
      </c>
      <c r="F82" s="1" t="s">
        <v>79</v>
      </c>
      <c r="G82" s="1" t="s">
        <v>206</v>
      </c>
      <c r="H82" s="1" t="s">
        <v>110</v>
      </c>
      <c r="I82" s="1" t="s">
        <v>30</v>
      </c>
      <c r="J82" s="1" t="s">
        <v>61</v>
      </c>
      <c r="K82" s="1" t="s">
        <v>35</v>
      </c>
      <c r="L82" s="1" t="s">
        <v>37</v>
      </c>
      <c r="M82" s="1" t="s">
        <v>45</v>
      </c>
      <c r="N82" s="1" t="s">
        <v>35</v>
      </c>
      <c r="O82" s="1" t="s">
        <v>35</v>
      </c>
      <c r="P82" s="1" t="s">
        <v>45</v>
      </c>
      <c r="Q82" s="1" t="s">
        <v>32</v>
      </c>
      <c r="R82" s="1" t="s">
        <v>36</v>
      </c>
      <c r="S82" s="1" t="s">
        <v>86</v>
      </c>
      <c r="T82" s="1" t="s">
        <v>31</v>
      </c>
      <c r="U82" s="1" t="s">
        <v>35</v>
      </c>
      <c r="V82" s="1" t="s">
        <v>207</v>
      </c>
      <c r="W82" s="1" t="s">
        <v>35</v>
      </c>
    </row>
    <row r="83" spans="1:23" x14ac:dyDescent="0.25">
      <c r="A83" s="2">
        <v>45068.749636203705</v>
      </c>
      <c r="B83" s="1" t="s">
        <v>23</v>
      </c>
      <c r="C83" s="1" t="s">
        <v>24</v>
      </c>
      <c r="D83" s="1" t="s">
        <v>114</v>
      </c>
      <c r="E83" s="1" t="s">
        <v>72</v>
      </c>
      <c r="F83" s="1" t="s">
        <v>88</v>
      </c>
      <c r="G83" s="1" t="s">
        <v>67</v>
      </c>
      <c r="H83" s="1" t="s">
        <v>89</v>
      </c>
      <c r="I83" s="1" t="s">
        <v>30</v>
      </c>
      <c r="J83" s="1" t="s">
        <v>31</v>
      </c>
      <c r="K83" s="1" t="s">
        <v>32</v>
      </c>
      <c r="L83" s="1" t="s">
        <v>33</v>
      </c>
      <c r="M83" s="1" t="s">
        <v>45</v>
      </c>
      <c r="N83" s="1" t="s">
        <v>35</v>
      </c>
      <c r="O83" s="1" t="s">
        <v>35</v>
      </c>
      <c r="P83" s="1" t="s">
        <v>45</v>
      </c>
      <c r="Q83" s="1" t="s">
        <v>32</v>
      </c>
      <c r="R83" s="1" t="s">
        <v>36</v>
      </c>
      <c r="S83" s="1" t="s">
        <v>33</v>
      </c>
      <c r="T83" s="1" t="s">
        <v>31</v>
      </c>
      <c r="U83" s="1" t="s">
        <v>35</v>
      </c>
      <c r="V83" s="1" t="s">
        <v>208</v>
      </c>
    </row>
    <row r="84" spans="1:23" x14ac:dyDescent="0.25">
      <c r="A84" s="2">
        <v>45068.75030324074</v>
      </c>
      <c r="B84" s="1" t="s">
        <v>23</v>
      </c>
      <c r="C84" s="1" t="s">
        <v>24</v>
      </c>
      <c r="D84" s="1" t="s">
        <v>78</v>
      </c>
      <c r="E84" s="1" t="s">
        <v>40</v>
      </c>
      <c r="F84" s="1" t="s">
        <v>93</v>
      </c>
      <c r="G84" s="1" t="s">
        <v>51</v>
      </c>
      <c r="H84" s="1" t="s">
        <v>59</v>
      </c>
      <c r="I84" s="1" t="s">
        <v>30</v>
      </c>
      <c r="J84" s="1" t="s">
        <v>31</v>
      </c>
      <c r="K84" s="1" t="s">
        <v>46</v>
      </c>
      <c r="M84" s="1" t="s">
        <v>45</v>
      </c>
      <c r="N84" s="1" t="s">
        <v>35</v>
      </c>
      <c r="O84" s="1" t="s">
        <v>35</v>
      </c>
      <c r="P84" s="1" t="s">
        <v>45</v>
      </c>
      <c r="Q84" s="1" t="s">
        <v>32</v>
      </c>
      <c r="R84" s="1" t="s">
        <v>209</v>
      </c>
      <c r="S84" s="1" t="s">
        <v>33</v>
      </c>
      <c r="T84" s="1" t="s">
        <v>61</v>
      </c>
      <c r="U84" s="1" t="s">
        <v>32</v>
      </c>
      <c r="V84" s="1" t="s">
        <v>210</v>
      </c>
    </row>
    <row r="85" spans="1:23" x14ac:dyDescent="0.25">
      <c r="A85" s="2">
        <v>45068.750967523149</v>
      </c>
      <c r="B85" s="1" t="s">
        <v>23</v>
      </c>
      <c r="C85" s="1" t="s">
        <v>77</v>
      </c>
      <c r="D85" s="1" t="s">
        <v>25</v>
      </c>
      <c r="E85" s="1" t="s">
        <v>40</v>
      </c>
      <c r="F85" s="1" t="s">
        <v>211</v>
      </c>
      <c r="G85" s="1" t="s">
        <v>51</v>
      </c>
      <c r="H85" s="1" t="s">
        <v>132</v>
      </c>
      <c r="I85" s="1" t="s">
        <v>60</v>
      </c>
      <c r="J85" s="1" t="s">
        <v>54</v>
      </c>
      <c r="K85" s="1" t="s">
        <v>46</v>
      </c>
      <c r="M85" s="1" t="s">
        <v>34</v>
      </c>
      <c r="N85" s="1" t="s">
        <v>46</v>
      </c>
      <c r="O85" s="1" t="s">
        <v>35</v>
      </c>
      <c r="P85" s="1" t="s">
        <v>34</v>
      </c>
      <c r="Q85" s="1" t="s">
        <v>32</v>
      </c>
      <c r="R85" s="1" t="s">
        <v>165</v>
      </c>
      <c r="S85" s="1" t="s">
        <v>33</v>
      </c>
      <c r="T85" s="1" t="s">
        <v>61</v>
      </c>
      <c r="U85" s="1" t="s">
        <v>32</v>
      </c>
      <c r="V85" s="1" t="s">
        <v>212</v>
      </c>
    </row>
    <row r="86" spans="1:23" x14ac:dyDescent="0.25">
      <c r="A86" s="2">
        <v>45068.752197384259</v>
      </c>
      <c r="B86" s="1" t="s">
        <v>23</v>
      </c>
      <c r="C86" s="1" t="s">
        <v>77</v>
      </c>
      <c r="D86" s="1" t="s">
        <v>65</v>
      </c>
      <c r="E86" s="1" t="s">
        <v>40</v>
      </c>
      <c r="F86" s="1" t="s">
        <v>88</v>
      </c>
      <c r="G86" s="1" t="s">
        <v>67</v>
      </c>
      <c r="H86" s="1" t="s">
        <v>59</v>
      </c>
      <c r="I86" s="1" t="s">
        <v>30</v>
      </c>
      <c r="J86" s="1" t="s">
        <v>31</v>
      </c>
      <c r="K86" s="1" t="s">
        <v>32</v>
      </c>
      <c r="L86" s="1" t="s">
        <v>33</v>
      </c>
      <c r="M86" s="1" t="s">
        <v>45</v>
      </c>
      <c r="N86" s="1" t="s">
        <v>35</v>
      </c>
      <c r="O86" s="1" t="s">
        <v>35</v>
      </c>
      <c r="P86" s="1" t="s">
        <v>45</v>
      </c>
      <c r="Q86" s="1" t="s">
        <v>32</v>
      </c>
      <c r="R86" s="1" t="s">
        <v>213</v>
      </c>
      <c r="S86" s="1" t="s">
        <v>37</v>
      </c>
      <c r="T86" s="1" t="s">
        <v>61</v>
      </c>
      <c r="U86" s="1" t="s">
        <v>32</v>
      </c>
      <c r="V86" s="1" t="s">
        <v>214</v>
      </c>
      <c r="W86" s="1" t="s">
        <v>35</v>
      </c>
    </row>
    <row r="87" spans="1:23" x14ac:dyDescent="0.25">
      <c r="A87" s="2">
        <v>45068.752316759259</v>
      </c>
      <c r="B87" s="1" t="s">
        <v>23</v>
      </c>
      <c r="C87" s="1" t="s">
        <v>24</v>
      </c>
      <c r="D87" s="1" t="s">
        <v>114</v>
      </c>
      <c r="E87" s="1" t="s">
        <v>215</v>
      </c>
      <c r="F87" s="1" t="s">
        <v>88</v>
      </c>
      <c r="G87" s="1" t="s">
        <v>67</v>
      </c>
      <c r="H87" s="1" t="s">
        <v>89</v>
      </c>
      <c r="I87" s="1" t="s">
        <v>30</v>
      </c>
      <c r="J87" s="1" t="s">
        <v>54</v>
      </c>
      <c r="K87" s="1" t="s">
        <v>35</v>
      </c>
      <c r="L87" s="1" t="s">
        <v>35</v>
      </c>
      <c r="M87" s="1" t="s">
        <v>34</v>
      </c>
      <c r="N87" s="1" t="s">
        <v>35</v>
      </c>
      <c r="O87" s="1" t="s">
        <v>35</v>
      </c>
      <c r="P87" s="1" t="s">
        <v>34</v>
      </c>
      <c r="Q87" s="1" t="s">
        <v>35</v>
      </c>
      <c r="R87" s="1" t="s">
        <v>90</v>
      </c>
      <c r="S87" s="1" t="s">
        <v>37</v>
      </c>
      <c r="T87" s="1" t="s">
        <v>54</v>
      </c>
      <c r="U87" s="1" t="s">
        <v>32</v>
      </c>
      <c r="V87" s="1" t="s">
        <v>216</v>
      </c>
    </row>
    <row r="88" spans="1:23" x14ac:dyDescent="0.25">
      <c r="A88" s="2">
        <v>45068.756936319449</v>
      </c>
      <c r="B88" s="1" t="s">
        <v>23</v>
      </c>
      <c r="C88" s="1" t="s">
        <v>24</v>
      </c>
      <c r="D88" s="1" t="s">
        <v>65</v>
      </c>
      <c r="E88" s="1" t="s">
        <v>40</v>
      </c>
      <c r="F88" s="1" t="s">
        <v>93</v>
      </c>
      <c r="G88" s="1" t="s">
        <v>134</v>
      </c>
      <c r="H88" s="1" t="s">
        <v>68</v>
      </c>
      <c r="I88" s="1" t="s">
        <v>30</v>
      </c>
      <c r="J88" s="1" t="s">
        <v>31</v>
      </c>
      <c r="K88" s="1" t="s">
        <v>35</v>
      </c>
      <c r="M88" s="1" t="s">
        <v>45</v>
      </c>
      <c r="N88" s="1" t="s">
        <v>35</v>
      </c>
      <c r="O88" s="1" t="s">
        <v>35</v>
      </c>
      <c r="P88" s="1" t="s">
        <v>45</v>
      </c>
      <c r="Q88" s="1" t="s">
        <v>32</v>
      </c>
      <c r="R88" s="1" t="s">
        <v>53</v>
      </c>
      <c r="S88" s="1" t="s">
        <v>37</v>
      </c>
      <c r="T88" s="1" t="s">
        <v>54</v>
      </c>
      <c r="U88" s="1" t="s">
        <v>35</v>
      </c>
      <c r="V88" s="1" t="s">
        <v>217</v>
      </c>
    </row>
    <row r="89" spans="1:23" x14ac:dyDescent="0.25">
      <c r="A89" s="2">
        <v>45068.76271127315</v>
      </c>
      <c r="B89" s="1" t="s">
        <v>49</v>
      </c>
      <c r="C89" s="1" t="s">
        <v>24</v>
      </c>
      <c r="D89" s="1" t="s">
        <v>25</v>
      </c>
      <c r="E89" s="1" t="s">
        <v>40</v>
      </c>
      <c r="F89" s="1" t="s">
        <v>93</v>
      </c>
      <c r="G89" s="1" t="s">
        <v>67</v>
      </c>
      <c r="H89" s="1" t="s">
        <v>68</v>
      </c>
      <c r="I89" s="1" t="s">
        <v>30</v>
      </c>
      <c r="J89" s="1" t="s">
        <v>61</v>
      </c>
      <c r="K89" s="1" t="s">
        <v>46</v>
      </c>
      <c r="L89" s="1" t="s">
        <v>35</v>
      </c>
      <c r="M89" s="1" t="s">
        <v>45</v>
      </c>
      <c r="N89" s="1" t="s">
        <v>46</v>
      </c>
      <c r="O89" s="1" t="s">
        <v>35</v>
      </c>
      <c r="P89" s="1" t="s">
        <v>45</v>
      </c>
      <c r="Q89" s="1" t="s">
        <v>35</v>
      </c>
      <c r="R89" s="1" t="s">
        <v>90</v>
      </c>
      <c r="S89" s="1" t="s">
        <v>33</v>
      </c>
      <c r="T89" s="1" t="s">
        <v>61</v>
      </c>
      <c r="U89" s="1" t="s">
        <v>62</v>
      </c>
      <c r="V89" s="1" t="s">
        <v>218</v>
      </c>
      <c r="W89" s="1" t="s">
        <v>219</v>
      </c>
    </row>
    <row r="90" spans="1:23" x14ac:dyDescent="0.25">
      <c r="A90" s="2">
        <v>45068.764059537032</v>
      </c>
      <c r="B90" s="1" t="s">
        <v>23</v>
      </c>
      <c r="C90" s="1" t="s">
        <v>24</v>
      </c>
      <c r="D90" s="1" t="s">
        <v>25</v>
      </c>
      <c r="E90" s="1" t="s">
        <v>40</v>
      </c>
      <c r="F90" s="1" t="s">
        <v>131</v>
      </c>
      <c r="G90" s="1" t="s">
        <v>51</v>
      </c>
      <c r="H90" s="1" t="s">
        <v>59</v>
      </c>
      <c r="I90" s="1" t="s">
        <v>60</v>
      </c>
      <c r="J90" s="1" t="s">
        <v>61</v>
      </c>
      <c r="K90" s="1" t="s">
        <v>46</v>
      </c>
      <c r="M90" s="1" t="s">
        <v>45</v>
      </c>
      <c r="N90" s="1" t="s">
        <v>32</v>
      </c>
      <c r="O90" s="1" t="s">
        <v>35</v>
      </c>
      <c r="P90" s="1" t="s">
        <v>45</v>
      </c>
      <c r="Q90" s="1" t="s">
        <v>62</v>
      </c>
      <c r="R90" s="1" t="s">
        <v>220</v>
      </c>
      <c r="S90" s="1" t="s">
        <v>37</v>
      </c>
      <c r="T90" s="1" t="s">
        <v>61</v>
      </c>
      <c r="U90" s="1" t="s">
        <v>62</v>
      </c>
      <c r="V90" s="1" t="s">
        <v>221</v>
      </c>
    </row>
    <row r="91" spans="1:23" x14ac:dyDescent="0.25">
      <c r="A91" s="2">
        <v>45068.765362743055</v>
      </c>
      <c r="B91" s="1" t="s">
        <v>49</v>
      </c>
      <c r="C91" s="1" t="s">
        <v>77</v>
      </c>
      <c r="D91" s="1" t="s">
        <v>25</v>
      </c>
      <c r="E91" s="1" t="s">
        <v>40</v>
      </c>
      <c r="F91" s="1" t="s">
        <v>88</v>
      </c>
      <c r="G91" s="1" t="s">
        <v>58</v>
      </c>
      <c r="H91" s="1" t="s">
        <v>43</v>
      </c>
      <c r="I91" s="1" t="s">
        <v>30</v>
      </c>
      <c r="J91" s="1" t="s">
        <v>61</v>
      </c>
      <c r="K91" s="1" t="s">
        <v>35</v>
      </c>
      <c r="L91" s="1" t="s">
        <v>35</v>
      </c>
      <c r="M91" s="1" t="s">
        <v>34</v>
      </c>
      <c r="N91" s="1" t="s">
        <v>35</v>
      </c>
      <c r="O91" s="1" t="s">
        <v>35</v>
      </c>
      <c r="P91" s="1" t="s">
        <v>34</v>
      </c>
      <c r="Q91" s="1" t="s">
        <v>35</v>
      </c>
      <c r="R91" s="1" t="s">
        <v>90</v>
      </c>
      <c r="S91" s="1" t="s">
        <v>37</v>
      </c>
      <c r="T91" s="1" t="s">
        <v>54</v>
      </c>
      <c r="U91" s="1" t="s">
        <v>62</v>
      </c>
      <c r="V91" s="1" t="s">
        <v>222</v>
      </c>
      <c r="W91" s="1" t="s">
        <v>223</v>
      </c>
    </row>
    <row r="92" spans="1:23" x14ac:dyDescent="0.25">
      <c r="A92" s="2">
        <v>45068.7787865625</v>
      </c>
      <c r="B92" s="1" t="s">
        <v>23</v>
      </c>
      <c r="C92" s="1" t="s">
        <v>24</v>
      </c>
      <c r="D92" s="1" t="s">
        <v>65</v>
      </c>
      <c r="E92" s="1" t="s">
        <v>56</v>
      </c>
      <c r="F92" s="1" t="s">
        <v>88</v>
      </c>
      <c r="G92" s="1" t="s">
        <v>122</v>
      </c>
      <c r="H92" s="1" t="s">
        <v>68</v>
      </c>
      <c r="I92" s="1" t="s">
        <v>60</v>
      </c>
      <c r="J92" s="1" t="s">
        <v>61</v>
      </c>
      <c r="K92" s="1" t="s">
        <v>35</v>
      </c>
      <c r="L92" s="1" t="s">
        <v>33</v>
      </c>
      <c r="M92" s="1" t="s">
        <v>45</v>
      </c>
      <c r="N92" s="1" t="s">
        <v>35</v>
      </c>
      <c r="O92" s="1" t="s">
        <v>35</v>
      </c>
      <c r="P92" s="1" t="s">
        <v>45</v>
      </c>
      <c r="Q92" s="1" t="s">
        <v>32</v>
      </c>
      <c r="R92" s="1" t="s">
        <v>63</v>
      </c>
      <c r="S92" s="1" t="s">
        <v>33</v>
      </c>
      <c r="T92" s="1" t="s">
        <v>31</v>
      </c>
      <c r="U92" s="1" t="s">
        <v>32</v>
      </c>
      <c r="V92" s="1" t="s">
        <v>224</v>
      </c>
    </row>
    <row r="93" spans="1:23" x14ac:dyDescent="0.25">
      <c r="A93" s="2">
        <v>45068.783305509263</v>
      </c>
      <c r="B93" s="1" t="s">
        <v>225</v>
      </c>
      <c r="C93" s="1" t="s">
        <v>24</v>
      </c>
      <c r="D93" s="1" t="s">
        <v>78</v>
      </c>
      <c r="E93" s="1" t="s">
        <v>226</v>
      </c>
      <c r="F93" s="1" t="s">
        <v>227</v>
      </c>
      <c r="G93" s="1" t="s">
        <v>144</v>
      </c>
      <c r="H93" s="1" t="s">
        <v>68</v>
      </c>
      <c r="I93" s="1" t="s">
        <v>60</v>
      </c>
      <c r="J93" s="1" t="s">
        <v>44</v>
      </c>
      <c r="K93" s="1" t="s">
        <v>46</v>
      </c>
      <c r="M93" s="1" t="s">
        <v>62</v>
      </c>
      <c r="N93" s="1" t="s">
        <v>46</v>
      </c>
      <c r="O93" s="1" t="s">
        <v>62</v>
      </c>
      <c r="P93" s="1" t="s">
        <v>45</v>
      </c>
      <c r="Q93" s="1" t="s">
        <v>32</v>
      </c>
      <c r="R93" s="1" t="s">
        <v>36</v>
      </c>
      <c r="S93" s="1" t="s">
        <v>33</v>
      </c>
      <c r="T93" s="1" t="s">
        <v>54</v>
      </c>
      <c r="U93" s="1" t="s">
        <v>32</v>
      </c>
      <c r="V93" s="1" t="s">
        <v>228</v>
      </c>
    </row>
    <row r="94" spans="1:23" x14ac:dyDescent="0.25">
      <c r="A94" s="2">
        <v>45068.790547453704</v>
      </c>
      <c r="B94" s="1" t="s">
        <v>23</v>
      </c>
      <c r="C94" s="1" t="s">
        <v>24</v>
      </c>
      <c r="D94" s="1" t="s">
        <v>114</v>
      </c>
      <c r="E94" s="1" t="s">
        <v>40</v>
      </c>
      <c r="F94" s="1" t="s">
        <v>229</v>
      </c>
      <c r="G94" s="1" t="s">
        <v>67</v>
      </c>
      <c r="H94" s="1" t="s">
        <v>68</v>
      </c>
      <c r="I94" s="1" t="s">
        <v>60</v>
      </c>
      <c r="J94" s="1" t="s">
        <v>61</v>
      </c>
      <c r="K94" s="1" t="s">
        <v>32</v>
      </c>
      <c r="L94" s="1" t="s">
        <v>33</v>
      </c>
      <c r="M94" s="1" t="s">
        <v>34</v>
      </c>
      <c r="N94" s="1" t="s">
        <v>35</v>
      </c>
      <c r="O94" s="1" t="s">
        <v>35</v>
      </c>
      <c r="P94" s="1" t="s">
        <v>34</v>
      </c>
      <c r="Q94" s="1" t="s">
        <v>35</v>
      </c>
      <c r="R94" s="1" t="s">
        <v>63</v>
      </c>
      <c r="S94" s="1" t="s">
        <v>37</v>
      </c>
      <c r="T94" s="1" t="s">
        <v>31</v>
      </c>
      <c r="U94" s="1" t="s">
        <v>35</v>
      </c>
      <c r="V94" s="1" t="s">
        <v>189</v>
      </c>
    </row>
    <row r="95" spans="1:23" x14ac:dyDescent="0.25">
      <c r="A95" s="2">
        <v>45068.791978101857</v>
      </c>
      <c r="B95" s="1" t="s">
        <v>23</v>
      </c>
      <c r="C95" s="1" t="s">
        <v>77</v>
      </c>
      <c r="D95" s="1" t="s">
        <v>65</v>
      </c>
      <c r="E95" s="1" t="s">
        <v>101</v>
      </c>
    </row>
    <row r="96" spans="1:23" x14ac:dyDescent="0.25">
      <c r="A96" s="2">
        <v>45068.79202497685</v>
      </c>
      <c r="B96" s="1" t="s">
        <v>23</v>
      </c>
      <c r="C96" s="1" t="s">
        <v>24</v>
      </c>
      <c r="D96" s="1" t="s">
        <v>65</v>
      </c>
      <c r="E96" s="1" t="s">
        <v>72</v>
      </c>
      <c r="F96" s="1" t="s">
        <v>109</v>
      </c>
      <c r="G96" s="1" t="s">
        <v>58</v>
      </c>
      <c r="H96" s="1" t="s">
        <v>52</v>
      </c>
      <c r="I96" s="1" t="s">
        <v>30</v>
      </c>
      <c r="J96" s="1" t="s">
        <v>54</v>
      </c>
      <c r="K96" s="1" t="s">
        <v>35</v>
      </c>
      <c r="M96" s="1" t="s">
        <v>45</v>
      </c>
      <c r="N96" s="1" t="s">
        <v>32</v>
      </c>
      <c r="O96" s="1" t="s">
        <v>35</v>
      </c>
      <c r="P96" s="1" t="s">
        <v>34</v>
      </c>
      <c r="Q96" s="1" t="s">
        <v>32</v>
      </c>
      <c r="R96" s="1" t="s">
        <v>74</v>
      </c>
      <c r="S96" s="1" t="s">
        <v>37</v>
      </c>
      <c r="T96" s="1" t="s">
        <v>61</v>
      </c>
      <c r="U96" s="1" t="s">
        <v>32</v>
      </c>
      <c r="V96" s="1" t="s">
        <v>230</v>
      </c>
    </row>
    <row r="97" spans="1:23" x14ac:dyDescent="0.25">
      <c r="A97" s="2">
        <v>45068.808251898146</v>
      </c>
      <c r="B97" s="1" t="s">
        <v>23</v>
      </c>
      <c r="C97" s="1" t="s">
        <v>24</v>
      </c>
      <c r="D97" s="1" t="s">
        <v>114</v>
      </c>
      <c r="E97" s="1" t="s">
        <v>40</v>
      </c>
      <c r="F97" s="1" t="s">
        <v>231</v>
      </c>
      <c r="G97" s="1" t="s">
        <v>67</v>
      </c>
      <c r="H97" s="1" t="s">
        <v>68</v>
      </c>
      <c r="I97" s="1" t="s">
        <v>60</v>
      </c>
      <c r="J97" s="1" t="s">
        <v>61</v>
      </c>
      <c r="K97" s="1" t="s">
        <v>35</v>
      </c>
      <c r="M97" s="1" t="s">
        <v>45</v>
      </c>
      <c r="N97" s="1" t="s">
        <v>35</v>
      </c>
      <c r="O97" s="1" t="s">
        <v>35</v>
      </c>
      <c r="P97" s="1" t="s">
        <v>45</v>
      </c>
      <c r="Q97" s="1" t="s">
        <v>32</v>
      </c>
      <c r="R97" s="1" t="s">
        <v>90</v>
      </c>
      <c r="S97" s="1" t="s">
        <v>33</v>
      </c>
      <c r="T97" s="1" t="s">
        <v>61</v>
      </c>
      <c r="U97" s="1" t="s">
        <v>32</v>
      </c>
      <c r="V97" s="1" t="s">
        <v>232</v>
      </c>
    </row>
    <row r="98" spans="1:23" x14ac:dyDescent="0.25">
      <c r="A98" s="2">
        <v>45068.835238726853</v>
      </c>
      <c r="B98" s="1" t="s">
        <v>23</v>
      </c>
      <c r="C98" s="1" t="s">
        <v>77</v>
      </c>
      <c r="D98" s="1" t="s">
        <v>65</v>
      </c>
      <c r="E98" s="1" t="s">
        <v>72</v>
      </c>
      <c r="F98" s="1" t="s">
        <v>88</v>
      </c>
      <c r="G98" s="1" t="s">
        <v>51</v>
      </c>
      <c r="H98" s="1" t="s">
        <v>68</v>
      </c>
      <c r="I98" s="1" t="s">
        <v>60</v>
      </c>
      <c r="J98" s="1" t="s">
        <v>54</v>
      </c>
      <c r="K98" s="1" t="s">
        <v>46</v>
      </c>
      <c r="L98" s="1" t="s">
        <v>35</v>
      </c>
      <c r="M98" s="1" t="s">
        <v>34</v>
      </c>
      <c r="N98" s="1" t="s">
        <v>46</v>
      </c>
      <c r="O98" s="1" t="s">
        <v>35</v>
      </c>
      <c r="P98" s="1" t="s">
        <v>34</v>
      </c>
      <c r="Q98" s="1" t="s">
        <v>35</v>
      </c>
      <c r="R98" s="1" t="s">
        <v>90</v>
      </c>
      <c r="S98" s="1" t="s">
        <v>86</v>
      </c>
      <c r="T98" s="1" t="s">
        <v>31</v>
      </c>
      <c r="U98" s="1" t="s">
        <v>32</v>
      </c>
      <c r="V98" s="1" t="s">
        <v>233</v>
      </c>
    </row>
    <row r="99" spans="1:23" x14ac:dyDescent="0.25">
      <c r="A99" s="2">
        <v>45068.847734120369</v>
      </c>
      <c r="B99" s="1" t="s">
        <v>49</v>
      </c>
      <c r="C99" s="1" t="s">
        <v>77</v>
      </c>
      <c r="D99" s="1" t="s">
        <v>25</v>
      </c>
      <c r="E99" s="1" t="s">
        <v>40</v>
      </c>
      <c r="F99" s="1" t="s">
        <v>88</v>
      </c>
      <c r="G99" s="1" t="s">
        <v>67</v>
      </c>
      <c r="H99" s="1" t="s">
        <v>104</v>
      </c>
      <c r="I99" s="1" t="s">
        <v>30</v>
      </c>
      <c r="J99" s="1" t="s">
        <v>31</v>
      </c>
      <c r="K99" s="1" t="s">
        <v>35</v>
      </c>
      <c r="M99" s="1" t="s">
        <v>45</v>
      </c>
      <c r="N99" s="1" t="s">
        <v>35</v>
      </c>
      <c r="O99" s="1" t="s">
        <v>35</v>
      </c>
      <c r="P99" s="1" t="s">
        <v>45</v>
      </c>
      <c r="Q99" s="1" t="s">
        <v>32</v>
      </c>
      <c r="R99" s="1" t="s">
        <v>135</v>
      </c>
      <c r="S99" s="1" t="s">
        <v>37</v>
      </c>
      <c r="T99" s="1" t="s">
        <v>61</v>
      </c>
      <c r="U99" s="1" t="s">
        <v>32</v>
      </c>
      <c r="V99" s="1" t="s">
        <v>234</v>
      </c>
      <c r="W99" s="1" t="s">
        <v>235</v>
      </c>
    </row>
    <row r="100" spans="1:23" x14ac:dyDescent="0.25">
      <c r="A100" s="2">
        <v>45068.85361229167</v>
      </c>
      <c r="B100" s="1" t="s">
        <v>23</v>
      </c>
      <c r="C100" s="1" t="s">
        <v>77</v>
      </c>
      <c r="D100" s="1" t="s">
        <v>65</v>
      </c>
      <c r="E100" s="1" t="s">
        <v>40</v>
      </c>
      <c r="F100" s="1" t="s">
        <v>236</v>
      </c>
      <c r="G100" s="1" t="s">
        <v>58</v>
      </c>
      <c r="H100" s="1" t="s">
        <v>52</v>
      </c>
      <c r="I100" s="1" t="s">
        <v>30</v>
      </c>
      <c r="J100" s="1" t="s">
        <v>31</v>
      </c>
      <c r="K100" s="1" t="s">
        <v>32</v>
      </c>
      <c r="L100" s="1" t="s">
        <v>33</v>
      </c>
      <c r="M100" s="1" t="s">
        <v>45</v>
      </c>
      <c r="N100" s="1" t="s">
        <v>46</v>
      </c>
      <c r="O100" s="1" t="s">
        <v>35</v>
      </c>
      <c r="P100" s="1" t="s">
        <v>45</v>
      </c>
      <c r="Q100" s="1" t="s">
        <v>32</v>
      </c>
      <c r="R100" s="1" t="s">
        <v>90</v>
      </c>
      <c r="S100" s="1" t="s">
        <v>86</v>
      </c>
      <c r="T100" s="1" t="s">
        <v>61</v>
      </c>
      <c r="U100" s="1" t="s">
        <v>32</v>
      </c>
      <c r="V100" s="1" t="s">
        <v>237</v>
      </c>
    </row>
    <row r="101" spans="1:23" x14ac:dyDescent="0.25">
      <c r="A101" s="2">
        <v>45068.863327870371</v>
      </c>
      <c r="B101" s="1" t="s">
        <v>23</v>
      </c>
      <c r="C101" s="1" t="s">
        <v>77</v>
      </c>
      <c r="D101" s="1" t="s">
        <v>25</v>
      </c>
      <c r="E101" s="1" t="s">
        <v>40</v>
      </c>
      <c r="F101" s="1" t="s">
        <v>93</v>
      </c>
      <c r="G101" s="1" t="s">
        <v>67</v>
      </c>
      <c r="H101" s="1" t="s">
        <v>68</v>
      </c>
      <c r="I101" s="1" t="s">
        <v>60</v>
      </c>
      <c r="J101" s="1" t="s">
        <v>61</v>
      </c>
      <c r="K101" s="1" t="s">
        <v>32</v>
      </c>
      <c r="L101" s="1" t="s">
        <v>37</v>
      </c>
      <c r="M101" s="1" t="s">
        <v>45</v>
      </c>
      <c r="N101" s="1" t="s">
        <v>46</v>
      </c>
      <c r="O101" s="1" t="s">
        <v>35</v>
      </c>
      <c r="P101" s="1" t="s">
        <v>45</v>
      </c>
      <c r="Q101" s="1" t="s">
        <v>32</v>
      </c>
      <c r="R101" s="1" t="s">
        <v>176</v>
      </c>
      <c r="S101" s="1" t="s">
        <v>86</v>
      </c>
      <c r="T101" s="1" t="s">
        <v>54</v>
      </c>
      <c r="U101" s="1" t="s">
        <v>32</v>
      </c>
      <c r="V101" s="1">
        <v>0</v>
      </c>
    </row>
    <row r="102" spans="1:23" x14ac:dyDescent="0.25">
      <c r="A102" s="2">
        <v>45068.88855369213</v>
      </c>
      <c r="B102" s="1" t="s">
        <v>119</v>
      </c>
      <c r="C102" s="1" t="s">
        <v>24</v>
      </c>
      <c r="D102" s="1" t="s">
        <v>65</v>
      </c>
      <c r="E102" s="1" t="s">
        <v>40</v>
      </c>
      <c r="F102" s="1" t="s">
        <v>88</v>
      </c>
      <c r="G102" s="1" t="s">
        <v>67</v>
      </c>
      <c r="H102" s="1" t="s">
        <v>68</v>
      </c>
      <c r="I102" s="1" t="s">
        <v>30</v>
      </c>
      <c r="J102" s="1" t="s">
        <v>61</v>
      </c>
      <c r="K102" s="1" t="s">
        <v>46</v>
      </c>
      <c r="L102" s="1" t="s">
        <v>35</v>
      </c>
      <c r="M102" s="1" t="s">
        <v>45</v>
      </c>
      <c r="N102" s="1" t="s">
        <v>35</v>
      </c>
      <c r="O102" s="1" t="s">
        <v>35</v>
      </c>
      <c r="P102" s="1" t="s">
        <v>45</v>
      </c>
      <c r="Q102" s="1" t="s">
        <v>62</v>
      </c>
      <c r="R102" s="1" t="s">
        <v>90</v>
      </c>
      <c r="S102" s="1" t="s">
        <v>86</v>
      </c>
      <c r="T102" s="1" t="s">
        <v>31</v>
      </c>
      <c r="U102" s="1" t="s">
        <v>32</v>
      </c>
      <c r="V102" s="1" t="s">
        <v>238</v>
      </c>
      <c r="W102" s="1" t="s">
        <v>239</v>
      </c>
    </row>
    <row r="103" spans="1:23" x14ac:dyDescent="0.25">
      <c r="A103" s="2">
        <v>45068.890436527778</v>
      </c>
      <c r="B103" s="1" t="s">
        <v>23</v>
      </c>
      <c r="C103" s="1" t="s">
        <v>24</v>
      </c>
      <c r="D103" s="1" t="s">
        <v>78</v>
      </c>
      <c r="E103" s="1" t="s">
        <v>72</v>
      </c>
      <c r="F103" s="1" t="s">
        <v>131</v>
      </c>
      <c r="G103" s="1" t="s">
        <v>144</v>
      </c>
      <c r="H103" s="1" t="s">
        <v>68</v>
      </c>
      <c r="I103" s="1" t="s">
        <v>30</v>
      </c>
      <c r="J103" s="1" t="s">
        <v>31</v>
      </c>
      <c r="K103" s="1" t="s">
        <v>46</v>
      </c>
      <c r="L103" s="1" t="s">
        <v>37</v>
      </c>
      <c r="M103" s="1" t="s">
        <v>45</v>
      </c>
      <c r="N103" s="1" t="s">
        <v>46</v>
      </c>
      <c r="O103" s="1" t="s">
        <v>35</v>
      </c>
      <c r="P103" s="1" t="s">
        <v>45</v>
      </c>
      <c r="Q103" s="1" t="s">
        <v>62</v>
      </c>
      <c r="R103" s="1" t="s">
        <v>36</v>
      </c>
      <c r="S103" s="1" t="s">
        <v>37</v>
      </c>
      <c r="T103" s="1" t="s">
        <v>61</v>
      </c>
      <c r="U103" s="1" t="s">
        <v>62</v>
      </c>
      <c r="V103" s="1" t="s">
        <v>240</v>
      </c>
    </row>
    <row r="104" spans="1:23" x14ac:dyDescent="0.25">
      <c r="A104" s="2">
        <v>45068.893601898148</v>
      </c>
      <c r="B104" s="1" t="s">
        <v>23</v>
      </c>
      <c r="C104" s="1" t="s">
        <v>24</v>
      </c>
      <c r="D104" s="1" t="s">
        <v>78</v>
      </c>
      <c r="E104" s="1" t="s">
        <v>117</v>
      </c>
      <c r="F104" s="1" t="s">
        <v>241</v>
      </c>
      <c r="G104" s="1" t="s">
        <v>67</v>
      </c>
      <c r="H104" s="1" t="s">
        <v>148</v>
      </c>
      <c r="I104" s="1" t="s">
        <v>30</v>
      </c>
      <c r="J104" s="1" t="s">
        <v>61</v>
      </c>
      <c r="K104" s="1" t="s">
        <v>35</v>
      </c>
      <c r="L104" s="1" t="s">
        <v>35</v>
      </c>
      <c r="M104" s="1" t="s">
        <v>45</v>
      </c>
      <c r="N104" s="1" t="s">
        <v>35</v>
      </c>
      <c r="O104" s="1" t="s">
        <v>35</v>
      </c>
      <c r="P104" s="1" t="s">
        <v>45</v>
      </c>
      <c r="Q104" s="1" t="s">
        <v>35</v>
      </c>
      <c r="R104" s="1" t="s">
        <v>145</v>
      </c>
      <c r="S104" s="1" t="s">
        <v>37</v>
      </c>
      <c r="T104" s="1" t="s">
        <v>31</v>
      </c>
      <c r="U104" s="1" t="s">
        <v>32</v>
      </c>
      <c r="V104" s="1" t="s">
        <v>242</v>
      </c>
    </row>
    <row r="105" spans="1:23" x14ac:dyDescent="0.25">
      <c r="A105" s="2">
        <v>45068.914929814811</v>
      </c>
      <c r="B105" s="1" t="s">
        <v>23</v>
      </c>
      <c r="C105" s="1" t="s">
        <v>77</v>
      </c>
      <c r="D105" s="1" t="s">
        <v>25</v>
      </c>
      <c r="E105" s="1" t="s">
        <v>56</v>
      </c>
      <c r="F105" s="1" t="s">
        <v>93</v>
      </c>
      <c r="G105" s="1" t="s">
        <v>112</v>
      </c>
      <c r="H105" s="1" t="s">
        <v>115</v>
      </c>
      <c r="I105" s="1" t="s">
        <v>60</v>
      </c>
      <c r="J105" s="1" t="s">
        <v>31</v>
      </c>
      <c r="K105" s="1" t="s">
        <v>32</v>
      </c>
      <c r="L105" s="1" t="s">
        <v>33</v>
      </c>
      <c r="M105" s="1" t="s">
        <v>33</v>
      </c>
      <c r="N105" s="1" t="s">
        <v>35</v>
      </c>
      <c r="O105" s="1" t="s">
        <v>35</v>
      </c>
      <c r="P105" s="1" t="s">
        <v>45</v>
      </c>
      <c r="Q105" s="1" t="s">
        <v>35</v>
      </c>
      <c r="R105" s="1" t="s">
        <v>167</v>
      </c>
      <c r="S105" s="1" t="s">
        <v>37</v>
      </c>
      <c r="T105" s="1" t="s">
        <v>54</v>
      </c>
      <c r="U105" s="1" t="s">
        <v>32</v>
      </c>
      <c r="V105" s="1" t="s">
        <v>243</v>
      </c>
      <c r="W105" s="1" t="s">
        <v>244</v>
      </c>
    </row>
    <row r="106" spans="1:23" x14ac:dyDescent="0.25">
      <c r="A106" s="2">
        <v>45068.917751932866</v>
      </c>
      <c r="B106" s="1" t="s">
        <v>23</v>
      </c>
      <c r="C106" s="1" t="s">
        <v>77</v>
      </c>
      <c r="D106" s="1" t="s">
        <v>25</v>
      </c>
      <c r="E106" s="1" t="s">
        <v>40</v>
      </c>
      <c r="F106" s="1" t="s">
        <v>93</v>
      </c>
      <c r="G106" s="1" t="s">
        <v>58</v>
      </c>
      <c r="H106" s="1" t="s">
        <v>123</v>
      </c>
      <c r="I106" s="1" t="s">
        <v>30</v>
      </c>
      <c r="J106" s="1" t="s">
        <v>61</v>
      </c>
      <c r="K106" s="1" t="s">
        <v>35</v>
      </c>
      <c r="L106" s="1" t="s">
        <v>35</v>
      </c>
      <c r="M106" s="1" t="s">
        <v>34</v>
      </c>
      <c r="N106" s="1" t="s">
        <v>35</v>
      </c>
      <c r="O106" s="1" t="s">
        <v>35</v>
      </c>
      <c r="P106" s="1" t="s">
        <v>34</v>
      </c>
      <c r="Q106" s="1" t="s">
        <v>35</v>
      </c>
      <c r="R106" s="1" t="s">
        <v>53</v>
      </c>
      <c r="S106" s="1" t="s">
        <v>33</v>
      </c>
      <c r="T106" s="1" t="s">
        <v>61</v>
      </c>
      <c r="U106" s="1" t="s">
        <v>32</v>
      </c>
      <c r="V106" s="1" t="s">
        <v>245</v>
      </c>
    </row>
    <row r="107" spans="1:23" x14ac:dyDescent="0.25">
      <c r="A107" s="2">
        <v>45068.923177870369</v>
      </c>
      <c r="B107" s="1" t="s">
        <v>23</v>
      </c>
      <c r="C107" s="1" t="s">
        <v>24</v>
      </c>
      <c r="D107" s="1" t="s">
        <v>65</v>
      </c>
      <c r="E107" s="1" t="s">
        <v>246</v>
      </c>
      <c r="F107" s="1" t="s">
        <v>88</v>
      </c>
      <c r="G107" s="1" t="s">
        <v>134</v>
      </c>
      <c r="H107" s="1" t="s">
        <v>68</v>
      </c>
      <c r="I107" s="1" t="s">
        <v>30</v>
      </c>
      <c r="J107" s="1" t="s">
        <v>61</v>
      </c>
      <c r="K107" s="1" t="s">
        <v>35</v>
      </c>
      <c r="L107" s="1" t="s">
        <v>35</v>
      </c>
      <c r="M107" s="1" t="s">
        <v>45</v>
      </c>
      <c r="N107" s="1" t="s">
        <v>35</v>
      </c>
      <c r="O107" s="1" t="s">
        <v>35</v>
      </c>
      <c r="P107" s="1" t="s">
        <v>62</v>
      </c>
      <c r="Q107" s="1" t="s">
        <v>32</v>
      </c>
      <c r="R107" s="1" t="s">
        <v>36</v>
      </c>
      <c r="S107" s="1" t="s">
        <v>37</v>
      </c>
      <c r="T107" s="1" t="s">
        <v>44</v>
      </c>
      <c r="U107" s="1" t="s">
        <v>32</v>
      </c>
      <c r="V107" s="1" t="s">
        <v>247</v>
      </c>
      <c r="W107" s="1" t="s">
        <v>248</v>
      </c>
    </row>
    <row r="108" spans="1:23" x14ac:dyDescent="0.25">
      <c r="A108" s="2">
        <v>45068.937149652775</v>
      </c>
      <c r="B108" s="1" t="s">
        <v>23</v>
      </c>
      <c r="C108" s="1" t="s">
        <v>24</v>
      </c>
      <c r="D108" s="1" t="s">
        <v>25</v>
      </c>
      <c r="E108" s="1" t="s">
        <v>40</v>
      </c>
      <c r="F108" s="1" t="s">
        <v>93</v>
      </c>
      <c r="G108" s="1" t="s">
        <v>112</v>
      </c>
      <c r="H108" s="1" t="s">
        <v>52</v>
      </c>
      <c r="I108" s="1" t="s">
        <v>60</v>
      </c>
      <c r="J108" s="1" t="s">
        <v>61</v>
      </c>
      <c r="K108" s="1" t="s">
        <v>32</v>
      </c>
      <c r="L108" s="1" t="s">
        <v>99</v>
      </c>
      <c r="M108" s="1" t="s">
        <v>34</v>
      </c>
      <c r="N108" s="1" t="s">
        <v>35</v>
      </c>
      <c r="O108" s="1" t="s">
        <v>32</v>
      </c>
      <c r="P108" s="1" t="s">
        <v>33</v>
      </c>
      <c r="Q108" s="1" t="s">
        <v>35</v>
      </c>
      <c r="R108" s="1" t="s">
        <v>249</v>
      </c>
      <c r="S108" s="1" t="s">
        <v>37</v>
      </c>
      <c r="T108" s="1" t="s">
        <v>61</v>
      </c>
      <c r="U108" s="1" t="s">
        <v>35</v>
      </c>
      <c r="V108" s="1" t="s">
        <v>250</v>
      </c>
      <c r="W108" s="1" t="s">
        <v>251</v>
      </c>
    </row>
    <row r="109" spans="1:23" x14ac:dyDescent="0.25">
      <c r="A109" s="2">
        <v>45068.939989212959</v>
      </c>
      <c r="B109" s="1" t="s">
        <v>23</v>
      </c>
      <c r="C109" s="1" t="s">
        <v>24</v>
      </c>
      <c r="D109" s="1" t="s">
        <v>25</v>
      </c>
      <c r="E109" s="1" t="s">
        <v>72</v>
      </c>
      <c r="F109" s="1" t="s">
        <v>252</v>
      </c>
      <c r="G109" s="1" t="s">
        <v>84</v>
      </c>
      <c r="H109" s="1" t="s">
        <v>253</v>
      </c>
      <c r="J109" s="1" t="s">
        <v>54</v>
      </c>
      <c r="K109" s="1" t="s">
        <v>46</v>
      </c>
      <c r="L109" s="1" t="s">
        <v>99</v>
      </c>
      <c r="M109" s="1" t="s">
        <v>33</v>
      </c>
      <c r="N109" s="1" t="s">
        <v>32</v>
      </c>
      <c r="O109" s="1" t="s">
        <v>32</v>
      </c>
      <c r="P109" s="1" t="s">
        <v>45</v>
      </c>
      <c r="Q109" s="1" t="s">
        <v>32</v>
      </c>
      <c r="R109" s="1" t="s">
        <v>85</v>
      </c>
      <c r="S109" s="1" t="s">
        <v>37</v>
      </c>
      <c r="T109" s="1" t="s">
        <v>31</v>
      </c>
      <c r="U109" s="1" t="s">
        <v>32</v>
      </c>
      <c r="V109" s="1" t="s">
        <v>254</v>
      </c>
      <c r="W109" s="1" t="s">
        <v>255</v>
      </c>
    </row>
    <row r="110" spans="1:23" x14ac:dyDescent="0.25">
      <c r="A110" s="2">
        <v>45068.94011815972</v>
      </c>
      <c r="B110" s="1" t="s">
        <v>23</v>
      </c>
      <c r="C110" s="1" t="s">
        <v>24</v>
      </c>
      <c r="D110" s="1" t="s">
        <v>25</v>
      </c>
      <c r="E110" s="1" t="s">
        <v>40</v>
      </c>
      <c r="F110" s="1" t="s">
        <v>88</v>
      </c>
      <c r="G110" s="1" t="s">
        <v>134</v>
      </c>
      <c r="H110" s="1" t="s">
        <v>59</v>
      </c>
      <c r="I110" s="1" t="s">
        <v>30</v>
      </c>
      <c r="J110" s="1" t="s">
        <v>61</v>
      </c>
      <c r="K110" s="1" t="s">
        <v>35</v>
      </c>
      <c r="M110" s="1" t="s">
        <v>62</v>
      </c>
      <c r="N110" s="1" t="s">
        <v>46</v>
      </c>
      <c r="O110" s="1" t="s">
        <v>35</v>
      </c>
      <c r="P110" s="1" t="s">
        <v>45</v>
      </c>
      <c r="Q110" s="1" t="s">
        <v>62</v>
      </c>
      <c r="R110" s="1" t="s">
        <v>90</v>
      </c>
      <c r="S110" s="1" t="s">
        <v>37</v>
      </c>
      <c r="T110" s="1" t="s">
        <v>54</v>
      </c>
      <c r="U110" s="1" t="s">
        <v>35</v>
      </c>
      <c r="V110" s="1" t="s">
        <v>256</v>
      </c>
    </row>
    <row r="111" spans="1:23" x14ac:dyDescent="0.25">
      <c r="A111" s="2">
        <v>45068.941661157412</v>
      </c>
      <c r="B111" s="1" t="s">
        <v>119</v>
      </c>
      <c r="C111" s="1" t="s">
        <v>77</v>
      </c>
      <c r="D111" s="1" t="s">
        <v>120</v>
      </c>
      <c r="E111" s="1" t="s">
        <v>117</v>
      </c>
      <c r="F111" s="1" t="s">
        <v>88</v>
      </c>
      <c r="G111" s="1" t="s">
        <v>257</v>
      </c>
      <c r="H111" s="1" t="s">
        <v>73</v>
      </c>
      <c r="I111" s="1" t="s">
        <v>30</v>
      </c>
      <c r="J111" s="1" t="s">
        <v>61</v>
      </c>
      <c r="K111" s="1" t="s">
        <v>35</v>
      </c>
      <c r="L111" s="1" t="s">
        <v>37</v>
      </c>
      <c r="M111" s="1" t="s">
        <v>45</v>
      </c>
      <c r="N111" s="1" t="s">
        <v>32</v>
      </c>
      <c r="O111" s="1" t="s">
        <v>35</v>
      </c>
      <c r="P111" s="1" t="s">
        <v>34</v>
      </c>
      <c r="Q111" s="1" t="s">
        <v>35</v>
      </c>
      <c r="R111" s="1" t="s">
        <v>220</v>
      </c>
      <c r="S111" s="1" t="s">
        <v>37</v>
      </c>
      <c r="T111" s="1" t="s">
        <v>61</v>
      </c>
      <c r="U111" s="1" t="s">
        <v>32</v>
      </c>
      <c r="V111" s="1" t="s">
        <v>258</v>
      </c>
      <c r="W111" s="1" t="s">
        <v>259</v>
      </c>
    </row>
    <row r="112" spans="1:23" x14ac:dyDescent="0.25">
      <c r="A112" s="2">
        <v>45068.943656921299</v>
      </c>
      <c r="B112" s="1" t="s">
        <v>39</v>
      </c>
      <c r="C112" s="1" t="s">
        <v>77</v>
      </c>
      <c r="D112" s="1" t="s">
        <v>25</v>
      </c>
      <c r="E112" s="1" t="s">
        <v>117</v>
      </c>
      <c r="F112" s="1" t="s">
        <v>260</v>
      </c>
      <c r="G112" s="1" t="s">
        <v>144</v>
      </c>
      <c r="H112" s="1" t="s">
        <v>123</v>
      </c>
      <c r="I112" s="1" t="s">
        <v>30</v>
      </c>
      <c r="J112" s="1" t="s">
        <v>44</v>
      </c>
      <c r="K112" s="1" t="s">
        <v>32</v>
      </c>
      <c r="L112" s="1" t="s">
        <v>33</v>
      </c>
      <c r="M112" s="1" t="s">
        <v>45</v>
      </c>
      <c r="N112" s="1" t="s">
        <v>32</v>
      </c>
      <c r="O112" s="1" t="s">
        <v>35</v>
      </c>
      <c r="P112" s="1" t="s">
        <v>45</v>
      </c>
      <c r="Q112" s="1" t="s">
        <v>32</v>
      </c>
      <c r="R112" s="1" t="s">
        <v>36</v>
      </c>
      <c r="S112" s="1" t="s">
        <v>33</v>
      </c>
      <c r="T112" s="1" t="s">
        <v>54</v>
      </c>
      <c r="U112" s="1" t="s">
        <v>32</v>
      </c>
      <c r="V112" s="1" t="s">
        <v>261</v>
      </c>
    </row>
    <row r="113" spans="1:23" x14ac:dyDescent="0.25">
      <c r="A113" s="2">
        <v>45068.953399050923</v>
      </c>
      <c r="B113" s="1" t="s">
        <v>119</v>
      </c>
      <c r="C113" s="1" t="s">
        <v>24</v>
      </c>
      <c r="D113" s="1" t="s">
        <v>25</v>
      </c>
      <c r="E113" s="1" t="s">
        <v>40</v>
      </c>
      <c r="F113" s="1" t="s">
        <v>262</v>
      </c>
      <c r="G113" s="1" t="s">
        <v>67</v>
      </c>
      <c r="H113" s="1" t="s">
        <v>68</v>
      </c>
      <c r="I113" s="1" t="s">
        <v>60</v>
      </c>
      <c r="J113" s="1" t="s">
        <v>44</v>
      </c>
      <c r="K113" s="1" t="s">
        <v>35</v>
      </c>
      <c r="M113" s="1" t="s">
        <v>34</v>
      </c>
      <c r="N113" s="1" t="s">
        <v>35</v>
      </c>
      <c r="O113" s="1" t="s">
        <v>35</v>
      </c>
      <c r="P113" s="1" t="s">
        <v>34</v>
      </c>
      <c r="Q113" s="1" t="s">
        <v>62</v>
      </c>
      <c r="R113" s="1" t="s">
        <v>53</v>
      </c>
      <c r="S113" s="1" t="s">
        <v>33</v>
      </c>
      <c r="T113" s="1" t="s">
        <v>44</v>
      </c>
      <c r="U113" s="1" t="s">
        <v>32</v>
      </c>
      <c r="V113" s="1" t="s">
        <v>62</v>
      </c>
      <c r="W113" s="1" t="s">
        <v>35</v>
      </c>
    </row>
    <row r="114" spans="1:23" x14ac:dyDescent="0.25">
      <c r="A114" s="2">
        <v>45068.968300370369</v>
      </c>
      <c r="B114" s="1" t="s">
        <v>49</v>
      </c>
      <c r="C114" s="1" t="s">
        <v>24</v>
      </c>
      <c r="D114" s="1" t="s">
        <v>25</v>
      </c>
      <c r="E114" s="1" t="s">
        <v>56</v>
      </c>
      <c r="F114" s="1" t="s">
        <v>263</v>
      </c>
      <c r="G114" s="1" t="s">
        <v>144</v>
      </c>
      <c r="H114" s="1" t="s">
        <v>89</v>
      </c>
      <c r="I114" s="1" t="s">
        <v>30</v>
      </c>
      <c r="J114" s="1" t="s">
        <v>31</v>
      </c>
      <c r="K114" s="1" t="s">
        <v>32</v>
      </c>
      <c r="L114" s="1" t="s">
        <v>33</v>
      </c>
      <c r="M114" s="1" t="s">
        <v>45</v>
      </c>
      <c r="N114" s="1" t="s">
        <v>35</v>
      </c>
      <c r="O114" s="1" t="s">
        <v>35</v>
      </c>
      <c r="P114" s="1" t="s">
        <v>45</v>
      </c>
      <c r="Q114" s="1" t="s">
        <v>32</v>
      </c>
      <c r="R114" s="1" t="s">
        <v>36</v>
      </c>
      <c r="S114" s="1" t="s">
        <v>37</v>
      </c>
      <c r="T114" s="1" t="s">
        <v>31</v>
      </c>
      <c r="U114" s="1" t="s">
        <v>32</v>
      </c>
      <c r="V114" s="1" t="s">
        <v>264</v>
      </c>
    </row>
    <row r="115" spans="1:23" x14ac:dyDescent="0.25">
      <c r="A115" s="2">
        <v>45068.971105717588</v>
      </c>
      <c r="B115" s="1" t="s">
        <v>125</v>
      </c>
      <c r="C115" s="1" t="s">
        <v>77</v>
      </c>
      <c r="D115" s="1" t="s">
        <v>25</v>
      </c>
      <c r="E115" s="1" t="s">
        <v>143</v>
      </c>
      <c r="F115" s="1" t="s">
        <v>252</v>
      </c>
      <c r="G115" s="1" t="s">
        <v>185</v>
      </c>
      <c r="H115" s="1" t="s">
        <v>71</v>
      </c>
      <c r="I115" s="1" t="s">
        <v>30</v>
      </c>
      <c r="J115" s="1" t="s">
        <v>31</v>
      </c>
      <c r="K115" s="1" t="s">
        <v>32</v>
      </c>
      <c r="L115" s="1" t="s">
        <v>37</v>
      </c>
      <c r="M115" s="1" t="s">
        <v>34</v>
      </c>
      <c r="N115" s="1" t="s">
        <v>32</v>
      </c>
      <c r="O115" s="1" t="s">
        <v>32</v>
      </c>
      <c r="P115" s="1" t="s">
        <v>33</v>
      </c>
      <c r="Q115" s="1" t="s">
        <v>62</v>
      </c>
      <c r="R115" s="1" t="s">
        <v>265</v>
      </c>
      <c r="S115" s="1" t="s">
        <v>37</v>
      </c>
      <c r="T115" s="1" t="s">
        <v>31</v>
      </c>
      <c r="U115" s="1" t="s">
        <v>35</v>
      </c>
      <c r="V115" s="1" t="s">
        <v>266</v>
      </c>
    </row>
    <row r="116" spans="1:23" x14ac:dyDescent="0.25">
      <c r="A116" s="2">
        <v>45068.973183726848</v>
      </c>
      <c r="B116" s="1" t="s">
        <v>119</v>
      </c>
      <c r="C116" s="1" t="s">
        <v>24</v>
      </c>
      <c r="D116" s="1" t="s">
        <v>120</v>
      </c>
      <c r="E116" s="1" t="s">
        <v>40</v>
      </c>
      <c r="F116" s="1" t="s">
        <v>267</v>
      </c>
      <c r="G116" s="1" t="s">
        <v>58</v>
      </c>
      <c r="H116" s="1" t="s">
        <v>52</v>
      </c>
      <c r="I116" s="1" t="s">
        <v>30</v>
      </c>
      <c r="J116" s="1" t="s">
        <v>61</v>
      </c>
      <c r="K116" s="1" t="s">
        <v>35</v>
      </c>
      <c r="M116" s="1" t="s">
        <v>33</v>
      </c>
      <c r="N116" s="1" t="s">
        <v>32</v>
      </c>
      <c r="O116" s="1" t="s">
        <v>35</v>
      </c>
      <c r="P116" s="1" t="s">
        <v>45</v>
      </c>
      <c r="Q116" s="1" t="s">
        <v>32</v>
      </c>
      <c r="R116" s="1" t="s">
        <v>268</v>
      </c>
      <c r="S116" s="1" t="s">
        <v>37</v>
      </c>
      <c r="T116" s="1" t="s">
        <v>31</v>
      </c>
      <c r="U116" s="1" t="s">
        <v>32</v>
      </c>
      <c r="V116" s="1" t="s">
        <v>269</v>
      </c>
      <c r="W116" s="1" t="s">
        <v>270</v>
      </c>
    </row>
    <row r="117" spans="1:23" x14ac:dyDescent="0.25">
      <c r="A117" s="2">
        <v>45068.984390185185</v>
      </c>
      <c r="B117" s="1" t="s">
        <v>23</v>
      </c>
      <c r="C117" s="1" t="s">
        <v>77</v>
      </c>
      <c r="D117" s="1" t="s">
        <v>78</v>
      </c>
      <c r="E117" s="1" t="s">
        <v>117</v>
      </c>
      <c r="F117" s="1" t="s">
        <v>271</v>
      </c>
      <c r="G117" s="1" t="s">
        <v>122</v>
      </c>
      <c r="H117" s="1" t="s">
        <v>110</v>
      </c>
      <c r="I117" s="1" t="s">
        <v>30</v>
      </c>
      <c r="J117" s="1" t="s">
        <v>61</v>
      </c>
      <c r="K117" s="1" t="s">
        <v>32</v>
      </c>
      <c r="L117" s="1" t="s">
        <v>33</v>
      </c>
      <c r="M117" s="1" t="s">
        <v>33</v>
      </c>
      <c r="N117" s="1" t="s">
        <v>32</v>
      </c>
      <c r="O117" s="1" t="s">
        <v>35</v>
      </c>
      <c r="P117" s="1" t="s">
        <v>45</v>
      </c>
      <c r="Q117" s="1" t="s">
        <v>32</v>
      </c>
      <c r="R117" s="1" t="s">
        <v>165</v>
      </c>
      <c r="S117" s="1" t="s">
        <v>37</v>
      </c>
      <c r="T117" s="1" t="s">
        <v>61</v>
      </c>
      <c r="U117" s="1" t="s">
        <v>62</v>
      </c>
      <c r="V117" s="1" t="s">
        <v>272</v>
      </c>
    </row>
    <row r="118" spans="1:23" x14ac:dyDescent="0.25">
      <c r="A118" s="2">
        <v>45068.985577581014</v>
      </c>
      <c r="B118" s="1" t="s">
        <v>49</v>
      </c>
      <c r="C118" s="1" t="s">
        <v>24</v>
      </c>
      <c r="D118" s="1" t="s">
        <v>65</v>
      </c>
      <c r="E118" s="1" t="s">
        <v>72</v>
      </c>
      <c r="F118" s="1" t="s">
        <v>273</v>
      </c>
      <c r="G118" s="1" t="s">
        <v>67</v>
      </c>
      <c r="H118" s="1" t="s">
        <v>274</v>
      </c>
      <c r="I118" s="1" t="s">
        <v>30</v>
      </c>
      <c r="J118" s="1" t="s">
        <v>31</v>
      </c>
      <c r="K118" s="1" t="s">
        <v>35</v>
      </c>
      <c r="M118" s="1" t="s">
        <v>33</v>
      </c>
      <c r="N118" s="1" t="s">
        <v>32</v>
      </c>
      <c r="O118" s="1" t="s">
        <v>35</v>
      </c>
      <c r="P118" s="1" t="s">
        <v>33</v>
      </c>
      <c r="Q118" s="1" t="s">
        <v>32</v>
      </c>
      <c r="R118" s="1" t="s">
        <v>165</v>
      </c>
      <c r="S118" s="1" t="s">
        <v>33</v>
      </c>
      <c r="T118" s="1" t="s">
        <v>31</v>
      </c>
      <c r="U118" s="1" t="s">
        <v>32</v>
      </c>
      <c r="V118" s="1" t="s">
        <v>275</v>
      </c>
    </row>
    <row r="119" spans="1:23" x14ac:dyDescent="0.25">
      <c r="A119" s="2">
        <v>45068.987368217597</v>
      </c>
      <c r="B119" s="1" t="s">
        <v>119</v>
      </c>
      <c r="C119" s="1" t="s">
        <v>77</v>
      </c>
      <c r="D119" s="1" t="s">
        <v>120</v>
      </c>
      <c r="E119" s="1" t="s">
        <v>143</v>
      </c>
      <c r="F119" s="1" t="s">
        <v>267</v>
      </c>
      <c r="G119" s="1" t="s">
        <v>58</v>
      </c>
      <c r="H119" s="1" t="s">
        <v>52</v>
      </c>
      <c r="I119" s="1" t="s">
        <v>30</v>
      </c>
      <c r="J119" s="1" t="s">
        <v>61</v>
      </c>
      <c r="K119" s="1" t="s">
        <v>46</v>
      </c>
      <c r="M119" s="1" t="s">
        <v>34</v>
      </c>
      <c r="N119" s="1" t="s">
        <v>35</v>
      </c>
      <c r="O119" s="1" t="s">
        <v>35</v>
      </c>
      <c r="P119" s="1" t="s">
        <v>45</v>
      </c>
      <c r="Q119" s="1" t="s">
        <v>35</v>
      </c>
      <c r="R119" s="1" t="s">
        <v>165</v>
      </c>
      <c r="S119" s="1" t="s">
        <v>86</v>
      </c>
      <c r="T119" s="1" t="s">
        <v>44</v>
      </c>
      <c r="U119" s="1" t="s">
        <v>35</v>
      </c>
      <c r="V119" s="1" t="s">
        <v>276</v>
      </c>
    </row>
    <row r="120" spans="1:23" x14ac:dyDescent="0.25">
      <c r="A120" s="2">
        <v>45068.989522928241</v>
      </c>
      <c r="B120" s="1" t="s">
        <v>23</v>
      </c>
      <c r="C120" s="1" t="s">
        <v>77</v>
      </c>
      <c r="D120" s="1" t="s">
        <v>65</v>
      </c>
      <c r="E120" s="1" t="s">
        <v>40</v>
      </c>
      <c r="F120" s="1" t="s">
        <v>277</v>
      </c>
      <c r="G120" s="1" t="s">
        <v>278</v>
      </c>
      <c r="H120" s="1" t="s">
        <v>279</v>
      </c>
      <c r="I120" s="1" t="s">
        <v>30</v>
      </c>
      <c r="J120" s="1" t="s">
        <v>31</v>
      </c>
      <c r="K120" s="1" t="s">
        <v>35</v>
      </c>
      <c r="L120" s="1" t="s">
        <v>33</v>
      </c>
      <c r="M120" s="1" t="s">
        <v>33</v>
      </c>
      <c r="N120" s="1" t="s">
        <v>32</v>
      </c>
      <c r="O120" s="1" t="s">
        <v>35</v>
      </c>
      <c r="P120" s="1" t="s">
        <v>34</v>
      </c>
      <c r="Q120" s="1" t="s">
        <v>35</v>
      </c>
      <c r="R120" s="1" t="s">
        <v>36</v>
      </c>
      <c r="S120" s="1" t="s">
        <v>37</v>
      </c>
      <c r="T120" s="1" t="s">
        <v>44</v>
      </c>
      <c r="U120" s="1" t="s">
        <v>32</v>
      </c>
      <c r="V120" s="1" t="s">
        <v>280</v>
      </c>
    </row>
    <row r="121" spans="1:23" x14ac:dyDescent="0.25">
      <c r="A121" s="2">
        <v>45068.992164293981</v>
      </c>
      <c r="B121" s="1" t="s">
        <v>23</v>
      </c>
      <c r="C121" s="1" t="s">
        <v>24</v>
      </c>
      <c r="D121" s="1" t="s">
        <v>25</v>
      </c>
      <c r="E121" s="1" t="s">
        <v>117</v>
      </c>
      <c r="F121" s="1" t="s">
        <v>93</v>
      </c>
      <c r="G121" s="1" t="s">
        <v>180</v>
      </c>
      <c r="H121" s="1" t="s">
        <v>43</v>
      </c>
      <c r="I121" s="1" t="s">
        <v>30</v>
      </c>
      <c r="J121" s="1" t="s">
        <v>61</v>
      </c>
      <c r="K121" s="1" t="s">
        <v>32</v>
      </c>
      <c r="L121" s="1" t="s">
        <v>33</v>
      </c>
      <c r="M121" s="1" t="s">
        <v>33</v>
      </c>
      <c r="N121" s="1" t="s">
        <v>32</v>
      </c>
      <c r="O121" s="1" t="s">
        <v>32</v>
      </c>
      <c r="P121" s="1" t="s">
        <v>33</v>
      </c>
      <c r="Q121" s="1" t="s">
        <v>32</v>
      </c>
      <c r="R121" s="1" t="s">
        <v>281</v>
      </c>
      <c r="S121" s="1" t="s">
        <v>37</v>
      </c>
      <c r="T121" s="1" t="s">
        <v>44</v>
      </c>
      <c r="U121" s="1" t="s">
        <v>32</v>
      </c>
      <c r="V121" s="1" t="s">
        <v>282</v>
      </c>
      <c r="W121" s="1" t="s">
        <v>283</v>
      </c>
    </row>
    <row r="122" spans="1:23" x14ac:dyDescent="0.25">
      <c r="A122" s="2">
        <v>45068.994111886575</v>
      </c>
      <c r="B122" s="1" t="s">
        <v>49</v>
      </c>
      <c r="C122" s="1" t="s">
        <v>24</v>
      </c>
      <c r="D122" s="1" t="s">
        <v>25</v>
      </c>
      <c r="E122" s="1" t="s">
        <v>72</v>
      </c>
      <c r="F122" s="1" t="s">
        <v>88</v>
      </c>
      <c r="G122" s="1" t="s">
        <v>122</v>
      </c>
      <c r="H122" s="1" t="s">
        <v>284</v>
      </c>
      <c r="I122" s="1" t="s">
        <v>30</v>
      </c>
      <c r="J122" s="1" t="s">
        <v>54</v>
      </c>
      <c r="K122" s="1" t="s">
        <v>35</v>
      </c>
      <c r="M122" s="1" t="s">
        <v>33</v>
      </c>
      <c r="N122" s="1" t="s">
        <v>32</v>
      </c>
      <c r="O122" s="1" t="s">
        <v>62</v>
      </c>
      <c r="P122" s="1" t="s">
        <v>45</v>
      </c>
      <c r="Q122" s="1" t="s">
        <v>32</v>
      </c>
      <c r="R122" s="1" t="s">
        <v>74</v>
      </c>
      <c r="S122" s="1" t="s">
        <v>33</v>
      </c>
      <c r="T122" s="1" t="s">
        <v>44</v>
      </c>
      <c r="U122" s="1" t="s">
        <v>32</v>
      </c>
      <c r="V122" s="1" t="s">
        <v>285</v>
      </c>
      <c r="W122" s="1" t="s">
        <v>286</v>
      </c>
    </row>
    <row r="123" spans="1:23" x14ac:dyDescent="0.25">
      <c r="A123" s="2">
        <v>45068.996555324076</v>
      </c>
      <c r="B123" s="1" t="s">
        <v>49</v>
      </c>
      <c r="C123" s="1" t="s">
        <v>24</v>
      </c>
      <c r="D123" s="1" t="s">
        <v>25</v>
      </c>
      <c r="E123" s="1" t="s">
        <v>56</v>
      </c>
      <c r="F123" s="1" t="s">
        <v>227</v>
      </c>
      <c r="G123" s="1" t="s">
        <v>287</v>
      </c>
      <c r="H123" s="1" t="s">
        <v>89</v>
      </c>
      <c r="I123" s="1" t="s">
        <v>30</v>
      </c>
      <c r="J123" s="1" t="s">
        <v>61</v>
      </c>
      <c r="K123" s="1" t="s">
        <v>46</v>
      </c>
      <c r="M123" s="1" t="s">
        <v>62</v>
      </c>
      <c r="N123" s="1" t="s">
        <v>46</v>
      </c>
      <c r="O123" s="1" t="s">
        <v>35</v>
      </c>
      <c r="P123" s="1" t="s">
        <v>34</v>
      </c>
      <c r="Q123" s="1" t="s">
        <v>35</v>
      </c>
      <c r="R123" s="1" t="s">
        <v>288</v>
      </c>
      <c r="S123" s="1" t="s">
        <v>33</v>
      </c>
      <c r="T123" s="1" t="s">
        <v>31</v>
      </c>
      <c r="U123" s="1" t="s">
        <v>35</v>
      </c>
      <c r="V123" s="1" t="s">
        <v>289</v>
      </c>
    </row>
    <row r="124" spans="1:23" x14ac:dyDescent="0.25">
      <c r="A124" s="2">
        <v>45068.997902465278</v>
      </c>
      <c r="B124" s="1" t="s">
        <v>119</v>
      </c>
      <c r="C124" s="1" t="s">
        <v>24</v>
      </c>
      <c r="D124" s="1" t="s">
        <v>290</v>
      </c>
      <c r="E124" s="1" t="s">
        <v>40</v>
      </c>
      <c r="F124" s="1" t="s">
        <v>291</v>
      </c>
      <c r="G124" s="1" t="s">
        <v>257</v>
      </c>
      <c r="H124" s="1" t="s">
        <v>80</v>
      </c>
      <c r="I124" s="1" t="s">
        <v>60</v>
      </c>
      <c r="J124" s="1" t="s">
        <v>61</v>
      </c>
      <c r="K124" s="1" t="s">
        <v>32</v>
      </c>
      <c r="L124" s="1" t="s">
        <v>33</v>
      </c>
      <c r="M124" s="1" t="s">
        <v>33</v>
      </c>
      <c r="N124" s="1" t="s">
        <v>32</v>
      </c>
      <c r="O124" s="1" t="s">
        <v>32</v>
      </c>
      <c r="P124" s="1" t="s">
        <v>33</v>
      </c>
      <c r="Q124" s="1" t="s">
        <v>32</v>
      </c>
      <c r="R124" s="1" t="s">
        <v>181</v>
      </c>
      <c r="S124" s="1" t="s">
        <v>86</v>
      </c>
      <c r="T124" s="1" t="s">
        <v>54</v>
      </c>
      <c r="U124" s="1" t="s">
        <v>32</v>
      </c>
      <c r="V124" s="1" t="s">
        <v>292</v>
      </c>
      <c r="W124" s="1" t="s">
        <v>293</v>
      </c>
    </row>
    <row r="125" spans="1:23" x14ac:dyDescent="0.25">
      <c r="A125" s="2">
        <v>45069.007048275467</v>
      </c>
      <c r="B125" s="1" t="s">
        <v>49</v>
      </c>
      <c r="C125" s="1" t="s">
        <v>77</v>
      </c>
      <c r="D125" s="1" t="s">
        <v>25</v>
      </c>
      <c r="E125" s="1" t="s">
        <v>40</v>
      </c>
      <c r="F125" s="1" t="s">
        <v>294</v>
      </c>
      <c r="G125" s="1" t="s">
        <v>185</v>
      </c>
      <c r="H125" s="1" t="s">
        <v>196</v>
      </c>
      <c r="I125" s="1" t="s">
        <v>30</v>
      </c>
      <c r="J125" s="1" t="s">
        <v>44</v>
      </c>
      <c r="K125" s="1" t="s">
        <v>35</v>
      </c>
      <c r="M125" s="1" t="s">
        <v>33</v>
      </c>
      <c r="N125" s="1" t="s">
        <v>32</v>
      </c>
      <c r="O125" s="1" t="s">
        <v>35</v>
      </c>
      <c r="P125" s="1" t="s">
        <v>34</v>
      </c>
      <c r="Q125" s="1" t="s">
        <v>32</v>
      </c>
      <c r="R125" s="1" t="s">
        <v>90</v>
      </c>
      <c r="S125" s="1" t="s">
        <v>33</v>
      </c>
      <c r="T125" s="1" t="s">
        <v>61</v>
      </c>
      <c r="U125" s="1" t="s">
        <v>32</v>
      </c>
      <c r="V125" s="1" t="s">
        <v>295</v>
      </c>
    </row>
    <row r="126" spans="1:23" x14ac:dyDescent="0.25">
      <c r="A126" s="2">
        <v>45069.008183761573</v>
      </c>
      <c r="B126" s="1" t="s">
        <v>23</v>
      </c>
      <c r="C126" s="1" t="s">
        <v>24</v>
      </c>
      <c r="D126" s="1" t="s">
        <v>25</v>
      </c>
      <c r="E126" s="1" t="s">
        <v>40</v>
      </c>
      <c r="F126" s="1" t="s">
        <v>296</v>
      </c>
      <c r="G126" s="1" t="s">
        <v>58</v>
      </c>
      <c r="H126" s="1" t="s">
        <v>297</v>
      </c>
      <c r="I126" s="1" t="s">
        <v>30</v>
      </c>
      <c r="J126" s="1" t="s">
        <v>61</v>
      </c>
      <c r="K126" s="1" t="s">
        <v>46</v>
      </c>
      <c r="M126" s="1" t="s">
        <v>33</v>
      </c>
      <c r="N126" s="1" t="s">
        <v>35</v>
      </c>
      <c r="O126" s="1" t="s">
        <v>32</v>
      </c>
      <c r="P126" s="1" t="s">
        <v>33</v>
      </c>
      <c r="Q126" s="1" t="s">
        <v>35</v>
      </c>
      <c r="R126" s="1" t="s">
        <v>298</v>
      </c>
      <c r="S126" s="1" t="s">
        <v>91</v>
      </c>
      <c r="T126" s="1" t="s">
        <v>44</v>
      </c>
      <c r="U126" s="1" t="s">
        <v>32</v>
      </c>
      <c r="V126" s="1" t="s">
        <v>299</v>
      </c>
    </row>
    <row r="127" spans="1:23" x14ac:dyDescent="0.25">
      <c r="A127" s="2">
        <v>45069.009437337962</v>
      </c>
      <c r="B127" s="1" t="s">
        <v>119</v>
      </c>
      <c r="C127" s="1" t="s">
        <v>300</v>
      </c>
      <c r="D127" s="1" t="s">
        <v>120</v>
      </c>
      <c r="E127" s="1" t="s">
        <v>56</v>
      </c>
      <c r="F127" s="1" t="s">
        <v>301</v>
      </c>
      <c r="G127" s="1" t="s">
        <v>144</v>
      </c>
      <c r="H127" s="1" t="s">
        <v>302</v>
      </c>
      <c r="I127" s="1" t="s">
        <v>30</v>
      </c>
      <c r="J127" s="1" t="s">
        <v>61</v>
      </c>
      <c r="K127" s="1" t="s">
        <v>32</v>
      </c>
      <c r="L127" s="1" t="s">
        <v>37</v>
      </c>
      <c r="M127" s="1" t="s">
        <v>45</v>
      </c>
      <c r="N127" s="1" t="s">
        <v>32</v>
      </c>
      <c r="O127" s="1" t="s">
        <v>32</v>
      </c>
      <c r="P127" s="1" t="s">
        <v>33</v>
      </c>
      <c r="Q127" s="1" t="s">
        <v>62</v>
      </c>
      <c r="R127" s="1" t="s">
        <v>145</v>
      </c>
      <c r="S127" s="1" t="s">
        <v>37</v>
      </c>
      <c r="T127" s="1" t="s">
        <v>54</v>
      </c>
      <c r="U127" s="1" t="s">
        <v>62</v>
      </c>
      <c r="V127" s="1" t="s">
        <v>303</v>
      </c>
    </row>
    <row r="128" spans="1:23" x14ac:dyDescent="0.25">
      <c r="A128" s="2">
        <v>45069.010390925927</v>
      </c>
      <c r="B128" s="1" t="s">
        <v>23</v>
      </c>
      <c r="C128" s="1" t="s">
        <v>24</v>
      </c>
      <c r="D128" s="1" t="s">
        <v>25</v>
      </c>
      <c r="E128" s="1" t="s">
        <v>72</v>
      </c>
      <c r="F128" s="1" t="s">
        <v>109</v>
      </c>
      <c r="G128" s="1" t="s">
        <v>67</v>
      </c>
      <c r="H128" s="1" t="s">
        <v>284</v>
      </c>
      <c r="I128" s="1" t="s">
        <v>30</v>
      </c>
      <c r="J128" s="1" t="s">
        <v>304</v>
      </c>
      <c r="K128" s="1" t="s">
        <v>46</v>
      </c>
      <c r="M128" s="1" t="s">
        <v>34</v>
      </c>
      <c r="N128" s="1" t="s">
        <v>35</v>
      </c>
      <c r="O128" s="1" t="s">
        <v>35</v>
      </c>
      <c r="P128" s="1" t="s">
        <v>45</v>
      </c>
      <c r="Q128" s="1" t="s">
        <v>35</v>
      </c>
      <c r="R128" s="1" t="s">
        <v>90</v>
      </c>
      <c r="S128" s="1" t="s">
        <v>33</v>
      </c>
      <c r="T128" s="1" t="s">
        <v>61</v>
      </c>
      <c r="U128" s="1" t="s">
        <v>32</v>
      </c>
      <c r="V128" s="1" t="s">
        <v>305</v>
      </c>
    </row>
    <row r="129" spans="1:22" x14ac:dyDescent="0.25">
      <c r="A129" s="2">
        <v>45069.010594918982</v>
      </c>
      <c r="B129" s="1" t="s">
        <v>23</v>
      </c>
      <c r="C129" s="1" t="s">
        <v>77</v>
      </c>
      <c r="D129" s="1" t="s">
        <v>78</v>
      </c>
      <c r="E129" s="1" t="s">
        <v>101</v>
      </c>
    </row>
    <row r="130" spans="1:22" x14ac:dyDescent="0.25">
      <c r="A130" s="2">
        <v>45069.010785162041</v>
      </c>
      <c r="B130" s="1" t="s">
        <v>119</v>
      </c>
      <c r="C130" s="1" t="s">
        <v>24</v>
      </c>
      <c r="D130" s="1" t="s">
        <v>65</v>
      </c>
      <c r="E130" s="1" t="s">
        <v>101</v>
      </c>
    </row>
    <row r="131" spans="1:22" x14ac:dyDescent="0.25">
      <c r="A131" s="2">
        <v>45069.012374479164</v>
      </c>
      <c r="B131" s="1" t="s">
        <v>23</v>
      </c>
      <c r="C131" s="1" t="s">
        <v>77</v>
      </c>
      <c r="D131" s="1" t="s">
        <v>114</v>
      </c>
      <c r="E131" s="1" t="s">
        <v>40</v>
      </c>
      <c r="F131" s="1" t="s">
        <v>79</v>
      </c>
      <c r="G131" s="1" t="s">
        <v>84</v>
      </c>
      <c r="H131" s="1" t="s">
        <v>306</v>
      </c>
      <c r="I131" s="1" t="s">
        <v>30</v>
      </c>
      <c r="J131" s="1" t="s">
        <v>54</v>
      </c>
      <c r="K131" s="1" t="s">
        <v>32</v>
      </c>
      <c r="L131" s="1" t="s">
        <v>33</v>
      </c>
      <c r="M131" s="1" t="s">
        <v>33</v>
      </c>
      <c r="N131" s="1" t="s">
        <v>32</v>
      </c>
      <c r="O131" s="1" t="s">
        <v>35</v>
      </c>
      <c r="P131" s="1" t="s">
        <v>34</v>
      </c>
      <c r="Q131" s="1" t="s">
        <v>32</v>
      </c>
      <c r="R131" s="1" t="s">
        <v>165</v>
      </c>
      <c r="S131" s="1" t="s">
        <v>37</v>
      </c>
      <c r="T131" s="1" t="s">
        <v>54</v>
      </c>
      <c r="U131" s="1" t="s">
        <v>32</v>
      </c>
      <c r="V131" s="1" t="s">
        <v>307</v>
      </c>
    </row>
    <row r="132" spans="1:22" x14ac:dyDescent="0.25">
      <c r="A132" s="2">
        <v>45069.013465960648</v>
      </c>
      <c r="B132" s="1" t="s">
        <v>49</v>
      </c>
      <c r="C132" s="1" t="s">
        <v>77</v>
      </c>
      <c r="D132" s="1" t="s">
        <v>78</v>
      </c>
      <c r="E132" s="1" t="s">
        <v>40</v>
      </c>
      <c r="F132" s="1" t="s">
        <v>27</v>
      </c>
      <c r="G132" s="1" t="s">
        <v>122</v>
      </c>
      <c r="H132" s="1" t="s">
        <v>284</v>
      </c>
      <c r="I132" s="1" t="s">
        <v>30</v>
      </c>
      <c r="J132" s="1" t="s">
        <v>54</v>
      </c>
      <c r="K132" s="1" t="s">
        <v>35</v>
      </c>
      <c r="M132" s="1" t="s">
        <v>45</v>
      </c>
      <c r="N132" s="1" t="s">
        <v>35</v>
      </c>
      <c r="O132" s="1" t="s">
        <v>35</v>
      </c>
      <c r="P132" s="1" t="s">
        <v>34</v>
      </c>
      <c r="Q132" s="1" t="s">
        <v>35</v>
      </c>
      <c r="R132" s="1" t="s">
        <v>308</v>
      </c>
      <c r="S132" s="1" t="s">
        <v>33</v>
      </c>
      <c r="T132" s="1" t="s">
        <v>31</v>
      </c>
      <c r="U132" s="1" t="s">
        <v>62</v>
      </c>
      <c r="V132" s="1" t="s">
        <v>309</v>
      </c>
    </row>
    <row r="133" spans="1:22" x14ac:dyDescent="0.25">
      <c r="A133" s="2">
        <v>45069.013868310183</v>
      </c>
      <c r="B133" s="1" t="s">
        <v>23</v>
      </c>
      <c r="C133" s="1" t="s">
        <v>77</v>
      </c>
      <c r="D133" s="1" t="s">
        <v>78</v>
      </c>
      <c r="E133" s="1" t="s">
        <v>101</v>
      </c>
    </row>
    <row r="134" spans="1:22" x14ac:dyDescent="0.25">
      <c r="A134" s="2">
        <v>45069.020467002316</v>
      </c>
      <c r="B134" s="1" t="s">
        <v>23</v>
      </c>
      <c r="C134" s="1" t="s">
        <v>24</v>
      </c>
      <c r="D134" s="1" t="s">
        <v>25</v>
      </c>
      <c r="E134" s="1" t="s">
        <v>40</v>
      </c>
      <c r="F134" s="1" t="s">
        <v>109</v>
      </c>
      <c r="G134" s="1" t="s">
        <v>310</v>
      </c>
      <c r="H134" s="1" t="s">
        <v>274</v>
      </c>
      <c r="I134" s="1" t="s">
        <v>30</v>
      </c>
      <c r="J134" s="1" t="s">
        <v>61</v>
      </c>
      <c r="K134" s="1" t="s">
        <v>35</v>
      </c>
      <c r="M134" s="1" t="s">
        <v>34</v>
      </c>
      <c r="N134" s="1" t="s">
        <v>32</v>
      </c>
      <c r="O134" s="1" t="s">
        <v>35</v>
      </c>
      <c r="P134" s="1" t="s">
        <v>45</v>
      </c>
      <c r="Q134" s="1" t="s">
        <v>32</v>
      </c>
      <c r="R134" s="1" t="s">
        <v>165</v>
      </c>
      <c r="S134" s="1" t="s">
        <v>33</v>
      </c>
      <c r="T134" s="1" t="s">
        <v>31</v>
      </c>
      <c r="U134" s="1" t="s">
        <v>35</v>
      </c>
      <c r="V134" s="1" t="s">
        <v>64</v>
      </c>
    </row>
    <row r="135" spans="1:22" x14ac:dyDescent="0.25">
      <c r="A135" s="2">
        <v>45069.084385243055</v>
      </c>
      <c r="B135" s="1" t="s">
        <v>23</v>
      </c>
      <c r="C135" s="1" t="s">
        <v>24</v>
      </c>
      <c r="D135" s="1" t="s">
        <v>25</v>
      </c>
      <c r="E135" s="1" t="s">
        <v>72</v>
      </c>
      <c r="F135" s="1" t="s">
        <v>88</v>
      </c>
      <c r="G135" s="1" t="s">
        <v>311</v>
      </c>
      <c r="H135" s="1" t="s">
        <v>104</v>
      </c>
      <c r="I135" s="1" t="s">
        <v>30</v>
      </c>
      <c r="J135" s="1" t="s">
        <v>44</v>
      </c>
      <c r="K135" s="1" t="s">
        <v>32</v>
      </c>
      <c r="L135" s="1" t="s">
        <v>99</v>
      </c>
      <c r="M135" s="1" t="s">
        <v>45</v>
      </c>
      <c r="N135" s="1" t="s">
        <v>32</v>
      </c>
      <c r="O135" s="1" t="s">
        <v>35</v>
      </c>
      <c r="P135" s="1" t="s">
        <v>45</v>
      </c>
      <c r="Q135" s="1" t="s">
        <v>32</v>
      </c>
      <c r="R135" s="1" t="s">
        <v>220</v>
      </c>
      <c r="S135" s="1" t="s">
        <v>33</v>
      </c>
      <c r="T135" s="1" t="s">
        <v>31</v>
      </c>
      <c r="U135" s="1" t="s">
        <v>32</v>
      </c>
      <c r="V135" s="1" t="s">
        <v>312</v>
      </c>
    </row>
    <row r="136" spans="1:22" x14ac:dyDescent="0.25">
      <c r="A136" s="2">
        <v>45069.08572664352</v>
      </c>
      <c r="B136" s="1" t="s">
        <v>23</v>
      </c>
      <c r="C136" s="1" t="s">
        <v>77</v>
      </c>
      <c r="D136" s="1" t="s">
        <v>114</v>
      </c>
      <c r="E136" s="1" t="s">
        <v>40</v>
      </c>
      <c r="F136" s="1" t="s">
        <v>131</v>
      </c>
      <c r="G136" s="1" t="s">
        <v>144</v>
      </c>
      <c r="H136" s="1" t="s">
        <v>52</v>
      </c>
      <c r="I136" s="1" t="s">
        <v>30</v>
      </c>
      <c r="J136" s="1" t="s">
        <v>61</v>
      </c>
      <c r="K136" s="1" t="s">
        <v>32</v>
      </c>
      <c r="L136" s="1" t="s">
        <v>37</v>
      </c>
      <c r="M136" s="1" t="s">
        <v>45</v>
      </c>
      <c r="N136" s="1" t="s">
        <v>46</v>
      </c>
      <c r="O136" s="1" t="s">
        <v>62</v>
      </c>
      <c r="P136" s="1" t="s">
        <v>45</v>
      </c>
      <c r="Q136" s="1" t="s">
        <v>35</v>
      </c>
      <c r="R136" s="1" t="s">
        <v>90</v>
      </c>
      <c r="S136" s="1" t="s">
        <v>86</v>
      </c>
      <c r="T136" s="1" t="s">
        <v>304</v>
      </c>
      <c r="U136" s="1" t="s">
        <v>62</v>
      </c>
      <c r="V136" s="1" t="s">
        <v>313</v>
      </c>
    </row>
    <row r="137" spans="1:22" x14ac:dyDescent="0.25">
      <c r="A137" s="2">
        <v>45069.0872465625</v>
      </c>
      <c r="B137" s="1" t="s">
        <v>49</v>
      </c>
      <c r="C137" s="1" t="s">
        <v>24</v>
      </c>
      <c r="D137" s="1" t="s">
        <v>120</v>
      </c>
      <c r="E137" s="1" t="s">
        <v>72</v>
      </c>
      <c r="F137" s="1" t="s">
        <v>109</v>
      </c>
      <c r="G137" s="1" t="s">
        <v>122</v>
      </c>
      <c r="H137" s="1" t="s">
        <v>80</v>
      </c>
      <c r="I137" s="1" t="s">
        <v>30</v>
      </c>
      <c r="J137" s="1" t="s">
        <v>44</v>
      </c>
      <c r="K137" s="1" t="s">
        <v>46</v>
      </c>
      <c r="L137" s="1" t="s">
        <v>37</v>
      </c>
      <c r="M137" s="1" t="s">
        <v>45</v>
      </c>
      <c r="N137" s="1" t="s">
        <v>35</v>
      </c>
      <c r="O137" s="1" t="s">
        <v>62</v>
      </c>
      <c r="P137" s="1" t="s">
        <v>45</v>
      </c>
      <c r="Q137" s="1" t="s">
        <v>32</v>
      </c>
      <c r="R137" s="1" t="s">
        <v>90</v>
      </c>
      <c r="S137" s="1" t="s">
        <v>86</v>
      </c>
      <c r="T137" s="1" t="s">
        <v>61</v>
      </c>
      <c r="U137" s="1" t="s">
        <v>35</v>
      </c>
      <c r="V137" s="1" t="s">
        <v>314</v>
      </c>
    </row>
    <row r="138" spans="1:22" x14ac:dyDescent="0.25">
      <c r="A138" s="2">
        <v>45069.087993518522</v>
      </c>
      <c r="B138" s="1" t="s">
        <v>119</v>
      </c>
      <c r="C138" s="1" t="s">
        <v>24</v>
      </c>
      <c r="D138" s="1" t="s">
        <v>25</v>
      </c>
      <c r="E138" s="1" t="s">
        <v>143</v>
      </c>
      <c r="F138" s="1" t="s">
        <v>294</v>
      </c>
      <c r="G138" s="1" t="s">
        <v>257</v>
      </c>
      <c r="H138" s="1" t="s">
        <v>315</v>
      </c>
      <c r="I138" s="1" t="s">
        <v>30</v>
      </c>
      <c r="J138" s="1" t="s">
        <v>61</v>
      </c>
      <c r="K138" s="1" t="s">
        <v>46</v>
      </c>
      <c r="M138" s="1" t="s">
        <v>45</v>
      </c>
      <c r="N138" s="1" t="s">
        <v>32</v>
      </c>
      <c r="O138" s="1" t="s">
        <v>62</v>
      </c>
      <c r="P138" s="1" t="s">
        <v>34</v>
      </c>
      <c r="Q138" s="1" t="s">
        <v>35</v>
      </c>
      <c r="R138" s="1" t="s">
        <v>165</v>
      </c>
      <c r="S138" s="1" t="s">
        <v>37</v>
      </c>
      <c r="T138" s="1" t="s">
        <v>61</v>
      </c>
      <c r="U138" s="1" t="s">
        <v>35</v>
      </c>
      <c r="V138" s="1" t="s">
        <v>316</v>
      </c>
    </row>
    <row r="139" spans="1:22" x14ac:dyDescent="0.25">
      <c r="A139" s="2">
        <v>45069.090897719907</v>
      </c>
      <c r="B139" s="1" t="s">
        <v>49</v>
      </c>
      <c r="C139" s="1" t="s">
        <v>153</v>
      </c>
      <c r="D139" s="1" t="s">
        <v>65</v>
      </c>
      <c r="E139" s="1" t="s">
        <v>40</v>
      </c>
      <c r="F139" s="1" t="s">
        <v>188</v>
      </c>
      <c r="G139" s="1" t="s">
        <v>144</v>
      </c>
      <c r="H139" s="1" t="s">
        <v>68</v>
      </c>
      <c r="I139" s="1" t="s">
        <v>30</v>
      </c>
      <c r="J139" s="1" t="s">
        <v>44</v>
      </c>
      <c r="K139" s="1" t="s">
        <v>46</v>
      </c>
      <c r="L139" s="1" t="s">
        <v>99</v>
      </c>
      <c r="M139" s="1" t="s">
        <v>45</v>
      </c>
      <c r="N139" s="1" t="s">
        <v>35</v>
      </c>
      <c r="O139" s="1" t="s">
        <v>62</v>
      </c>
      <c r="P139" s="1" t="s">
        <v>45</v>
      </c>
      <c r="Q139" s="1" t="s">
        <v>35</v>
      </c>
      <c r="R139" s="1" t="s">
        <v>281</v>
      </c>
      <c r="S139" s="1" t="s">
        <v>33</v>
      </c>
      <c r="T139" s="1" t="s">
        <v>54</v>
      </c>
      <c r="U139" s="1" t="s">
        <v>35</v>
      </c>
      <c r="V139" s="1" t="s">
        <v>317</v>
      </c>
    </row>
    <row r="140" spans="1:22" x14ac:dyDescent="0.25">
      <c r="A140" s="2">
        <v>45069.09358054398</v>
      </c>
      <c r="B140" s="1" t="s">
        <v>23</v>
      </c>
      <c r="C140" s="1" t="s">
        <v>77</v>
      </c>
      <c r="D140" s="1" t="s">
        <v>114</v>
      </c>
      <c r="E140" s="1" t="s">
        <v>40</v>
      </c>
      <c r="F140" s="1" t="s">
        <v>27</v>
      </c>
      <c r="G140" s="1" t="s">
        <v>144</v>
      </c>
      <c r="H140" s="1" t="s">
        <v>104</v>
      </c>
      <c r="I140" s="1" t="s">
        <v>30</v>
      </c>
      <c r="J140" s="1" t="s">
        <v>54</v>
      </c>
      <c r="K140" s="1" t="s">
        <v>35</v>
      </c>
      <c r="M140" s="1" t="s">
        <v>34</v>
      </c>
      <c r="N140" s="1" t="s">
        <v>35</v>
      </c>
      <c r="O140" s="1" t="s">
        <v>35</v>
      </c>
      <c r="P140" s="1" t="s">
        <v>62</v>
      </c>
      <c r="Q140" s="1" t="s">
        <v>35</v>
      </c>
      <c r="R140" s="1" t="s">
        <v>165</v>
      </c>
      <c r="S140" s="1" t="s">
        <v>91</v>
      </c>
      <c r="T140" s="1" t="s">
        <v>54</v>
      </c>
      <c r="U140" s="1" t="s">
        <v>35</v>
      </c>
      <c r="V140" s="1" t="s">
        <v>318</v>
      </c>
    </row>
    <row r="141" spans="1:22" x14ac:dyDescent="0.25">
      <c r="A141" s="2">
        <v>45069.093791921296</v>
      </c>
      <c r="B141" s="1" t="s">
        <v>23</v>
      </c>
      <c r="C141" s="1" t="s">
        <v>300</v>
      </c>
      <c r="D141" s="1" t="s">
        <v>25</v>
      </c>
      <c r="E141" s="1" t="s">
        <v>101</v>
      </c>
    </row>
    <row r="142" spans="1:22" x14ac:dyDescent="0.25">
      <c r="A142" s="2">
        <v>45069.095728900458</v>
      </c>
      <c r="B142" s="1" t="s">
        <v>39</v>
      </c>
      <c r="C142" s="1" t="s">
        <v>24</v>
      </c>
      <c r="D142" s="1" t="s">
        <v>172</v>
      </c>
      <c r="E142" s="1" t="s">
        <v>319</v>
      </c>
      <c r="F142" s="1" t="s">
        <v>320</v>
      </c>
      <c r="G142" s="1" t="s">
        <v>122</v>
      </c>
      <c r="H142" s="1" t="s">
        <v>80</v>
      </c>
      <c r="I142" s="1" t="s">
        <v>30</v>
      </c>
      <c r="J142" s="1" t="s">
        <v>61</v>
      </c>
      <c r="K142" s="1" t="s">
        <v>35</v>
      </c>
      <c r="L142" s="1" t="s">
        <v>37</v>
      </c>
      <c r="M142" s="1" t="s">
        <v>45</v>
      </c>
      <c r="N142" s="1" t="s">
        <v>46</v>
      </c>
      <c r="O142" s="1" t="s">
        <v>32</v>
      </c>
      <c r="P142" s="1" t="s">
        <v>33</v>
      </c>
      <c r="Q142" s="1" t="s">
        <v>32</v>
      </c>
      <c r="R142" s="1" t="s">
        <v>321</v>
      </c>
      <c r="S142" s="1" t="s">
        <v>86</v>
      </c>
      <c r="T142" s="1" t="s">
        <v>54</v>
      </c>
      <c r="U142" s="1" t="s">
        <v>35</v>
      </c>
      <c r="V142" s="1" t="s">
        <v>322</v>
      </c>
    </row>
    <row r="143" spans="1:22" x14ac:dyDescent="0.25">
      <c r="A143" s="2">
        <v>45069.097781944445</v>
      </c>
      <c r="B143" s="1" t="s">
        <v>23</v>
      </c>
      <c r="C143" s="1" t="s">
        <v>77</v>
      </c>
      <c r="D143" s="1" t="s">
        <v>114</v>
      </c>
      <c r="E143" s="1" t="s">
        <v>40</v>
      </c>
      <c r="F143" s="1" t="s">
        <v>323</v>
      </c>
      <c r="G143" s="1" t="s">
        <v>58</v>
      </c>
      <c r="H143" s="1" t="s">
        <v>52</v>
      </c>
      <c r="I143" s="1" t="s">
        <v>30</v>
      </c>
      <c r="J143" s="1" t="s">
        <v>61</v>
      </c>
      <c r="K143" s="1" t="s">
        <v>46</v>
      </c>
      <c r="M143" s="1" t="s">
        <v>33</v>
      </c>
      <c r="N143" s="1" t="s">
        <v>32</v>
      </c>
      <c r="O143" s="1" t="s">
        <v>62</v>
      </c>
      <c r="P143" s="1" t="s">
        <v>45</v>
      </c>
      <c r="Q143" s="1" t="s">
        <v>32</v>
      </c>
      <c r="R143" s="1" t="s">
        <v>90</v>
      </c>
      <c r="S143" s="1" t="s">
        <v>86</v>
      </c>
      <c r="T143" s="1" t="s">
        <v>61</v>
      </c>
      <c r="U143" s="1" t="s">
        <v>35</v>
      </c>
      <c r="V143" s="1" t="s">
        <v>324</v>
      </c>
    </row>
    <row r="144" spans="1:22" x14ac:dyDescent="0.25">
      <c r="A144" s="2">
        <v>45069.0985959838</v>
      </c>
      <c r="B144" s="1" t="s">
        <v>119</v>
      </c>
      <c r="C144" s="1" t="s">
        <v>24</v>
      </c>
      <c r="D144" s="1" t="s">
        <v>25</v>
      </c>
      <c r="E144" s="1" t="s">
        <v>117</v>
      </c>
      <c r="F144" s="1" t="s">
        <v>325</v>
      </c>
      <c r="G144" s="1" t="s">
        <v>67</v>
      </c>
      <c r="H144" s="1" t="s">
        <v>326</v>
      </c>
      <c r="I144" s="1" t="s">
        <v>30</v>
      </c>
      <c r="J144" s="1" t="s">
        <v>61</v>
      </c>
      <c r="K144" s="1" t="s">
        <v>32</v>
      </c>
      <c r="L144" s="1" t="s">
        <v>33</v>
      </c>
      <c r="M144" s="1" t="s">
        <v>33</v>
      </c>
      <c r="N144" s="1" t="s">
        <v>32</v>
      </c>
      <c r="O144" s="1" t="s">
        <v>35</v>
      </c>
      <c r="P144" s="1" t="s">
        <v>33</v>
      </c>
      <c r="Q144" s="1" t="s">
        <v>32</v>
      </c>
      <c r="R144" s="1" t="s">
        <v>213</v>
      </c>
      <c r="S144" s="1" t="s">
        <v>62</v>
      </c>
      <c r="T144" s="1" t="s">
        <v>304</v>
      </c>
      <c r="U144" s="1" t="s">
        <v>35</v>
      </c>
      <c r="V144" s="1" t="s">
        <v>217</v>
      </c>
    </row>
    <row r="145" spans="1:23" x14ac:dyDescent="0.25">
      <c r="A145" s="2">
        <v>45069.104758680551</v>
      </c>
      <c r="B145" s="1" t="s">
        <v>23</v>
      </c>
      <c r="C145" s="1" t="s">
        <v>77</v>
      </c>
      <c r="D145" s="1" t="s">
        <v>78</v>
      </c>
      <c r="E145" s="1" t="s">
        <v>40</v>
      </c>
      <c r="F145" s="1" t="s">
        <v>79</v>
      </c>
      <c r="G145" s="1" t="s">
        <v>185</v>
      </c>
      <c r="H145" s="1" t="s">
        <v>127</v>
      </c>
      <c r="I145" s="1" t="s">
        <v>30</v>
      </c>
      <c r="J145" s="1" t="s">
        <v>54</v>
      </c>
      <c r="K145" s="1" t="s">
        <v>46</v>
      </c>
      <c r="L145" s="1" t="s">
        <v>99</v>
      </c>
      <c r="M145" s="1" t="s">
        <v>62</v>
      </c>
      <c r="N145" s="1" t="s">
        <v>35</v>
      </c>
      <c r="O145" s="1" t="s">
        <v>35</v>
      </c>
      <c r="P145" s="1" t="s">
        <v>45</v>
      </c>
      <c r="Q145" s="1" t="s">
        <v>35</v>
      </c>
      <c r="R145" s="1" t="s">
        <v>176</v>
      </c>
      <c r="S145" s="1" t="s">
        <v>33</v>
      </c>
      <c r="T145" s="1" t="s">
        <v>54</v>
      </c>
      <c r="U145" s="1" t="s">
        <v>62</v>
      </c>
      <c r="V145" s="1" t="s">
        <v>327</v>
      </c>
    </row>
    <row r="146" spans="1:23" x14ac:dyDescent="0.25">
      <c r="A146" s="2">
        <v>45069.105905312499</v>
      </c>
      <c r="B146" s="1" t="s">
        <v>49</v>
      </c>
      <c r="C146" s="1" t="s">
        <v>77</v>
      </c>
      <c r="D146" s="1" t="s">
        <v>65</v>
      </c>
      <c r="E146" s="1" t="s">
        <v>40</v>
      </c>
      <c r="F146" s="1" t="s">
        <v>328</v>
      </c>
      <c r="G146" s="1" t="s">
        <v>287</v>
      </c>
      <c r="H146" s="1" t="s">
        <v>127</v>
      </c>
      <c r="I146" s="1" t="s">
        <v>60</v>
      </c>
      <c r="J146" s="1" t="s">
        <v>61</v>
      </c>
      <c r="K146" s="1" t="s">
        <v>46</v>
      </c>
      <c r="M146" s="1" t="s">
        <v>34</v>
      </c>
      <c r="N146" s="1" t="s">
        <v>46</v>
      </c>
      <c r="O146" s="1" t="s">
        <v>62</v>
      </c>
      <c r="P146" s="1" t="s">
        <v>62</v>
      </c>
      <c r="Q146" s="1" t="s">
        <v>62</v>
      </c>
      <c r="R146" s="1" t="s">
        <v>63</v>
      </c>
      <c r="S146" s="1" t="s">
        <v>37</v>
      </c>
      <c r="T146" s="1" t="s">
        <v>44</v>
      </c>
      <c r="U146" s="1" t="s">
        <v>32</v>
      </c>
      <c r="V146" s="1" t="s">
        <v>329</v>
      </c>
    </row>
    <row r="147" spans="1:23" x14ac:dyDescent="0.25">
      <c r="A147" s="2">
        <v>45069.107211678245</v>
      </c>
      <c r="B147" s="1" t="s">
        <v>23</v>
      </c>
      <c r="C147" s="1" t="s">
        <v>77</v>
      </c>
      <c r="D147" s="1" t="s">
        <v>78</v>
      </c>
      <c r="E147" s="1" t="s">
        <v>40</v>
      </c>
      <c r="F147" s="1" t="s">
        <v>79</v>
      </c>
      <c r="G147" s="1" t="s">
        <v>144</v>
      </c>
      <c r="H147" s="1" t="s">
        <v>68</v>
      </c>
      <c r="I147" s="1" t="s">
        <v>30</v>
      </c>
      <c r="J147" s="1" t="s">
        <v>31</v>
      </c>
      <c r="K147" s="1" t="s">
        <v>32</v>
      </c>
      <c r="L147" s="1" t="s">
        <v>37</v>
      </c>
      <c r="M147" s="1" t="s">
        <v>33</v>
      </c>
      <c r="N147" s="1" t="s">
        <v>32</v>
      </c>
      <c r="O147" s="1" t="s">
        <v>35</v>
      </c>
      <c r="P147" s="1" t="s">
        <v>33</v>
      </c>
      <c r="Q147" s="1" t="s">
        <v>35</v>
      </c>
      <c r="R147" s="1" t="s">
        <v>167</v>
      </c>
      <c r="S147" s="1" t="s">
        <v>33</v>
      </c>
      <c r="T147" s="1" t="s">
        <v>61</v>
      </c>
      <c r="U147" s="1" t="s">
        <v>62</v>
      </c>
      <c r="V147" s="1" t="s">
        <v>64</v>
      </c>
    </row>
    <row r="148" spans="1:23" x14ac:dyDescent="0.25">
      <c r="A148" s="2">
        <v>45069.107921539355</v>
      </c>
      <c r="B148" s="1" t="s">
        <v>23</v>
      </c>
      <c r="C148" s="1" t="s">
        <v>300</v>
      </c>
      <c r="D148" s="1" t="s">
        <v>65</v>
      </c>
      <c r="E148" s="1" t="s">
        <v>117</v>
      </c>
      <c r="F148" s="1" t="s">
        <v>330</v>
      </c>
      <c r="G148" s="1" t="s">
        <v>84</v>
      </c>
      <c r="H148" s="1" t="s">
        <v>331</v>
      </c>
      <c r="I148" s="1" t="s">
        <v>30</v>
      </c>
      <c r="J148" s="1" t="s">
        <v>61</v>
      </c>
      <c r="K148" s="1" t="s">
        <v>35</v>
      </c>
      <c r="L148" s="1" t="s">
        <v>37</v>
      </c>
      <c r="M148" s="1" t="s">
        <v>62</v>
      </c>
      <c r="N148" s="1" t="s">
        <v>35</v>
      </c>
      <c r="O148" s="1" t="s">
        <v>35</v>
      </c>
      <c r="P148" s="1" t="s">
        <v>62</v>
      </c>
      <c r="Q148" s="1" t="s">
        <v>35</v>
      </c>
      <c r="R148" s="1" t="s">
        <v>90</v>
      </c>
      <c r="S148" s="1" t="s">
        <v>37</v>
      </c>
      <c r="T148" s="1" t="s">
        <v>61</v>
      </c>
      <c r="U148" s="1" t="s">
        <v>35</v>
      </c>
      <c r="V148" s="1" t="s">
        <v>329</v>
      </c>
    </row>
    <row r="149" spans="1:23" x14ac:dyDescent="0.25">
      <c r="A149" s="2">
        <v>45069.110247199074</v>
      </c>
      <c r="B149" s="1" t="s">
        <v>23</v>
      </c>
      <c r="C149" s="1" t="s">
        <v>77</v>
      </c>
      <c r="D149" s="1" t="s">
        <v>114</v>
      </c>
      <c r="E149" s="1" t="s">
        <v>40</v>
      </c>
      <c r="F149" s="1" t="s">
        <v>88</v>
      </c>
      <c r="G149" s="1" t="s">
        <v>332</v>
      </c>
      <c r="H149" s="1" t="s">
        <v>274</v>
      </c>
      <c r="I149" s="1" t="s">
        <v>30</v>
      </c>
      <c r="J149" s="1" t="s">
        <v>61</v>
      </c>
      <c r="K149" s="1" t="s">
        <v>46</v>
      </c>
      <c r="L149" s="1" t="s">
        <v>37</v>
      </c>
      <c r="M149" s="1" t="s">
        <v>34</v>
      </c>
      <c r="N149" s="1" t="s">
        <v>35</v>
      </c>
      <c r="O149" s="1" t="s">
        <v>35</v>
      </c>
      <c r="P149" s="1" t="s">
        <v>62</v>
      </c>
      <c r="Q149" s="1" t="s">
        <v>32</v>
      </c>
      <c r="R149" s="1" t="s">
        <v>176</v>
      </c>
      <c r="S149" s="1" t="s">
        <v>86</v>
      </c>
      <c r="T149" s="1" t="s">
        <v>61</v>
      </c>
      <c r="U149" s="1" t="s">
        <v>62</v>
      </c>
      <c r="V149" s="1" t="s">
        <v>333</v>
      </c>
      <c r="W149" s="1" t="s">
        <v>334</v>
      </c>
    </row>
    <row r="150" spans="1:23" x14ac:dyDescent="0.25">
      <c r="A150" s="2">
        <v>45069.111873009257</v>
      </c>
      <c r="B150" s="1" t="s">
        <v>49</v>
      </c>
      <c r="C150" s="1" t="s">
        <v>77</v>
      </c>
      <c r="D150" s="1" t="s">
        <v>114</v>
      </c>
      <c r="E150" s="1" t="s">
        <v>40</v>
      </c>
      <c r="F150" s="1" t="s">
        <v>79</v>
      </c>
      <c r="G150" s="1" t="s">
        <v>144</v>
      </c>
      <c r="H150" s="1" t="s">
        <v>335</v>
      </c>
      <c r="I150" s="1" t="s">
        <v>30</v>
      </c>
      <c r="J150" s="1" t="s">
        <v>44</v>
      </c>
      <c r="K150" s="1" t="s">
        <v>32</v>
      </c>
      <c r="L150" s="1" t="s">
        <v>37</v>
      </c>
      <c r="M150" s="1" t="s">
        <v>34</v>
      </c>
      <c r="N150" s="1" t="s">
        <v>32</v>
      </c>
      <c r="O150" s="1" t="s">
        <v>35</v>
      </c>
      <c r="P150" s="1" t="s">
        <v>34</v>
      </c>
      <c r="Q150" s="1" t="s">
        <v>35</v>
      </c>
      <c r="R150" s="1" t="s">
        <v>336</v>
      </c>
      <c r="S150" s="1" t="s">
        <v>33</v>
      </c>
      <c r="T150" s="1" t="s">
        <v>61</v>
      </c>
      <c r="U150" s="1" t="s">
        <v>62</v>
      </c>
      <c r="V150" s="1" t="s">
        <v>337</v>
      </c>
    </row>
    <row r="151" spans="1:23" x14ac:dyDescent="0.25">
      <c r="A151" s="2">
        <v>45069.112793541666</v>
      </c>
      <c r="B151" s="1" t="s">
        <v>119</v>
      </c>
      <c r="C151" s="1" t="s">
        <v>300</v>
      </c>
      <c r="D151" s="1" t="s">
        <v>65</v>
      </c>
      <c r="E151" s="1" t="s">
        <v>72</v>
      </c>
      <c r="F151" s="1" t="s">
        <v>227</v>
      </c>
      <c r="G151" s="1" t="s">
        <v>332</v>
      </c>
      <c r="H151" s="1" t="s">
        <v>274</v>
      </c>
      <c r="I151" s="1" t="s">
        <v>30</v>
      </c>
      <c r="J151" s="1" t="s">
        <v>61</v>
      </c>
      <c r="K151" s="1" t="s">
        <v>35</v>
      </c>
      <c r="L151" s="1" t="s">
        <v>37</v>
      </c>
      <c r="M151" s="1" t="s">
        <v>34</v>
      </c>
      <c r="N151" s="1" t="s">
        <v>35</v>
      </c>
      <c r="O151" s="1" t="s">
        <v>62</v>
      </c>
      <c r="P151" s="1" t="s">
        <v>34</v>
      </c>
      <c r="Q151" s="1" t="s">
        <v>35</v>
      </c>
      <c r="R151" s="1" t="s">
        <v>336</v>
      </c>
      <c r="S151" s="1" t="s">
        <v>86</v>
      </c>
      <c r="T151" s="1" t="s">
        <v>31</v>
      </c>
      <c r="U151" s="1" t="s">
        <v>62</v>
      </c>
      <c r="V151" s="1" t="s">
        <v>338</v>
      </c>
    </row>
    <row r="152" spans="1:23" x14ac:dyDescent="0.25">
      <c r="A152" s="2">
        <v>45069.11391349537</v>
      </c>
      <c r="B152" s="1" t="s">
        <v>23</v>
      </c>
      <c r="C152" s="1" t="s">
        <v>24</v>
      </c>
      <c r="D152" s="1" t="s">
        <v>65</v>
      </c>
      <c r="E152" s="1" t="s">
        <v>56</v>
      </c>
      <c r="F152" s="1" t="s">
        <v>79</v>
      </c>
      <c r="G152" s="1" t="s">
        <v>67</v>
      </c>
      <c r="H152" s="1" t="s">
        <v>274</v>
      </c>
      <c r="I152" s="1" t="s">
        <v>30</v>
      </c>
      <c r="J152" s="1" t="s">
        <v>44</v>
      </c>
      <c r="K152" s="1" t="s">
        <v>32</v>
      </c>
      <c r="L152" s="1" t="s">
        <v>37</v>
      </c>
      <c r="M152" s="1" t="s">
        <v>33</v>
      </c>
      <c r="N152" s="1" t="s">
        <v>32</v>
      </c>
      <c r="O152" s="1" t="s">
        <v>35</v>
      </c>
      <c r="P152" s="1" t="s">
        <v>45</v>
      </c>
      <c r="Q152" s="1" t="s">
        <v>32</v>
      </c>
      <c r="R152" s="1" t="s">
        <v>176</v>
      </c>
      <c r="S152" s="1" t="s">
        <v>91</v>
      </c>
      <c r="T152" s="1" t="s">
        <v>61</v>
      </c>
      <c r="U152" s="1" t="s">
        <v>35</v>
      </c>
      <c r="V152" s="1" t="s">
        <v>329</v>
      </c>
      <c r="W152" s="1" t="s">
        <v>339</v>
      </c>
    </row>
    <row r="153" spans="1:23" x14ac:dyDescent="0.25">
      <c r="A153" s="2">
        <v>45069.115435879634</v>
      </c>
      <c r="B153" s="1" t="s">
        <v>125</v>
      </c>
      <c r="C153" s="1" t="s">
        <v>300</v>
      </c>
      <c r="D153" s="1" t="s">
        <v>65</v>
      </c>
      <c r="E153" s="1" t="s">
        <v>143</v>
      </c>
      <c r="F153" s="1" t="s">
        <v>340</v>
      </c>
      <c r="G153" s="1" t="s">
        <v>67</v>
      </c>
      <c r="H153" s="1" t="s">
        <v>43</v>
      </c>
      <c r="I153" s="1" t="s">
        <v>60</v>
      </c>
      <c r="J153" s="1" t="s">
        <v>44</v>
      </c>
      <c r="K153" s="1" t="s">
        <v>46</v>
      </c>
      <c r="L153" s="1" t="s">
        <v>99</v>
      </c>
      <c r="M153" s="1" t="s">
        <v>33</v>
      </c>
      <c r="N153" s="1" t="s">
        <v>32</v>
      </c>
      <c r="O153" s="1" t="s">
        <v>35</v>
      </c>
      <c r="P153" s="1" t="s">
        <v>34</v>
      </c>
      <c r="Q153" s="1" t="s">
        <v>35</v>
      </c>
      <c r="R153" s="1" t="s">
        <v>249</v>
      </c>
      <c r="S153" s="1" t="s">
        <v>33</v>
      </c>
      <c r="T153" s="1" t="s">
        <v>31</v>
      </c>
      <c r="U153" s="1" t="s">
        <v>62</v>
      </c>
      <c r="V153" s="1" t="s">
        <v>69</v>
      </c>
    </row>
    <row r="154" spans="1:23" x14ac:dyDescent="0.25">
      <c r="A154" s="2">
        <v>45069.117680497686</v>
      </c>
      <c r="B154" s="1" t="s">
        <v>49</v>
      </c>
      <c r="C154" s="1" t="s">
        <v>77</v>
      </c>
      <c r="D154" s="1" t="s">
        <v>78</v>
      </c>
      <c r="E154" s="1" t="s">
        <v>40</v>
      </c>
      <c r="F154" s="1" t="s">
        <v>79</v>
      </c>
      <c r="G154" s="1" t="s">
        <v>287</v>
      </c>
      <c r="H154" s="1" t="s">
        <v>326</v>
      </c>
      <c r="I154" s="1" t="s">
        <v>60</v>
      </c>
      <c r="J154" s="1" t="s">
        <v>44</v>
      </c>
      <c r="K154" s="1" t="s">
        <v>35</v>
      </c>
      <c r="M154" s="1" t="s">
        <v>62</v>
      </c>
      <c r="N154" s="1" t="s">
        <v>46</v>
      </c>
      <c r="O154" s="1" t="s">
        <v>62</v>
      </c>
      <c r="P154" s="1" t="s">
        <v>62</v>
      </c>
      <c r="Q154" s="1" t="s">
        <v>62</v>
      </c>
      <c r="R154" s="1" t="s">
        <v>281</v>
      </c>
      <c r="S154" s="1" t="s">
        <v>33</v>
      </c>
      <c r="T154" s="1" t="s">
        <v>31</v>
      </c>
      <c r="U154" s="1" t="s">
        <v>35</v>
      </c>
      <c r="V154" s="1" t="s">
        <v>341</v>
      </c>
    </row>
    <row r="155" spans="1:23" x14ac:dyDescent="0.25">
      <c r="A155" s="2">
        <v>45069.118538414346</v>
      </c>
      <c r="B155" s="1" t="s">
        <v>125</v>
      </c>
      <c r="C155" s="1" t="s">
        <v>77</v>
      </c>
      <c r="D155" s="1" t="s">
        <v>290</v>
      </c>
      <c r="E155" s="1" t="s">
        <v>143</v>
      </c>
      <c r="F155" s="1" t="s">
        <v>227</v>
      </c>
      <c r="G155" s="1" t="s">
        <v>144</v>
      </c>
      <c r="H155" s="1" t="s">
        <v>342</v>
      </c>
      <c r="I155" s="1" t="s">
        <v>30</v>
      </c>
      <c r="J155" s="1" t="s">
        <v>304</v>
      </c>
      <c r="K155" s="1" t="s">
        <v>46</v>
      </c>
      <c r="M155" s="1" t="s">
        <v>34</v>
      </c>
      <c r="N155" s="1" t="s">
        <v>46</v>
      </c>
      <c r="O155" s="1" t="s">
        <v>62</v>
      </c>
      <c r="P155" s="1" t="s">
        <v>45</v>
      </c>
      <c r="Q155" s="1" t="s">
        <v>35</v>
      </c>
      <c r="R155" s="1" t="s">
        <v>85</v>
      </c>
      <c r="S155" s="1" t="s">
        <v>91</v>
      </c>
      <c r="T155" s="1" t="s">
        <v>44</v>
      </c>
      <c r="U155" s="1" t="s">
        <v>35</v>
      </c>
      <c r="V155" s="1" t="s">
        <v>343</v>
      </c>
    </row>
    <row r="156" spans="1:23" x14ac:dyDescent="0.25">
      <c r="A156" s="2">
        <v>45069.306584189813</v>
      </c>
      <c r="B156" s="1" t="s">
        <v>119</v>
      </c>
      <c r="C156" s="1" t="s">
        <v>77</v>
      </c>
      <c r="D156" s="1" t="s">
        <v>25</v>
      </c>
      <c r="E156" s="1" t="s">
        <v>117</v>
      </c>
      <c r="F156" s="1" t="s">
        <v>344</v>
      </c>
      <c r="G156" s="1" t="s">
        <v>67</v>
      </c>
      <c r="H156" s="1" t="s">
        <v>43</v>
      </c>
      <c r="J156" s="1" t="s">
        <v>31</v>
      </c>
      <c r="K156" s="1" t="s">
        <v>32</v>
      </c>
      <c r="L156" s="1" t="s">
        <v>33</v>
      </c>
      <c r="M156" s="1" t="s">
        <v>45</v>
      </c>
      <c r="N156" s="1" t="s">
        <v>35</v>
      </c>
      <c r="O156" s="1" t="s">
        <v>35</v>
      </c>
      <c r="P156" s="1" t="s">
        <v>45</v>
      </c>
      <c r="Q156" s="1" t="s">
        <v>32</v>
      </c>
      <c r="R156" s="1" t="s">
        <v>36</v>
      </c>
      <c r="S156" s="1" t="s">
        <v>37</v>
      </c>
      <c r="T156" s="1" t="s">
        <v>31</v>
      </c>
      <c r="U156" s="1" t="s">
        <v>62</v>
      </c>
      <c r="V156" s="1" t="s">
        <v>345</v>
      </c>
    </row>
    <row r="157" spans="1:23" x14ac:dyDescent="0.25">
      <c r="A157" s="2">
        <v>45069.51655576389</v>
      </c>
      <c r="B157" s="1" t="s">
        <v>49</v>
      </c>
      <c r="C157" s="1" t="s">
        <v>24</v>
      </c>
      <c r="D157" s="1" t="s">
        <v>25</v>
      </c>
      <c r="E157" s="1" t="s">
        <v>72</v>
      </c>
      <c r="F157" s="1" t="s">
        <v>79</v>
      </c>
      <c r="G157" s="1" t="s">
        <v>51</v>
      </c>
      <c r="H157" s="1" t="s">
        <v>59</v>
      </c>
      <c r="I157" s="1" t="s">
        <v>30</v>
      </c>
      <c r="J157" s="1" t="s">
        <v>31</v>
      </c>
      <c r="K157" s="1" t="s">
        <v>35</v>
      </c>
      <c r="M157" s="1" t="s">
        <v>45</v>
      </c>
      <c r="N157" s="1" t="s">
        <v>32</v>
      </c>
      <c r="O157" s="1" t="s">
        <v>35</v>
      </c>
      <c r="P157" s="1" t="s">
        <v>62</v>
      </c>
      <c r="Q157" s="1" t="s">
        <v>32</v>
      </c>
      <c r="R157" s="1" t="s">
        <v>90</v>
      </c>
      <c r="S157" s="1" t="s">
        <v>37</v>
      </c>
      <c r="T157" s="1" t="s">
        <v>31</v>
      </c>
      <c r="U157" s="1" t="s">
        <v>32</v>
      </c>
      <c r="V157" s="1" t="s">
        <v>346</v>
      </c>
      <c r="W157" s="1" t="s">
        <v>347</v>
      </c>
    </row>
    <row r="158" spans="1:23" x14ac:dyDescent="0.25">
      <c r="A158" s="2">
        <v>45069.665705381944</v>
      </c>
      <c r="B158" s="1" t="s">
        <v>23</v>
      </c>
      <c r="C158" s="1" t="s">
        <v>24</v>
      </c>
      <c r="D158" s="1" t="s">
        <v>65</v>
      </c>
      <c r="E158" s="1" t="s">
        <v>40</v>
      </c>
      <c r="F158" s="1" t="s">
        <v>88</v>
      </c>
      <c r="G158" s="1" t="s">
        <v>144</v>
      </c>
      <c r="H158" s="1" t="s">
        <v>89</v>
      </c>
      <c r="I158" s="1" t="s">
        <v>60</v>
      </c>
      <c r="J158" s="1" t="s">
        <v>54</v>
      </c>
      <c r="K158" s="1" t="s">
        <v>32</v>
      </c>
      <c r="L158" s="1" t="s">
        <v>33</v>
      </c>
      <c r="M158" s="1" t="s">
        <v>45</v>
      </c>
      <c r="N158" s="1" t="s">
        <v>32</v>
      </c>
      <c r="O158" s="1" t="s">
        <v>32</v>
      </c>
      <c r="P158" s="1" t="s">
        <v>45</v>
      </c>
      <c r="Q158" s="1" t="s">
        <v>32</v>
      </c>
      <c r="R158" s="1" t="s">
        <v>176</v>
      </c>
      <c r="S158" s="1" t="s">
        <v>86</v>
      </c>
      <c r="T158" s="1" t="s">
        <v>61</v>
      </c>
      <c r="U158" s="1" t="s">
        <v>35</v>
      </c>
      <c r="V158" s="1">
        <v>0</v>
      </c>
      <c r="W158" s="1">
        <v>0</v>
      </c>
    </row>
    <row r="159" spans="1:23" x14ac:dyDescent="0.25">
      <c r="A159" s="2">
        <v>45069.666886898151</v>
      </c>
      <c r="B159" s="1" t="s">
        <v>39</v>
      </c>
      <c r="C159" s="1" t="s">
        <v>300</v>
      </c>
      <c r="D159" s="1" t="s">
        <v>114</v>
      </c>
      <c r="E159" s="1" t="s">
        <v>40</v>
      </c>
      <c r="F159" s="1" t="s">
        <v>88</v>
      </c>
      <c r="G159" s="1" t="s">
        <v>84</v>
      </c>
      <c r="H159" s="1" t="s">
        <v>80</v>
      </c>
      <c r="I159" s="1" t="s">
        <v>60</v>
      </c>
      <c r="J159" s="1" t="s">
        <v>61</v>
      </c>
      <c r="K159" s="1" t="s">
        <v>35</v>
      </c>
      <c r="L159" s="1" t="s">
        <v>99</v>
      </c>
      <c r="M159" s="1" t="s">
        <v>34</v>
      </c>
      <c r="N159" s="1" t="s">
        <v>32</v>
      </c>
      <c r="O159" s="1" t="s">
        <v>35</v>
      </c>
      <c r="P159" s="1" t="s">
        <v>45</v>
      </c>
      <c r="Q159" s="1" t="s">
        <v>32</v>
      </c>
      <c r="R159" s="1" t="s">
        <v>308</v>
      </c>
      <c r="S159" s="1" t="s">
        <v>33</v>
      </c>
      <c r="T159" s="1" t="s">
        <v>54</v>
      </c>
      <c r="U159" s="1" t="s">
        <v>35</v>
      </c>
      <c r="V159" s="1" t="s">
        <v>348</v>
      </c>
    </row>
    <row r="160" spans="1:23" x14ac:dyDescent="0.25">
      <c r="A160" s="2">
        <v>45069.669397847218</v>
      </c>
      <c r="B160" s="1" t="s">
        <v>23</v>
      </c>
      <c r="C160" s="1" t="s">
        <v>300</v>
      </c>
      <c r="D160" s="1" t="s">
        <v>120</v>
      </c>
      <c r="E160" s="1" t="s">
        <v>72</v>
      </c>
      <c r="F160" s="1" t="s">
        <v>349</v>
      </c>
      <c r="G160" s="1" t="s">
        <v>84</v>
      </c>
      <c r="H160" s="1" t="s">
        <v>71</v>
      </c>
      <c r="I160" s="1" t="s">
        <v>30</v>
      </c>
      <c r="J160" s="1" t="s">
        <v>44</v>
      </c>
      <c r="K160" s="1" t="s">
        <v>35</v>
      </c>
      <c r="L160" s="1" t="s">
        <v>99</v>
      </c>
      <c r="M160" s="1" t="s">
        <v>34</v>
      </c>
      <c r="N160" s="1" t="s">
        <v>35</v>
      </c>
      <c r="O160" s="1" t="s">
        <v>32</v>
      </c>
      <c r="P160" s="1" t="s">
        <v>33</v>
      </c>
      <c r="Q160" s="1" t="s">
        <v>32</v>
      </c>
      <c r="R160" s="1" t="s">
        <v>281</v>
      </c>
      <c r="S160" s="1" t="s">
        <v>91</v>
      </c>
      <c r="T160" s="1" t="s">
        <v>304</v>
      </c>
      <c r="U160" s="1" t="s">
        <v>62</v>
      </c>
      <c r="V160" s="1" t="s">
        <v>64</v>
      </c>
    </row>
    <row r="161" spans="1:23" x14ac:dyDescent="0.25">
      <c r="A161" s="2">
        <v>45069.671405659727</v>
      </c>
      <c r="B161" s="1" t="s">
        <v>119</v>
      </c>
      <c r="C161" s="1" t="s">
        <v>24</v>
      </c>
      <c r="D161" s="1" t="s">
        <v>25</v>
      </c>
      <c r="E161" s="1" t="s">
        <v>72</v>
      </c>
      <c r="F161" s="1" t="s">
        <v>131</v>
      </c>
      <c r="G161" s="1" t="s">
        <v>287</v>
      </c>
      <c r="H161" s="1" t="s">
        <v>43</v>
      </c>
      <c r="I161" s="1" t="s">
        <v>60</v>
      </c>
      <c r="J161" s="1" t="s">
        <v>304</v>
      </c>
      <c r="K161" s="1" t="s">
        <v>46</v>
      </c>
      <c r="L161" s="1" t="s">
        <v>37</v>
      </c>
      <c r="M161" s="1" t="s">
        <v>34</v>
      </c>
      <c r="N161" s="1" t="s">
        <v>32</v>
      </c>
      <c r="O161" s="1" t="s">
        <v>62</v>
      </c>
      <c r="P161" s="1" t="s">
        <v>62</v>
      </c>
      <c r="Q161" s="1" t="s">
        <v>32</v>
      </c>
      <c r="R161" s="1" t="s">
        <v>165</v>
      </c>
      <c r="S161" s="1" t="s">
        <v>86</v>
      </c>
      <c r="T161" s="1" t="s">
        <v>54</v>
      </c>
      <c r="U161" s="1" t="s">
        <v>35</v>
      </c>
      <c r="V161" s="1" t="s">
        <v>350</v>
      </c>
      <c r="W161" s="1" t="s">
        <v>64</v>
      </c>
    </row>
    <row r="162" spans="1:23" x14ac:dyDescent="0.25">
      <c r="A162" s="2">
        <v>45069.704175497682</v>
      </c>
      <c r="B162" s="1" t="s">
        <v>49</v>
      </c>
      <c r="C162" s="1" t="s">
        <v>24</v>
      </c>
      <c r="D162" s="1" t="s">
        <v>25</v>
      </c>
      <c r="E162" s="1" t="s">
        <v>40</v>
      </c>
      <c r="F162" s="1" t="s">
        <v>107</v>
      </c>
      <c r="G162" s="1" t="s">
        <v>122</v>
      </c>
      <c r="H162" s="1" t="s">
        <v>315</v>
      </c>
      <c r="I162" s="1" t="s">
        <v>30</v>
      </c>
      <c r="J162" s="1" t="s">
        <v>61</v>
      </c>
      <c r="K162" s="1" t="s">
        <v>32</v>
      </c>
      <c r="L162" s="1" t="s">
        <v>37</v>
      </c>
      <c r="M162" s="1" t="s">
        <v>45</v>
      </c>
      <c r="N162" s="1" t="s">
        <v>35</v>
      </c>
      <c r="O162" s="1" t="s">
        <v>35</v>
      </c>
      <c r="P162" s="1" t="s">
        <v>34</v>
      </c>
      <c r="Q162" s="1" t="s">
        <v>35</v>
      </c>
      <c r="R162" s="1" t="s">
        <v>176</v>
      </c>
      <c r="S162" s="1" t="s">
        <v>33</v>
      </c>
      <c r="T162" s="1" t="s">
        <v>31</v>
      </c>
      <c r="U162" s="1" t="s">
        <v>62</v>
      </c>
      <c r="V162" s="1" t="s">
        <v>351</v>
      </c>
    </row>
    <row r="163" spans="1:23" x14ac:dyDescent="0.25">
      <c r="A163" s="2">
        <v>45069.706032696762</v>
      </c>
      <c r="B163" s="1" t="s">
        <v>49</v>
      </c>
      <c r="C163" s="1" t="s">
        <v>77</v>
      </c>
      <c r="D163" s="1" t="s">
        <v>25</v>
      </c>
      <c r="E163" s="1" t="s">
        <v>56</v>
      </c>
      <c r="F163" s="1" t="s">
        <v>88</v>
      </c>
      <c r="G163" s="1" t="s">
        <v>28</v>
      </c>
      <c r="H163" s="1" t="s">
        <v>352</v>
      </c>
      <c r="I163" s="1" t="s">
        <v>30</v>
      </c>
      <c r="J163" s="1" t="s">
        <v>31</v>
      </c>
      <c r="K163" s="1" t="s">
        <v>35</v>
      </c>
      <c r="L163" s="1" t="s">
        <v>33</v>
      </c>
      <c r="M163" s="1" t="s">
        <v>33</v>
      </c>
      <c r="N163" s="1" t="s">
        <v>46</v>
      </c>
      <c r="O163" s="1" t="s">
        <v>35</v>
      </c>
      <c r="P163" s="1" t="s">
        <v>33</v>
      </c>
      <c r="Q163" s="1" t="s">
        <v>32</v>
      </c>
      <c r="R163" s="1" t="s">
        <v>281</v>
      </c>
      <c r="S163" s="1" t="s">
        <v>33</v>
      </c>
      <c r="T163" s="1" t="s">
        <v>61</v>
      </c>
      <c r="U163" s="1" t="s">
        <v>35</v>
      </c>
      <c r="V163" s="1" t="s">
        <v>353</v>
      </c>
    </row>
    <row r="164" spans="1:23" x14ac:dyDescent="0.25">
      <c r="A164" s="2">
        <v>45070.388303541666</v>
      </c>
      <c r="B164" s="1" t="s">
        <v>119</v>
      </c>
      <c r="C164" s="1" t="s">
        <v>77</v>
      </c>
      <c r="D164" s="1" t="s">
        <v>25</v>
      </c>
      <c r="E164" s="1" t="s">
        <v>354</v>
      </c>
      <c r="F164" s="1" t="s">
        <v>195</v>
      </c>
      <c r="G164" s="1" t="s">
        <v>287</v>
      </c>
      <c r="H164" s="1" t="s">
        <v>196</v>
      </c>
      <c r="J164" s="1" t="s">
        <v>31</v>
      </c>
      <c r="K164" s="1" t="s">
        <v>32</v>
      </c>
      <c r="L164" s="1" t="s">
        <v>33</v>
      </c>
      <c r="M164" s="1" t="s">
        <v>33</v>
      </c>
      <c r="N164" s="1" t="s">
        <v>35</v>
      </c>
      <c r="O164" s="1" t="s">
        <v>35</v>
      </c>
      <c r="P164" s="1" t="s">
        <v>45</v>
      </c>
      <c r="Q164" s="1" t="s">
        <v>32</v>
      </c>
      <c r="R164" s="1" t="s">
        <v>281</v>
      </c>
      <c r="S164" s="1" t="s">
        <v>33</v>
      </c>
      <c r="T164" s="1" t="s">
        <v>31</v>
      </c>
      <c r="U164" s="1" t="s">
        <v>32</v>
      </c>
      <c r="V164" s="1" t="s">
        <v>355</v>
      </c>
      <c r="W164" s="1" t="s">
        <v>356</v>
      </c>
    </row>
    <row r="165" spans="1:23" x14ac:dyDescent="0.25">
      <c r="A165" s="2">
        <v>45070.675017442132</v>
      </c>
      <c r="B165" s="1" t="s">
        <v>23</v>
      </c>
      <c r="C165" s="1" t="s">
        <v>77</v>
      </c>
      <c r="D165" s="1" t="s">
        <v>25</v>
      </c>
      <c r="E165" s="1" t="s">
        <v>101</v>
      </c>
    </row>
    <row r="166" spans="1:23" x14ac:dyDescent="0.25">
      <c r="A166" s="2">
        <v>45070.675173483796</v>
      </c>
      <c r="B166" s="1" t="s">
        <v>125</v>
      </c>
      <c r="C166" s="1" t="s">
        <v>77</v>
      </c>
      <c r="D166" s="1" t="s">
        <v>114</v>
      </c>
      <c r="E166" s="1" t="s">
        <v>101</v>
      </c>
    </row>
    <row r="167" spans="1:23" x14ac:dyDescent="0.25">
      <c r="A167" s="2">
        <v>45070.675287523147</v>
      </c>
      <c r="B167" s="1" t="s">
        <v>49</v>
      </c>
      <c r="C167" s="1" t="s">
        <v>300</v>
      </c>
      <c r="D167" s="1" t="s">
        <v>25</v>
      </c>
      <c r="E167" s="1" t="s">
        <v>101</v>
      </c>
    </row>
    <row r="168" spans="1:23" x14ac:dyDescent="0.25">
      <c r="A168" s="2">
        <v>45070.675880312498</v>
      </c>
      <c r="B168" s="1" t="s">
        <v>125</v>
      </c>
      <c r="C168" s="1" t="s">
        <v>77</v>
      </c>
      <c r="D168" s="1" t="s">
        <v>25</v>
      </c>
      <c r="E168" s="1" t="s">
        <v>143</v>
      </c>
      <c r="F168" s="1" t="s">
        <v>227</v>
      </c>
      <c r="G168" s="1" t="s">
        <v>357</v>
      </c>
      <c r="H168" s="1" t="s">
        <v>68</v>
      </c>
      <c r="I168" s="1" t="s">
        <v>30</v>
      </c>
      <c r="J168" s="1" t="s">
        <v>61</v>
      </c>
      <c r="K168" s="1" t="s">
        <v>46</v>
      </c>
      <c r="M168" s="1" t="s">
        <v>45</v>
      </c>
      <c r="N168" s="1" t="s">
        <v>35</v>
      </c>
      <c r="O168" s="1" t="s">
        <v>35</v>
      </c>
      <c r="P168" s="1" t="s">
        <v>45</v>
      </c>
      <c r="Q168" s="1" t="s">
        <v>32</v>
      </c>
      <c r="R168" s="1" t="s">
        <v>167</v>
      </c>
      <c r="S168" s="1" t="s">
        <v>33</v>
      </c>
      <c r="T168" s="1" t="s">
        <v>44</v>
      </c>
      <c r="U168" s="1" t="s">
        <v>35</v>
      </c>
      <c r="V168" s="1" t="s">
        <v>35</v>
      </c>
      <c r="W168" s="1" t="s">
        <v>35</v>
      </c>
    </row>
    <row r="169" spans="1:23" x14ac:dyDescent="0.25">
      <c r="A169" s="2">
        <v>45070.676722268516</v>
      </c>
      <c r="B169" s="1" t="s">
        <v>119</v>
      </c>
      <c r="C169" s="1" t="s">
        <v>300</v>
      </c>
      <c r="D169" s="1" t="s">
        <v>25</v>
      </c>
      <c r="E169" s="1" t="s">
        <v>72</v>
      </c>
      <c r="F169" s="1" t="s">
        <v>358</v>
      </c>
      <c r="G169" s="1" t="s">
        <v>332</v>
      </c>
      <c r="H169" s="1" t="s">
        <v>68</v>
      </c>
      <c r="I169" s="1" t="s">
        <v>30</v>
      </c>
      <c r="J169" s="1" t="s">
        <v>54</v>
      </c>
      <c r="K169" s="1" t="s">
        <v>32</v>
      </c>
      <c r="L169" s="1" t="s">
        <v>37</v>
      </c>
      <c r="M169" s="1" t="s">
        <v>34</v>
      </c>
      <c r="N169" s="1" t="s">
        <v>35</v>
      </c>
      <c r="O169" s="1" t="s">
        <v>35</v>
      </c>
      <c r="P169" s="1" t="s">
        <v>45</v>
      </c>
      <c r="Q169" s="1" t="s">
        <v>35</v>
      </c>
      <c r="R169" s="1" t="s">
        <v>85</v>
      </c>
      <c r="S169" s="1" t="s">
        <v>33</v>
      </c>
      <c r="T169" s="1" t="s">
        <v>61</v>
      </c>
      <c r="U169" s="1" t="s">
        <v>35</v>
      </c>
      <c r="V169" s="1" t="s">
        <v>359</v>
      </c>
    </row>
    <row r="170" spans="1:23" x14ac:dyDescent="0.25">
      <c r="A170" s="2">
        <v>45070.677509872687</v>
      </c>
      <c r="B170" s="1" t="s">
        <v>39</v>
      </c>
      <c r="C170" s="1" t="s">
        <v>300</v>
      </c>
      <c r="D170" s="1" t="s">
        <v>65</v>
      </c>
      <c r="E170" s="1" t="s">
        <v>40</v>
      </c>
      <c r="F170" s="1" t="s">
        <v>126</v>
      </c>
      <c r="G170" s="1" t="s">
        <v>257</v>
      </c>
      <c r="H170" s="1" t="s">
        <v>326</v>
      </c>
      <c r="I170" s="1" t="s">
        <v>30</v>
      </c>
      <c r="J170" s="1" t="s">
        <v>61</v>
      </c>
      <c r="K170" s="1" t="s">
        <v>46</v>
      </c>
      <c r="M170" s="1" t="s">
        <v>45</v>
      </c>
      <c r="N170" s="1" t="s">
        <v>46</v>
      </c>
      <c r="O170" s="1" t="s">
        <v>35</v>
      </c>
      <c r="P170" s="1" t="s">
        <v>45</v>
      </c>
      <c r="Q170" s="1" t="s">
        <v>32</v>
      </c>
      <c r="R170" s="1" t="s">
        <v>220</v>
      </c>
      <c r="S170" s="1" t="s">
        <v>33</v>
      </c>
      <c r="T170" s="1" t="s">
        <v>31</v>
      </c>
      <c r="U170" s="1" t="s">
        <v>35</v>
      </c>
      <c r="V170" s="1" t="s">
        <v>64</v>
      </c>
      <c r="W170" s="1" t="s">
        <v>64</v>
      </c>
    </row>
    <row r="171" spans="1:23" x14ac:dyDescent="0.25">
      <c r="A171" s="2">
        <v>45070.678377071759</v>
      </c>
      <c r="B171" s="1" t="s">
        <v>49</v>
      </c>
      <c r="C171" s="1" t="s">
        <v>24</v>
      </c>
      <c r="D171" s="1" t="s">
        <v>25</v>
      </c>
      <c r="E171" s="1" t="s">
        <v>72</v>
      </c>
      <c r="F171" s="1" t="s">
        <v>360</v>
      </c>
      <c r="G171" s="1" t="s">
        <v>51</v>
      </c>
      <c r="H171" s="1" t="s">
        <v>71</v>
      </c>
      <c r="I171" s="1" t="s">
        <v>30</v>
      </c>
      <c r="J171" s="1" t="s">
        <v>44</v>
      </c>
      <c r="K171" s="1" t="s">
        <v>32</v>
      </c>
      <c r="L171" s="1" t="s">
        <v>33</v>
      </c>
      <c r="M171" s="1" t="s">
        <v>45</v>
      </c>
      <c r="N171" s="1" t="s">
        <v>46</v>
      </c>
      <c r="O171" s="1" t="s">
        <v>35</v>
      </c>
      <c r="P171" s="1" t="s">
        <v>45</v>
      </c>
      <c r="Q171" s="1" t="s">
        <v>35</v>
      </c>
      <c r="R171" s="1" t="s">
        <v>220</v>
      </c>
      <c r="S171" s="1" t="s">
        <v>37</v>
      </c>
      <c r="T171" s="1" t="s">
        <v>54</v>
      </c>
      <c r="U171" s="1" t="s">
        <v>35</v>
      </c>
      <c r="V171" s="1" t="s">
        <v>361</v>
      </c>
    </row>
    <row r="172" spans="1:23" x14ac:dyDescent="0.25">
      <c r="A172" s="2">
        <v>45070.679572870373</v>
      </c>
      <c r="B172" s="1" t="s">
        <v>23</v>
      </c>
      <c r="C172" s="1" t="s">
        <v>77</v>
      </c>
      <c r="D172" s="1" t="s">
        <v>78</v>
      </c>
      <c r="E172" s="1" t="s">
        <v>40</v>
      </c>
      <c r="F172" s="1" t="s">
        <v>362</v>
      </c>
      <c r="G172" s="1" t="s">
        <v>332</v>
      </c>
      <c r="H172" s="1" t="s">
        <v>115</v>
      </c>
      <c r="I172" s="1" t="s">
        <v>30</v>
      </c>
      <c r="J172" s="1" t="s">
        <v>61</v>
      </c>
      <c r="K172" s="1" t="s">
        <v>35</v>
      </c>
      <c r="L172" s="1" t="s">
        <v>37</v>
      </c>
      <c r="M172" s="1" t="s">
        <v>45</v>
      </c>
      <c r="N172" s="1" t="s">
        <v>35</v>
      </c>
      <c r="O172" s="1" t="s">
        <v>62</v>
      </c>
      <c r="P172" s="1" t="s">
        <v>45</v>
      </c>
      <c r="Q172" s="1" t="s">
        <v>32</v>
      </c>
      <c r="R172" s="1" t="s">
        <v>36</v>
      </c>
      <c r="S172" s="1" t="s">
        <v>33</v>
      </c>
      <c r="T172" s="1" t="s">
        <v>44</v>
      </c>
      <c r="U172" s="1" t="s">
        <v>62</v>
      </c>
      <c r="V172" s="1" t="s">
        <v>363</v>
      </c>
      <c r="W172" s="1" t="s">
        <v>35</v>
      </c>
    </row>
    <row r="173" spans="1:23" x14ac:dyDescent="0.25">
      <c r="A173" s="2">
        <v>45070.679706168987</v>
      </c>
      <c r="B173" s="1" t="s">
        <v>23</v>
      </c>
      <c r="C173" s="1" t="s">
        <v>24</v>
      </c>
      <c r="D173" s="1" t="s">
        <v>78</v>
      </c>
      <c r="E173" s="1" t="s">
        <v>101</v>
      </c>
    </row>
    <row r="174" spans="1:23" x14ac:dyDescent="0.25">
      <c r="A174" s="2">
        <v>45070.679837673611</v>
      </c>
      <c r="B174" s="1" t="s">
        <v>49</v>
      </c>
      <c r="C174" s="1" t="s">
        <v>24</v>
      </c>
      <c r="D174" s="1" t="s">
        <v>65</v>
      </c>
      <c r="E174" s="1" t="s">
        <v>101</v>
      </c>
    </row>
    <row r="175" spans="1:23" x14ac:dyDescent="0.25">
      <c r="A175" s="2">
        <v>45070.679949965277</v>
      </c>
      <c r="B175" s="1" t="s">
        <v>23</v>
      </c>
      <c r="C175" s="1" t="s">
        <v>24</v>
      </c>
      <c r="D175" s="1" t="s">
        <v>120</v>
      </c>
      <c r="E175" s="1" t="s">
        <v>101</v>
      </c>
    </row>
    <row r="176" spans="1:23" x14ac:dyDescent="0.25">
      <c r="A176" s="2">
        <v>45070.680249525467</v>
      </c>
      <c r="B176" s="1" t="s">
        <v>23</v>
      </c>
      <c r="C176" s="1" t="s">
        <v>24</v>
      </c>
      <c r="D176" s="1" t="s">
        <v>65</v>
      </c>
      <c r="E176" s="1" t="s">
        <v>101</v>
      </c>
    </row>
    <row r="177" spans="1:23" x14ac:dyDescent="0.25">
      <c r="A177" s="2">
        <v>45070.681077743051</v>
      </c>
      <c r="B177" s="1" t="s">
        <v>119</v>
      </c>
      <c r="C177" s="1" t="s">
        <v>24</v>
      </c>
      <c r="D177" s="1" t="s">
        <v>120</v>
      </c>
      <c r="E177" s="1" t="s">
        <v>56</v>
      </c>
      <c r="F177" s="1" t="s">
        <v>252</v>
      </c>
      <c r="G177" s="1" t="s">
        <v>58</v>
      </c>
      <c r="H177" s="1" t="s">
        <v>139</v>
      </c>
      <c r="I177" s="1" t="s">
        <v>30</v>
      </c>
      <c r="J177" s="1" t="s">
        <v>44</v>
      </c>
      <c r="K177" s="1" t="s">
        <v>46</v>
      </c>
      <c r="M177" s="1" t="s">
        <v>45</v>
      </c>
      <c r="N177" s="1" t="s">
        <v>46</v>
      </c>
      <c r="O177" s="1" t="s">
        <v>35</v>
      </c>
      <c r="P177" s="1" t="s">
        <v>45</v>
      </c>
      <c r="Q177" s="1" t="s">
        <v>35</v>
      </c>
      <c r="R177" s="1" t="s">
        <v>36</v>
      </c>
      <c r="S177" s="1" t="s">
        <v>37</v>
      </c>
      <c r="T177" s="1" t="s">
        <v>31</v>
      </c>
      <c r="U177" s="1" t="s">
        <v>35</v>
      </c>
      <c r="V177" s="1" t="s">
        <v>64</v>
      </c>
      <c r="W177" s="1" t="s">
        <v>64</v>
      </c>
    </row>
    <row r="178" spans="1:23" x14ac:dyDescent="0.25">
      <c r="A178" s="2">
        <v>45070.68480751157</v>
      </c>
      <c r="B178" s="1" t="s">
        <v>119</v>
      </c>
      <c r="C178" s="1" t="s">
        <v>24</v>
      </c>
      <c r="D178" s="1" t="s">
        <v>120</v>
      </c>
      <c r="E178" s="1" t="s">
        <v>40</v>
      </c>
      <c r="F178" s="1" t="s">
        <v>364</v>
      </c>
      <c r="G178" s="1" t="s">
        <v>257</v>
      </c>
      <c r="H178" s="1" t="s">
        <v>123</v>
      </c>
      <c r="I178" s="1" t="s">
        <v>30</v>
      </c>
      <c r="J178" s="1" t="s">
        <v>61</v>
      </c>
      <c r="K178" s="1" t="s">
        <v>32</v>
      </c>
      <c r="L178" s="1" t="s">
        <v>33</v>
      </c>
      <c r="M178" s="1" t="s">
        <v>33</v>
      </c>
      <c r="N178" s="1" t="s">
        <v>32</v>
      </c>
      <c r="O178" s="1" t="s">
        <v>35</v>
      </c>
      <c r="P178" s="1" t="s">
        <v>45</v>
      </c>
      <c r="Q178" s="1" t="s">
        <v>35</v>
      </c>
      <c r="R178" s="1" t="s">
        <v>220</v>
      </c>
      <c r="S178" s="1" t="s">
        <v>37</v>
      </c>
      <c r="T178" s="1" t="s">
        <v>61</v>
      </c>
      <c r="U178" s="1" t="s">
        <v>35</v>
      </c>
      <c r="V178" s="1" t="s">
        <v>365</v>
      </c>
      <c r="W178" s="1" t="s">
        <v>35</v>
      </c>
    </row>
    <row r="179" spans="1:23" x14ac:dyDescent="0.25">
      <c r="A179" s="2">
        <v>45070.685047719904</v>
      </c>
      <c r="B179" s="1" t="s">
        <v>39</v>
      </c>
      <c r="C179" s="1" t="s">
        <v>24</v>
      </c>
      <c r="D179" s="1" t="s">
        <v>114</v>
      </c>
      <c r="E179" s="1" t="s">
        <v>101</v>
      </c>
    </row>
    <row r="180" spans="1:23" x14ac:dyDescent="0.25">
      <c r="A180" s="2">
        <v>45070.685210034717</v>
      </c>
      <c r="B180" s="1" t="s">
        <v>125</v>
      </c>
      <c r="C180" s="1" t="s">
        <v>153</v>
      </c>
      <c r="D180" s="1" t="s">
        <v>65</v>
      </c>
      <c r="E180" s="1" t="s">
        <v>101</v>
      </c>
    </row>
    <row r="181" spans="1:23" x14ac:dyDescent="0.25">
      <c r="A181" s="2">
        <v>45070.68531763889</v>
      </c>
      <c r="B181" s="1" t="s">
        <v>119</v>
      </c>
      <c r="C181" s="1" t="s">
        <v>24</v>
      </c>
      <c r="D181" s="1" t="s">
        <v>65</v>
      </c>
      <c r="E181" s="1" t="s">
        <v>101</v>
      </c>
    </row>
    <row r="182" spans="1:23" x14ac:dyDescent="0.25">
      <c r="A182" s="2">
        <v>45070.686494247682</v>
      </c>
      <c r="B182" s="1" t="s">
        <v>49</v>
      </c>
      <c r="C182" s="1" t="s">
        <v>24</v>
      </c>
      <c r="D182" s="1" t="s">
        <v>65</v>
      </c>
      <c r="E182" s="1" t="s">
        <v>40</v>
      </c>
      <c r="F182" s="1" t="s">
        <v>50</v>
      </c>
      <c r="G182" s="1" t="s">
        <v>84</v>
      </c>
      <c r="H182" s="1" t="s">
        <v>352</v>
      </c>
      <c r="J182" s="1" t="s">
        <v>61</v>
      </c>
      <c r="K182" s="1" t="s">
        <v>46</v>
      </c>
      <c r="M182" s="1" t="s">
        <v>45</v>
      </c>
      <c r="N182" s="1" t="s">
        <v>35</v>
      </c>
      <c r="O182" s="1" t="s">
        <v>35</v>
      </c>
      <c r="P182" s="1" t="s">
        <v>45</v>
      </c>
      <c r="Q182" s="1" t="s">
        <v>62</v>
      </c>
      <c r="R182" s="1" t="s">
        <v>220</v>
      </c>
      <c r="S182" s="1" t="s">
        <v>37</v>
      </c>
      <c r="T182" s="1" t="s">
        <v>44</v>
      </c>
      <c r="U182" s="1" t="s">
        <v>62</v>
      </c>
      <c r="V182" s="1" t="s">
        <v>366</v>
      </c>
    </row>
    <row r="183" spans="1:23" x14ac:dyDescent="0.25">
      <c r="A183" s="2">
        <v>45070.68759134259</v>
      </c>
      <c r="B183" s="1" t="s">
        <v>23</v>
      </c>
      <c r="C183" s="1" t="s">
        <v>24</v>
      </c>
      <c r="D183" s="1" t="s">
        <v>65</v>
      </c>
      <c r="E183" s="1" t="s">
        <v>72</v>
      </c>
      <c r="F183" s="1" t="s">
        <v>294</v>
      </c>
      <c r="G183" s="1" t="s">
        <v>144</v>
      </c>
      <c r="H183" s="1" t="s">
        <v>110</v>
      </c>
      <c r="I183" s="1" t="s">
        <v>60</v>
      </c>
      <c r="J183" s="1" t="s">
        <v>44</v>
      </c>
      <c r="K183" s="1" t="s">
        <v>46</v>
      </c>
      <c r="M183" s="1" t="s">
        <v>45</v>
      </c>
      <c r="N183" s="1" t="s">
        <v>46</v>
      </c>
      <c r="O183" s="1" t="s">
        <v>35</v>
      </c>
      <c r="P183" s="1" t="s">
        <v>45</v>
      </c>
      <c r="Q183" s="1" t="s">
        <v>62</v>
      </c>
      <c r="R183" s="1" t="s">
        <v>367</v>
      </c>
      <c r="S183" s="1" t="s">
        <v>37</v>
      </c>
      <c r="T183" s="1" t="s">
        <v>54</v>
      </c>
      <c r="U183" s="1" t="s">
        <v>35</v>
      </c>
      <c r="V183" s="1" t="s">
        <v>64</v>
      </c>
      <c r="W183" s="1" t="s">
        <v>64</v>
      </c>
    </row>
    <row r="184" spans="1:23" x14ac:dyDescent="0.25">
      <c r="A184" s="2">
        <v>45070.687743252318</v>
      </c>
      <c r="B184" s="1" t="s">
        <v>23</v>
      </c>
      <c r="C184" s="1" t="s">
        <v>24</v>
      </c>
      <c r="D184" s="1" t="s">
        <v>78</v>
      </c>
      <c r="E184" s="1" t="s">
        <v>101</v>
      </c>
    </row>
    <row r="185" spans="1:23" x14ac:dyDescent="0.25">
      <c r="A185" s="2">
        <v>45070.687927303239</v>
      </c>
      <c r="B185" s="1" t="s">
        <v>23</v>
      </c>
      <c r="C185" s="1" t="s">
        <v>24</v>
      </c>
      <c r="D185" s="1" t="s">
        <v>25</v>
      </c>
      <c r="E185" s="1" t="s">
        <v>101</v>
      </c>
    </row>
    <row r="186" spans="1:23" x14ac:dyDescent="0.25">
      <c r="A186" s="2">
        <v>45070.689044942133</v>
      </c>
      <c r="B186" s="1" t="s">
        <v>119</v>
      </c>
      <c r="C186" s="1" t="s">
        <v>24</v>
      </c>
      <c r="D186" s="1" t="s">
        <v>25</v>
      </c>
      <c r="E186" s="1" t="s">
        <v>72</v>
      </c>
      <c r="F186" s="1" t="s">
        <v>93</v>
      </c>
      <c r="G186" s="1" t="s">
        <v>67</v>
      </c>
      <c r="H186" s="1" t="s">
        <v>284</v>
      </c>
      <c r="I186" s="1" t="s">
        <v>60</v>
      </c>
      <c r="J186" s="1" t="s">
        <v>44</v>
      </c>
      <c r="K186" s="1" t="s">
        <v>46</v>
      </c>
      <c r="M186" s="1" t="s">
        <v>45</v>
      </c>
      <c r="N186" s="1" t="s">
        <v>46</v>
      </c>
      <c r="O186" s="1" t="s">
        <v>35</v>
      </c>
      <c r="P186" s="1" t="s">
        <v>62</v>
      </c>
      <c r="Q186" s="1" t="s">
        <v>62</v>
      </c>
      <c r="R186" s="1" t="s">
        <v>368</v>
      </c>
      <c r="S186" s="1" t="s">
        <v>86</v>
      </c>
      <c r="T186" s="1" t="s">
        <v>61</v>
      </c>
      <c r="U186" s="1" t="s">
        <v>62</v>
      </c>
      <c r="V186" s="1" t="s">
        <v>64</v>
      </c>
    </row>
    <row r="187" spans="1:23" x14ac:dyDescent="0.25">
      <c r="A187" s="2">
        <v>45070.689935682865</v>
      </c>
      <c r="B187" s="1" t="s">
        <v>23</v>
      </c>
      <c r="C187" s="1" t="s">
        <v>24</v>
      </c>
      <c r="D187" s="1" t="s">
        <v>65</v>
      </c>
      <c r="E187" s="1" t="s">
        <v>40</v>
      </c>
      <c r="F187" s="1" t="s">
        <v>369</v>
      </c>
      <c r="G187" s="1" t="s">
        <v>287</v>
      </c>
      <c r="H187" s="1" t="s">
        <v>370</v>
      </c>
      <c r="I187" s="1" t="s">
        <v>60</v>
      </c>
      <c r="J187" s="1" t="s">
        <v>44</v>
      </c>
      <c r="K187" s="1" t="s">
        <v>46</v>
      </c>
      <c r="L187" s="1" t="s">
        <v>35</v>
      </c>
      <c r="M187" s="1" t="s">
        <v>45</v>
      </c>
      <c r="N187" s="1" t="s">
        <v>32</v>
      </c>
      <c r="O187" s="1" t="s">
        <v>35</v>
      </c>
      <c r="P187" s="1" t="s">
        <v>45</v>
      </c>
      <c r="Q187" s="1" t="s">
        <v>62</v>
      </c>
      <c r="R187" s="1" t="s">
        <v>74</v>
      </c>
      <c r="S187" s="1" t="s">
        <v>86</v>
      </c>
      <c r="T187" s="1" t="s">
        <v>44</v>
      </c>
      <c r="U187" s="1" t="s">
        <v>35</v>
      </c>
      <c r="V187" s="1" t="s">
        <v>371</v>
      </c>
    </row>
    <row r="188" spans="1:23" x14ac:dyDescent="0.25">
      <c r="A188" s="2">
        <v>45070.690061793983</v>
      </c>
      <c r="B188" s="1" t="s">
        <v>23</v>
      </c>
      <c r="C188" s="1" t="s">
        <v>24</v>
      </c>
      <c r="D188" s="1" t="s">
        <v>114</v>
      </c>
      <c r="E188" s="1" t="s">
        <v>101</v>
      </c>
    </row>
    <row r="189" spans="1:23" x14ac:dyDescent="0.25">
      <c r="A189" s="2">
        <v>45070.690881145834</v>
      </c>
      <c r="B189" s="1" t="s">
        <v>23</v>
      </c>
      <c r="C189" s="1" t="s">
        <v>300</v>
      </c>
      <c r="D189" s="1" t="s">
        <v>25</v>
      </c>
      <c r="E189" s="1" t="s">
        <v>40</v>
      </c>
      <c r="F189" s="1" t="s">
        <v>150</v>
      </c>
      <c r="G189" s="1" t="s">
        <v>58</v>
      </c>
      <c r="H189" s="1" t="s">
        <v>89</v>
      </c>
      <c r="I189" s="1" t="s">
        <v>30</v>
      </c>
      <c r="J189" s="1" t="s">
        <v>61</v>
      </c>
      <c r="K189" s="1" t="s">
        <v>46</v>
      </c>
      <c r="M189" s="1" t="s">
        <v>62</v>
      </c>
      <c r="N189" s="1" t="s">
        <v>46</v>
      </c>
      <c r="O189" s="1" t="s">
        <v>35</v>
      </c>
      <c r="P189" s="1" t="s">
        <v>45</v>
      </c>
      <c r="Q189" s="1" t="s">
        <v>62</v>
      </c>
      <c r="R189" s="1" t="s">
        <v>36</v>
      </c>
      <c r="S189" s="1" t="s">
        <v>37</v>
      </c>
      <c r="T189" s="1" t="s">
        <v>44</v>
      </c>
      <c r="U189" s="1" t="s">
        <v>35</v>
      </c>
      <c r="V189" s="1" t="s">
        <v>372</v>
      </c>
    </row>
    <row r="190" spans="1:23" x14ac:dyDescent="0.25">
      <c r="A190" s="2">
        <v>45070.691017407407</v>
      </c>
      <c r="B190" s="1" t="s">
        <v>49</v>
      </c>
      <c r="C190" s="1" t="s">
        <v>300</v>
      </c>
      <c r="D190" s="1" t="s">
        <v>65</v>
      </c>
      <c r="E190" s="1" t="s">
        <v>101</v>
      </c>
    </row>
    <row r="191" spans="1:23" x14ac:dyDescent="0.25">
      <c r="A191" s="2">
        <v>45070.691698958333</v>
      </c>
      <c r="B191" s="1" t="s">
        <v>23</v>
      </c>
      <c r="C191" s="1" t="s">
        <v>24</v>
      </c>
      <c r="D191" s="1" t="s">
        <v>114</v>
      </c>
      <c r="E191" s="1" t="s">
        <v>56</v>
      </c>
      <c r="F191" s="1" t="s">
        <v>373</v>
      </c>
      <c r="G191" s="1" t="s">
        <v>67</v>
      </c>
      <c r="H191" s="1" t="s">
        <v>110</v>
      </c>
      <c r="I191" s="1" t="s">
        <v>30</v>
      </c>
      <c r="J191" s="1" t="s">
        <v>61</v>
      </c>
      <c r="K191" s="1" t="s">
        <v>46</v>
      </c>
      <c r="M191" s="1" t="s">
        <v>45</v>
      </c>
      <c r="N191" s="1" t="s">
        <v>35</v>
      </c>
      <c r="O191" s="1" t="s">
        <v>35</v>
      </c>
      <c r="P191" s="1" t="s">
        <v>45</v>
      </c>
      <c r="Q191" s="1" t="s">
        <v>32</v>
      </c>
      <c r="R191" s="1" t="s">
        <v>36</v>
      </c>
      <c r="S191" s="1" t="s">
        <v>37</v>
      </c>
      <c r="T191" s="1" t="s">
        <v>44</v>
      </c>
      <c r="U191" s="1" t="s">
        <v>35</v>
      </c>
      <c r="V191" s="1" t="s">
        <v>374</v>
      </c>
    </row>
    <row r="192" spans="1:23" x14ac:dyDescent="0.25">
      <c r="A192" s="2">
        <v>45070.693046250002</v>
      </c>
      <c r="B192" s="1" t="s">
        <v>49</v>
      </c>
      <c r="C192" s="1" t="s">
        <v>24</v>
      </c>
      <c r="D192" s="1" t="s">
        <v>25</v>
      </c>
      <c r="E192" s="1" t="s">
        <v>101</v>
      </c>
    </row>
    <row r="193" spans="1:23" x14ac:dyDescent="0.25">
      <c r="A193" s="2">
        <v>45070.695095405092</v>
      </c>
      <c r="B193" s="1" t="s">
        <v>49</v>
      </c>
      <c r="C193" s="1" t="s">
        <v>24</v>
      </c>
      <c r="D193" s="1" t="s">
        <v>120</v>
      </c>
      <c r="E193" s="1" t="s">
        <v>101</v>
      </c>
    </row>
    <row r="194" spans="1:23" x14ac:dyDescent="0.25">
      <c r="A194" s="2">
        <v>45070.696580543983</v>
      </c>
      <c r="B194" s="1" t="s">
        <v>49</v>
      </c>
      <c r="C194" s="1" t="s">
        <v>24</v>
      </c>
      <c r="D194" s="1" t="s">
        <v>25</v>
      </c>
      <c r="E194" s="1" t="s">
        <v>101</v>
      </c>
    </row>
    <row r="195" spans="1:23" x14ac:dyDescent="0.25">
      <c r="A195" s="2">
        <v>45070.697095972224</v>
      </c>
      <c r="B195" s="1" t="s">
        <v>49</v>
      </c>
      <c r="C195" s="1" t="s">
        <v>77</v>
      </c>
      <c r="D195" s="1" t="s">
        <v>25</v>
      </c>
      <c r="E195" s="1" t="s">
        <v>101</v>
      </c>
    </row>
    <row r="196" spans="1:23" x14ac:dyDescent="0.25">
      <c r="A196" s="2">
        <v>45070.697999224532</v>
      </c>
      <c r="B196" s="1" t="s">
        <v>23</v>
      </c>
      <c r="C196" s="1" t="s">
        <v>77</v>
      </c>
      <c r="D196" s="1" t="s">
        <v>65</v>
      </c>
      <c r="E196" s="1" t="s">
        <v>101</v>
      </c>
    </row>
    <row r="197" spans="1:23" x14ac:dyDescent="0.25">
      <c r="A197" s="2">
        <v>45070.698932511572</v>
      </c>
      <c r="B197" s="1" t="s">
        <v>23</v>
      </c>
      <c r="C197" s="1" t="s">
        <v>24</v>
      </c>
      <c r="D197" s="1" t="s">
        <v>172</v>
      </c>
      <c r="E197" s="1" t="s">
        <v>40</v>
      </c>
      <c r="F197" s="1" t="s">
        <v>150</v>
      </c>
      <c r="G197" s="1" t="s">
        <v>112</v>
      </c>
      <c r="H197" s="1" t="s">
        <v>123</v>
      </c>
      <c r="I197" s="1" t="s">
        <v>60</v>
      </c>
      <c r="J197" s="1" t="s">
        <v>31</v>
      </c>
      <c r="K197" s="1" t="s">
        <v>46</v>
      </c>
      <c r="L197" s="1" t="s">
        <v>99</v>
      </c>
      <c r="M197" s="1" t="s">
        <v>34</v>
      </c>
      <c r="N197" s="1" t="s">
        <v>35</v>
      </c>
      <c r="O197" s="1" t="s">
        <v>35</v>
      </c>
      <c r="P197" s="1" t="s">
        <v>45</v>
      </c>
      <c r="Q197" s="1" t="s">
        <v>35</v>
      </c>
      <c r="R197" s="1" t="s">
        <v>220</v>
      </c>
      <c r="S197" s="1" t="s">
        <v>37</v>
      </c>
      <c r="T197" s="1" t="s">
        <v>54</v>
      </c>
      <c r="U197" s="1" t="s">
        <v>35</v>
      </c>
      <c r="V197" s="1" t="s">
        <v>375</v>
      </c>
    </row>
    <row r="198" spans="1:23" x14ac:dyDescent="0.25">
      <c r="A198" s="2">
        <v>45070.700994027779</v>
      </c>
      <c r="B198" s="1" t="s">
        <v>23</v>
      </c>
      <c r="C198" s="1" t="s">
        <v>77</v>
      </c>
      <c r="D198" s="1" t="s">
        <v>65</v>
      </c>
      <c r="E198" s="1" t="s">
        <v>72</v>
      </c>
      <c r="F198" s="1" t="s">
        <v>179</v>
      </c>
      <c r="G198" s="1" t="s">
        <v>287</v>
      </c>
      <c r="H198" s="1" t="s">
        <v>284</v>
      </c>
      <c r="I198" s="1" t="s">
        <v>30</v>
      </c>
      <c r="J198" s="1" t="s">
        <v>61</v>
      </c>
      <c r="K198" s="1" t="s">
        <v>35</v>
      </c>
      <c r="L198" s="1" t="s">
        <v>99</v>
      </c>
      <c r="M198" s="1" t="s">
        <v>45</v>
      </c>
      <c r="N198" s="1" t="s">
        <v>35</v>
      </c>
      <c r="O198" s="1" t="s">
        <v>35</v>
      </c>
      <c r="P198" s="1" t="s">
        <v>45</v>
      </c>
      <c r="Q198" s="1" t="s">
        <v>35</v>
      </c>
      <c r="R198" s="1" t="s">
        <v>63</v>
      </c>
      <c r="S198" s="1" t="s">
        <v>37</v>
      </c>
      <c r="T198" s="1" t="s">
        <v>61</v>
      </c>
      <c r="U198" s="1" t="s">
        <v>35</v>
      </c>
      <c r="V198" s="1" t="s">
        <v>64</v>
      </c>
    </row>
    <row r="199" spans="1:23" x14ac:dyDescent="0.25">
      <c r="A199" s="2">
        <v>45070.702579317134</v>
      </c>
      <c r="B199" s="1" t="s">
        <v>23</v>
      </c>
      <c r="C199" s="1" t="s">
        <v>77</v>
      </c>
      <c r="D199" s="1" t="s">
        <v>25</v>
      </c>
      <c r="E199" s="1" t="s">
        <v>117</v>
      </c>
      <c r="F199" s="1" t="s">
        <v>195</v>
      </c>
      <c r="G199" s="1" t="s">
        <v>84</v>
      </c>
      <c r="H199" s="1" t="s">
        <v>315</v>
      </c>
      <c r="I199" s="1" t="s">
        <v>30</v>
      </c>
      <c r="J199" s="1" t="s">
        <v>54</v>
      </c>
      <c r="K199" s="1" t="s">
        <v>46</v>
      </c>
      <c r="M199" s="1" t="s">
        <v>45</v>
      </c>
      <c r="N199" s="1" t="s">
        <v>35</v>
      </c>
      <c r="O199" s="1" t="s">
        <v>32</v>
      </c>
      <c r="P199" s="1" t="s">
        <v>34</v>
      </c>
      <c r="Q199" s="1" t="s">
        <v>62</v>
      </c>
      <c r="R199" s="1" t="s">
        <v>63</v>
      </c>
      <c r="S199" s="1" t="s">
        <v>86</v>
      </c>
      <c r="T199" s="1" t="s">
        <v>61</v>
      </c>
      <c r="U199" s="1" t="s">
        <v>35</v>
      </c>
      <c r="V199" s="1" t="s">
        <v>64</v>
      </c>
    </row>
    <row r="200" spans="1:23" x14ac:dyDescent="0.25">
      <c r="A200" s="2">
        <v>45070.703297349537</v>
      </c>
      <c r="B200" s="1" t="s">
        <v>49</v>
      </c>
      <c r="C200" s="1" t="s">
        <v>153</v>
      </c>
      <c r="D200" s="1" t="s">
        <v>25</v>
      </c>
      <c r="E200" s="1" t="s">
        <v>101</v>
      </c>
    </row>
    <row r="201" spans="1:23" x14ac:dyDescent="0.25">
      <c r="A201" s="2">
        <v>45070.703426886575</v>
      </c>
      <c r="B201" s="1" t="s">
        <v>23</v>
      </c>
      <c r="C201" s="1" t="s">
        <v>300</v>
      </c>
      <c r="D201" s="1" t="s">
        <v>25</v>
      </c>
      <c r="E201" s="1" t="s">
        <v>101</v>
      </c>
    </row>
    <row r="202" spans="1:23" x14ac:dyDescent="0.25">
      <c r="A202" s="2">
        <v>45070.70432193287</v>
      </c>
      <c r="B202" s="1" t="s">
        <v>49</v>
      </c>
      <c r="C202" s="1" t="s">
        <v>24</v>
      </c>
      <c r="D202" s="1" t="s">
        <v>114</v>
      </c>
      <c r="E202" s="1" t="s">
        <v>56</v>
      </c>
      <c r="F202" s="1" t="s">
        <v>376</v>
      </c>
      <c r="G202" s="1" t="s">
        <v>287</v>
      </c>
      <c r="H202" s="1" t="s">
        <v>377</v>
      </c>
      <c r="I202" s="1" t="s">
        <v>60</v>
      </c>
      <c r="J202" s="1" t="s">
        <v>304</v>
      </c>
      <c r="K202" s="1" t="s">
        <v>32</v>
      </c>
      <c r="M202" s="1" t="s">
        <v>34</v>
      </c>
      <c r="N202" s="1" t="s">
        <v>35</v>
      </c>
      <c r="O202" s="1" t="s">
        <v>62</v>
      </c>
      <c r="P202" s="1" t="s">
        <v>34</v>
      </c>
      <c r="Q202" s="1" t="s">
        <v>62</v>
      </c>
      <c r="R202" s="1" t="s">
        <v>165</v>
      </c>
      <c r="S202" s="1" t="s">
        <v>37</v>
      </c>
      <c r="T202" s="1" t="s">
        <v>61</v>
      </c>
      <c r="U202" s="1" t="s">
        <v>62</v>
      </c>
      <c r="V202" s="1" t="s">
        <v>378</v>
      </c>
      <c r="W202" s="1" t="s">
        <v>327</v>
      </c>
    </row>
    <row r="203" spans="1:23" x14ac:dyDescent="0.25">
      <c r="A203" s="2">
        <v>45070.70512859954</v>
      </c>
      <c r="B203" s="1" t="s">
        <v>49</v>
      </c>
      <c r="C203" s="1" t="s">
        <v>300</v>
      </c>
      <c r="D203" s="1" t="s">
        <v>65</v>
      </c>
      <c r="E203" s="1" t="s">
        <v>72</v>
      </c>
      <c r="F203" s="1" t="s">
        <v>195</v>
      </c>
      <c r="G203" s="1" t="s">
        <v>84</v>
      </c>
      <c r="H203" s="1" t="s">
        <v>43</v>
      </c>
      <c r="I203" s="1" t="s">
        <v>30</v>
      </c>
      <c r="J203" s="1" t="s">
        <v>61</v>
      </c>
      <c r="K203" s="1" t="s">
        <v>35</v>
      </c>
      <c r="M203" s="1" t="s">
        <v>45</v>
      </c>
      <c r="N203" s="1" t="s">
        <v>35</v>
      </c>
      <c r="O203" s="1" t="s">
        <v>62</v>
      </c>
      <c r="P203" s="1" t="s">
        <v>45</v>
      </c>
      <c r="Q203" s="1" t="s">
        <v>35</v>
      </c>
      <c r="R203" s="1" t="s">
        <v>36</v>
      </c>
      <c r="S203" s="1" t="s">
        <v>91</v>
      </c>
      <c r="T203" s="1" t="s">
        <v>44</v>
      </c>
      <c r="U203" s="1" t="s">
        <v>62</v>
      </c>
      <c r="V203" s="1" t="s">
        <v>379</v>
      </c>
    </row>
    <row r="204" spans="1:23" x14ac:dyDescent="0.25">
      <c r="A204" s="2">
        <v>45073.397685520831</v>
      </c>
      <c r="B204" s="1" t="s">
        <v>23</v>
      </c>
      <c r="C204" s="1" t="s">
        <v>24</v>
      </c>
      <c r="D204" s="1" t="s">
        <v>65</v>
      </c>
      <c r="E204" s="1" t="s">
        <v>40</v>
      </c>
      <c r="F204" s="1" t="s">
        <v>236</v>
      </c>
      <c r="G204" s="1" t="s">
        <v>67</v>
      </c>
      <c r="H204" s="1" t="s">
        <v>68</v>
      </c>
      <c r="I204" s="1" t="s">
        <v>30</v>
      </c>
      <c r="J204" s="1" t="s">
        <v>44</v>
      </c>
      <c r="K204" s="1" t="s">
        <v>46</v>
      </c>
      <c r="L204" s="1" t="s">
        <v>35</v>
      </c>
      <c r="M204" s="1" t="s">
        <v>45</v>
      </c>
      <c r="N204" s="1" t="s">
        <v>46</v>
      </c>
      <c r="O204" s="1" t="s">
        <v>62</v>
      </c>
      <c r="P204" s="1" t="s">
        <v>62</v>
      </c>
      <c r="Q204" s="1" t="s">
        <v>62</v>
      </c>
      <c r="R204" s="1" t="s">
        <v>63</v>
      </c>
      <c r="S204" s="1" t="s">
        <v>33</v>
      </c>
      <c r="T204" s="1" t="s">
        <v>54</v>
      </c>
      <c r="U204" s="1" t="s">
        <v>32</v>
      </c>
      <c r="V204" s="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BCDA-C340-4E93-B182-BB2F2BB40C9A}">
  <dimension ref="B3:O175"/>
  <sheetViews>
    <sheetView workbookViewId="0">
      <selection activeCell="Q10" sqref="Q10"/>
    </sheetView>
  </sheetViews>
  <sheetFormatPr defaultRowHeight="13.2" x14ac:dyDescent="0.25"/>
  <sheetData>
    <row r="3" spans="2:15" x14ac:dyDescent="0.25">
      <c r="B3" s="8" t="s">
        <v>393</v>
      </c>
      <c r="C3" s="8"/>
      <c r="D3" s="8"/>
      <c r="E3" s="8"/>
      <c r="G3" s="8" t="s">
        <v>392</v>
      </c>
      <c r="H3" s="8"/>
      <c r="I3" s="8"/>
      <c r="J3" s="11"/>
    </row>
    <row r="4" spans="2:15" x14ac:dyDescent="0.25">
      <c r="B4" t="s">
        <v>382</v>
      </c>
      <c r="C4" s="3" t="s">
        <v>30</v>
      </c>
      <c r="D4" s="3" t="s">
        <v>60</v>
      </c>
      <c r="E4" s="4" t="s">
        <v>383</v>
      </c>
      <c r="G4" t="s">
        <v>382</v>
      </c>
      <c r="H4" s="3" t="s">
        <v>30</v>
      </c>
      <c r="I4" s="3" t="s">
        <v>60</v>
      </c>
      <c r="M4" t="s">
        <v>382</v>
      </c>
      <c r="N4" s="3" t="s">
        <v>30</v>
      </c>
      <c r="O4" s="3" t="s">
        <v>60</v>
      </c>
    </row>
    <row r="5" spans="2:15" x14ac:dyDescent="0.25">
      <c r="B5" t="s">
        <v>381</v>
      </c>
      <c r="G5" t="s">
        <v>381</v>
      </c>
      <c r="M5" t="s">
        <v>381</v>
      </c>
    </row>
    <row r="6" spans="2:15" x14ac:dyDescent="0.25">
      <c r="B6" s="3" t="s">
        <v>26</v>
      </c>
      <c r="C6">
        <f>COUNTIFS('Ответы на форму (1)'!$E$2:$E$204, Лист1!B6, 'Ответы на форму (1)'!$I$2:$I$204, Лист1!$C$4)</f>
        <v>1</v>
      </c>
      <c r="D6">
        <f>COUNTIFS('Ответы на форму (1)'!$E$2:$E$204, Лист1!B6, 'Ответы на форму (1)'!$I$2:$I$204, Лист1!$D$4)</f>
        <v>0</v>
      </c>
      <c r="E6">
        <f>SUM(C6:D6)</f>
        <v>1</v>
      </c>
      <c r="G6" s="3" t="s">
        <v>26</v>
      </c>
      <c r="H6" s="5">
        <f>E6*$C$19/$E$19</f>
        <v>0.71895424836601307</v>
      </c>
      <c r="I6" s="5">
        <f>E6*$D$19/$E$19</f>
        <v>0.28104575163398693</v>
      </c>
      <c r="M6" s="3" t="s">
        <v>26</v>
      </c>
      <c r="N6" s="12">
        <f>C6/$E$19</f>
        <v>6.5359477124183009E-3</v>
      </c>
      <c r="O6" s="12">
        <f>D6/$E$19</f>
        <v>0</v>
      </c>
    </row>
    <row r="7" spans="2:15" x14ac:dyDescent="0.25">
      <c r="B7" s="3" t="s">
        <v>40</v>
      </c>
      <c r="C7">
        <f>COUNTIFS('Ответы на форму (1)'!$E$2:$E$204, Лист1!B7, 'Ответы на форму (1)'!$I$2:$I$204, Лист1!$C$4)</f>
        <v>45</v>
      </c>
      <c r="D7">
        <f>COUNTIFS('Ответы на форму (1)'!$E$2:$E$204, Лист1!B7, 'Ответы на форму (1)'!$I$2:$I$204, Лист1!$D$4)</f>
        <v>20</v>
      </c>
      <c r="E7">
        <f t="shared" ref="E7:E18" si="0">SUM(C7:D7)</f>
        <v>65</v>
      </c>
      <c r="G7" s="3" t="s">
        <v>40</v>
      </c>
      <c r="H7" s="5">
        <f t="shared" ref="H7:H18" si="1">E7*$C$19/$E$19</f>
        <v>46.732026143790847</v>
      </c>
      <c r="I7" s="5">
        <f t="shared" ref="I7:I18" si="2">E7*$D$19/$E$19</f>
        <v>18.267973856209149</v>
      </c>
      <c r="K7" s="4" t="s">
        <v>384</v>
      </c>
      <c r="M7" s="3" t="s">
        <v>40</v>
      </c>
      <c r="N7" s="12">
        <f t="shared" ref="N7:O18" si="3">C7/$E$19</f>
        <v>0.29411764705882354</v>
      </c>
      <c r="O7" s="12">
        <f t="shared" si="3"/>
        <v>0.13071895424836602</v>
      </c>
    </row>
    <row r="8" spans="2:15" x14ac:dyDescent="0.25">
      <c r="B8" s="3" t="s">
        <v>56</v>
      </c>
      <c r="C8">
        <f>COUNTIFS('Ответы на форму (1)'!$E$2:$E$204, Лист1!B8, 'Ответы на форму (1)'!$I$2:$I$204, Лист1!$C$4)</f>
        <v>13</v>
      </c>
      <c r="D8">
        <f>COUNTIFS('Ответы на форму (1)'!$E$2:$E$204, Лист1!B8, 'Ответы на форму (1)'!$I$2:$I$204, Лист1!$D$4)</f>
        <v>9</v>
      </c>
      <c r="E8">
        <f t="shared" si="0"/>
        <v>22</v>
      </c>
      <c r="G8" s="3" t="s">
        <v>56</v>
      </c>
      <c r="H8" s="5">
        <f t="shared" si="1"/>
        <v>15.816993464052288</v>
      </c>
      <c r="I8" s="5">
        <f t="shared" si="2"/>
        <v>6.1830065359477127</v>
      </c>
      <c r="K8">
        <f>_xlfn.CHISQ.TEST(C6:D18,H6:I18)</f>
        <v>0.46682415440091773</v>
      </c>
      <c r="M8" s="3" t="s">
        <v>56</v>
      </c>
      <c r="N8" s="12">
        <f t="shared" si="3"/>
        <v>8.4967320261437912E-2</v>
      </c>
      <c r="O8" s="12">
        <f t="shared" si="3"/>
        <v>5.8823529411764705E-2</v>
      </c>
    </row>
    <row r="9" spans="2:15" x14ac:dyDescent="0.25">
      <c r="B9" s="3" t="s">
        <v>72</v>
      </c>
      <c r="C9">
        <f>COUNTIFS('Ответы на форму (1)'!$E$2:$E$204, Лист1!B9, 'Ответы на форму (1)'!$I$2:$I$204, Лист1!$C$4)</f>
        <v>30</v>
      </c>
      <c r="D9">
        <f>COUNTIFS('Ответы на форму (1)'!$E$2:$E$204, Лист1!B9, 'Ответы на форму (1)'!$I$2:$I$204, Лист1!$D$4)</f>
        <v>9</v>
      </c>
      <c r="E9">
        <f t="shared" si="0"/>
        <v>39</v>
      </c>
      <c r="G9" s="3" t="s">
        <v>72</v>
      </c>
      <c r="H9" s="5">
        <f t="shared" si="1"/>
        <v>28.03921568627451</v>
      </c>
      <c r="I9" s="5">
        <f t="shared" si="2"/>
        <v>10.96078431372549</v>
      </c>
      <c r="M9" s="3" t="s">
        <v>72</v>
      </c>
      <c r="N9" s="12">
        <f t="shared" si="3"/>
        <v>0.19607843137254902</v>
      </c>
      <c r="O9" s="12">
        <f t="shared" si="3"/>
        <v>5.8823529411764705E-2</v>
      </c>
    </row>
    <row r="10" spans="2:15" x14ac:dyDescent="0.25">
      <c r="B10" s="3" t="s">
        <v>95</v>
      </c>
      <c r="C10">
        <f>COUNTIFS('Ответы на форму (1)'!$E$2:$E$204, Лист1!B10, 'Ответы на форму (1)'!$I$2:$I$204, Лист1!$C$4)</f>
        <v>0</v>
      </c>
      <c r="D10">
        <f>COUNTIFS('Ответы на форму (1)'!$E$2:$E$204, Лист1!B10, 'Ответы на форму (1)'!$I$2:$I$204, Лист1!$D$4)</f>
        <v>1</v>
      </c>
      <c r="E10">
        <f t="shared" si="0"/>
        <v>1</v>
      </c>
      <c r="G10" s="3" t="s">
        <v>95</v>
      </c>
      <c r="H10" s="5">
        <f t="shared" si="1"/>
        <v>0.71895424836601307</v>
      </c>
      <c r="I10" s="5">
        <f t="shared" si="2"/>
        <v>0.28104575163398693</v>
      </c>
      <c r="M10" s="3" t="s">
        <v>95</v>
      </c>
      <c r="N10" s="12">
        <f t="shared" si="3"/>
        <v>0</v>
      </c>
      <c r="O10" s="12">
        <f t="shared" si="3"/>
        <v>6.5359477124183009E-3</v>
      </c>
    </row>
    <row r="11" spans="2:15" x14ac:dyDescent="0.25">
      <c r="B11" s="3" t="s">
        <v>117</v>
      </c>
      <c r="C11">
        <f>COUNTIFS('Ответы на форму (1)'!$E$2:$E$204, Лист1!B11, 'Ответы на форму (1)'!$I$2:$I$204, Лист1!$C$4)</f>
        <v>9</v>
      </c>
      <c r="D11">
        <f>COUNTIFS('Ответы на форму (1)'!$E$2:$E$204, Лист1!B11, 'Ответы на форму (1)'!$I$2:$I$204, Лист1!$D$4)</f>
        <v>1</v>
      </c>
      <c r="E11">
        <f t="shared" si="0"/>
        <v>10</v>
      </c>
      <c r="G11" s="3" t="s">
        <v>117</v>
      </c>
      <c r="H11" s="5">
        <f t="shared" si="1"/>
        <v>7.1895424836601309</v>
      </c>
      <c r="I11" s="5">
        <f t="shared" si="2"/>
        <v>2.8104575163398691</v>
      </c>
      <c r="M11" s="3" t="s">
        <v>117</v>
      </c>
      <c r="N11" s="12">
        <f t="shared" si="3"/>
        <v>5.8823529411764705E-2</v>
      </c>
      <c r="O11" s="12">
        <f t="shared" si="3"/>
        <v>6.5359477124183009E-3</v>
      </c>
    </row>
    <row r="12" spans="2:15" x14ac:dyDescent="0.25">
      <c r="B12" s="3" t="s">
        <v>143</v>
      </c>
      <c r="C12">
        <f>COUNTIFS('Ответы на форму (1)'!$E$2:$E$204, Лист1!B12, 'Ответы на форму (1)'!$I$2:$I$204, Лист1!$C$4)</f>
        <v>7</v>
      </c>
      <c r="D12">
        <f>COUNTIFS('Ответы на форму (1)'!$E$2:$E$204, Лист1!B12, 'Ответы на форму (1)'!$I$2:$I$204, Лист1!$D$4)</f>
        <v>2</v>
      </c>
      <c r="E12">
        <f t="shared" si="0"/>
        <v>9</v>
      </c>
      <c r="G12" s="3" t="s">
        <v>143</v>
      </c>
      <c r="H12" s="5">
        <f t="shared" si="1"/>
        <v>6.4705882352941178</v>
      </c>
      <c r="I12" s="5">
        <f t="shared" si="2"/>
        <v>2.5294117647058822</v>
      </c>
      <c r="M12" s="3" t="s">
        <v>143</v>
      </c>
      <c r="N12" s="12">
        <f t="shared" si="3"/>
        <v>4.5751633986928102E-2</v>
      </c>
      <c r="O12" s="12">
        <f t="shared" si="3"/>
        <v>1.3071895424836602E-2</v>
      </c>
    </row>
    <row r="13" spans="2:15" x14ac:dyDescent="0.25">
      <c r="B13" s="3" t="s">
        <v>190</v>
      </c>
      <c r="C13">
        <f>COUNTIFS('Ответы на форму (1)'!$E$2:$E$204, Лист1!B13, 'Ответы на форму (1)'!$I$2:$I$204, Лист1!$C$4)</f>
        <v>1</v>
      </c>
      <c r="D13">
        <f>COUNTIFS('Ответы на форму (1)'!$E$2:$E$204, Лист1!B13, 'Ответы на форму (1)'!$I$2:$I$204, Лист1!$D$4)</f>
        <v>0</v>
      </c>
      <c r="E13">
        <f t="shared" si="0"/>
        <v>1</v>
      </c>
      <c r="G13" s="3" t="s">
        <v>190</v>
      </c>
      <c r="H13" s="5">
        <f t="shared" si="1"/>
        <v>0.71895424836601307</v>
      </c>
      <c r="I13" s="5">
        <f t="shared" si="2"/>
        <v>0.28104575163398693</v>
      </c>
      <c r="M13" s="3" t="s">
        <v>190</v>
      </c>
      <c r="N13" s="12">
        <f t="shared" si="3"/>
        <v>6.5359477124183009E-3</v>
      </c>
      <c r="O13" s="12">
        <f t="shared" si="3"/>
        <v>0</v>
      </c>
    </row>
    <row r="14" spans="2:15" x14ac:dyDescent="0.25">
      <c r="B14" s="3" t="s">
        <v>204</v>
      </c>
      <c r="C14">
        <f>COUNTIFS('Ответы на форму (1)'!$E$2:$E$204, Лист1!B14, 'Ответы на форму (1)'!$I$2:$I$204, Лист1!$C$4)</f>
        <v>1</v>
      </c>
      <c r="D14">
        <f>COUNTIFS('Ответы на форму (1)'!$E$2:$E$204, Лист1!B14, 'Ответы на форму (1)'!$I$2:$I$204, Лист1!$D$4)</f>
        <v>0</v>
      </c>
      <c r="E14">
        <f t="shared" si="0"/>
        <v>1</v>
      </c>
      <c r="G14" s="3" t="s">
        <v>204</v>
      </c>
      <c r="H14" s="5">
        <f t="shared" si="1"/>
        <v>0.71895424836601307</v>
      </c>
      <c r="I14" s="5">
        <f t="shared" si="2"/>
        <v>0.28104575163398693</v>
      </c>
      <c r="M14" s="3" t="s">
        <v>204</v>
      </c>
      <c r="N14" s="12">
        <f t="shared" si="3"/>
        <v>6.5359477124183009E-3</v>
      </c>
      <c r="O14" s="12">
        <f t="shared" si="3"/>
        <v>0</v>
      </c>
    </row>
    <row r="15" spans="2:15" x14ac:dyDescent="0.25">
      <c r="B15" s="3" t="s">
        <v>215</v>
      </c>
      <c r="C15">
        <f>COUNTIFS('Ответы на форму (1)'!$E$2:$E$204, Лист1!B15, 'Ответы на форму (1)'!$I$2:$I$204, Лист1!$C$4)</f>
        <v>1</v>
      </c>
      <c r="D15">
        <f>COUNTIFS('Ответы на форму (1)'!$E$2:$E$204, Лист1!B15, 'Ответы на форму (1)'!$I$2:$I$204, Лист1!$D$4)</f>
        <v>0</v>
      </c>
      <c r="E15">
        <f t="shared" si="0"/>
        <v>1</v>
      </c>
      <c r="G15" s="3" t="s">
        <v>215</v>
      </c>
      <c r="H15" s="5">
        <f t="shared" si="1"/>
        <v>0.71895424836601307</v>
      </c>
      <c r="I15" s="5">
        <f t="shared" si="2"/>
        <v>0.28104575163398693</v>
      </c>
      <c r="M15" s="3" t="s">
        <v>215</v>
      </c>
      <c r="N15" s="12">
        <f t="shared" si="3"/>
        <v>6.5359477124183009E-3</v>
      </c>
      <c r="O15" s="12">
        <f t="shared" si="3"/>
        <v>0</v>
      </c>
    </row>
    <row r="16" spans="2:15" x14ac:dyDescent="0.25">
      <c r="B16" s="3" t="s">
        <v>226</v>
      </c>
      <c r="C16">
        <f>COUNTIFS('Ответы на форму (1)'!$E$2:$E$204, Лист1!B16, 'Ответы на форму (1)'!$I$2:$I$204, Лист1!$C$4)</f>
        <v>0</v>
      </c>
      <c r="D16">
        <f>COUNTIFS('Ответы на форму (1)'!$E$2:$E$204, Лист1!B16, 'Ответы на форму (1)'!$I$2:$I$204, Лист1!$D$4)</f>
        <v>1</v>
      </c>
      <c r="E16">
        <f t="shared" si="0"/>
        <v>1</v>
      </c>
      <c r="G16" s="3" t="s">
        <v>226</v>
      </c>
      <c r="H16" s="5">
        <f t="shared" si="1"/>
        <v>0.71895424836601307</v>
      </c>
      <c r="I16" s="5">
        <f t="shared" si="2"/>
        <v>0.28104575163398693</v>
      </c>
      <c r="M16" s="3" t="s">
        <v>226</v>
      </c>
      <c r="N16" s="12">
        <f t="shared" si="3"/>
        <v>0</v>
      </c>
      <c r="O16" s="12">
        <f t="shared" si="3"/>
        <v>6.5359477124183009E-3</v>
      </c>
    </row>
    <row r="17" spans="2:15" x14ac:dyDescent="0.25">
      <c r="B17" s="3" t="s">
        <v>246</v>
      </c>
      <c r="C17">
        <f>COUNTIFS('Ответы на форму (1)'!$E$2:$E$204, Лист1!B17, 'Ответы на форму (1)'!$I$2:$I$204, Лист1!$C$4)</f>
        <v>1</v>
      </c>
      <c r="D17">
        <f>COUNTIFS('Ответы на форму (1)'!$E$2:$E$204, Лист1!B17, 'Ответы на форму (1)'!$I$2:$I$204, Лист1!$D$4)</f>
        <v>0</v>
      </c>
      <c r="E17">
        <f t="shared" si="0"/>
        <v>1</v>
      </c>
      <c r="G17" s="3" t="s">
        <v>246</v>
      </c>
      <c r="H17" s="5">
        <f t="shared" si="1"/>
        <v>0.71895424836601307</v>
      </c>
      <c r="I17" s="5">
        <f t="shared" si="2"/>
        <v>0.28104575163398693</v>
      </c>
      <c r="M17" s="3" t="s">
        <v>246</v>
      </c>
      <c r="N17" s="12">
        <f t="shared" si="3"/>
        <v>6.5359477124183009E-3</v>
      </c>
      <c r="O17" s="12">
        <f t="shared" si="3"/>
        <v>0</v>
      </c>
    </row>
    <row r="18" spans="2:15" x14ac:dyDescent="0.25">
      <c r="B18" s="3" t="s">
        <v>319</v>
      </c>
      <c r="C18">
        <f>COUNTIFS('Ответы на форму (1)'!$E$2:$E$204, Лист1!B18, 'Ответы на форму (1)'!$I$2:$I$204, Лист1!$C$4)</f>
        <v>1</v>
      </c>
      <c r="D18">
        <f>COUNTIFS('Ответы на форму (1)'!$E$2:$E$204, Лист1!B18, 'Ответы на форму (1)'!$I$2:$I$204, Лист1!$D$4)</f>
        <v>0</v>
      </c>
      <c r="E18">
        <f t="shared" si="0"/>
        <v>1</v>
      </c>
      <c r="G18" s="3" t="s">
        <v>319</v>
      </c>
      <c r="H18" s="5">
        <f t="shared" si="1"/>
        <v>0.71895424836601307</v>
      </c>
      <c r="I18" s="5">
        <f t="shared" si="2"/>
        <v>0.28104575163398693</v>
      </c>
      <c r="M18" s="3" t="s">
        <v>319</v>
      </c>
      <c r="N18" s="12">
        <f t="shared" si="3"/>
        <v>6.5359477124183009E-3</v>
      </c>
      <c r="O18" s="12">
        <f t="shared" si="3"/>
        <v>0</v>
      </c>
    </row>
    <row r="19" spans="2:15" x14ac:dyDescent="0.25">
      <c r="B19" s="3" t="s">
        <v>383</v>
      </c>
      <c r="C19">
        <f>SUM(C6:C18)</f>
        <v>110</v>
      </c>
      <c r="D19">
        <f>SUM(D6:D18)</f>
        <v>43</v>
      </c>
      <c r="E19">
        <f>SUM(C6:D18)</f>
        <v>153</v>
      </c>
    </row>
    <row r="22" spans="2:15" x14ac:dyDescent="0.25">
      <c r="C22" s="6" t="s">
        <v>381</v>
      </c>
      <c r="D22" s="6" t="s">
        <v>382</v>
      </c>
      <c r="H22" s="9" t="s">
        <v>385</v>
      </c>
      <c r="I22" s="9"/>
      <c r="J22" s="4"/>
      <c r="K22" s="4" t="s">
        <v>386</v>
      </c>
      <c r="L22" s="4" t="s">
        <v>387</v>
      </c>
      <c r="M22" s="4" t="s">
        <v>388</v>
      </c>
    </row>
    <row r="23" spans="2:15" x14ac:dyDescent="0.25">
      <c r="C23" s="1" t="s">
        <v>26</v>
      </c>
      <c r="D23" s="1" t="s">
        <v>30</v>
      </c>
      <c r="H23">
        <f>_xlfn.IFS(C23=$B$17, 0, C23=$B$16, 0, C23=$B$13, 1, C23=$B$6, 1, C23=$B$18, 2, C23=$B$10, 2, C23=$B$7, 3, C23=$B$8, 3, C23=$B$9, 3, C23=$B$11, 3, C23=$B$12, 3, C23=$B$14, 3, C23=$B$15, 3)</f>
        <v>1</v>
      </c>
      <c r="I23">
        <f>_xlfn.IFS(D23=$C$4, 0, D23=$D$4, 1)</f>
        <v>0</v>
      </c>
      <c r="K23">
        <f>PEARSON(H23:H175, I23:I175)</f>
        <v>-2.169404277365234E-2</v>
      </c>
      <c r="L23">
        <v>153</v>
      </c>
      <c r="M23">
        <v>0.16</v>
      </c>
    </row>
    <row r="24" spans="2:15" x14ac:dyDescent="0.25">
      <c r="C24" s="1" t="s">
        <v>40</v>
      </c>
      <c r="D24" s="1" t="s">
        <v>30</v>
      </c>
      <c r="H24">
        <f t="shared" ref="H24:H87" si="4">_xlfn.IFS(C24=$B$17, 0, C24=$B$16, 0, C24=$B$13, 1, C24=$B$6, 1, C24=$B$18, 2, C24=$B$10, 2, C24=$B$7, 3, C24=$B$8, 3, C24=$B$9, 3, C24=$B$11, 3, C24=$B$12, 3, C24=$B$14, 3, C24=$B$15, 3)</f>
        <v>3</v>
      </c>
      <c r="I24">
        <f t="shared" ref="I24:I87" si="5">_xlfn.IFS(D24=$C$4, 0, D24=$D$4, 1)</f>
        <v>0</v>
      </c>
    </row>
    <row r="25" spans="2:15" x14ac:dyDescent="0.25">
      <c r="C25" s="1" t="s">
        <v>56</v>
      </c>
      <c r="D25" s="1" t="s">
        <v>60</v>
      </c>
      <c r="H25">
        <f t="shared" si="4"/>
        <v>3</v>
      </c>
      <c r="I25">
        <f t="shared" si="5"/>
        <v>1</v>
      </c>
    </row>
    <row r="26" spans="2:15" x14ac:dyDescent="0.25">
      <c r="C26" s="1" t="s">
        <v>40</v>
      </c>
      <c r="D26" s="1" t="s">
        <v>30</v>
      </c>
      <c r="H26">
        <f t="shared" si="4"/>
        <v>3</v>
      </c>
      <c r="I26">
        <f t="shared" si="5"/>
        <v>0</v>
      </c>
    </row>
    <row r="27" spans="2:15" x14ac:dyDescent="0.25">
      <c r="C27" s="1" t="s">
        <v>40</v>
      </c>
      <c r="D27" s="1" t="s">
        <v>60</v>
      </c>
      <c r="H27">
        <f t="shared" si="4"/>
        <v>3</v>
      </c>
      <c r="I27">
        <f t="shared" si="5"/>
        <v>1</v>
      </c>
    </row>
    <row r="28" spans="2:15" x14ac:dyDescent="0.25">
      <c r="C28" s="1" t="s">
        <v>72</v>
      </c>
      <c r="D28" s="1" t="s">
        <v>30</v>
      </c>
      <c r="H28">
        <f t="shared" si="4"/>
        <v>3</v>
      </c>
      <c r="I28">
        <f t="shared" si="5"/>
        <v>0</v>
      </c>
    </row>
    <row r="29" spans="2:15" x14ac:dyDescent="0.25">
      <c r="C29" s="1" t="s">
        <v>40</v>
      </c>
      <c r="D29" s="1" t="s">
        <v>30</v>
      </c>
      <c r="H29">
        <f t="shared" si="4"/>
        <v>3</v>
      </c>
      <c r="I29">
        <f t="shared" si="5"/>
        <v>0</v>
      </c>
    </row>
    <row r="30" spans="2:15" x14ac:dyDescent="0.25">
      <c r="C30" s="1" t="s">
        <v>72</v>
      </c>
      <c r="D30" s="1" t="s">
        <v>60</v>
      </c>
      <c r="H30">
        <f t="shared" si="4"/>
        <v>3</v>
      </c>
      <c r="I30">
        <f t="shared" si="5"/>
        <v>1</v>
      </c>
    </row>
    <row r="31" spans="2:15" x14ac:dyDescent="0.25">
      <c r="C31" s="1" t="s">
        <v>72</v>
      </c>
      <c r="D31" s="1" t="s">
        <v>30</v>
      </c>
      <c r="H31">
        <f t="shared" si="4"/>
        <v>3</v>
      </c>
      <c r="I31">
        <f t="shared" si="5"/>
        <v>0</v>
      </c>
    </row>
    <row r="32" spans="2:15" x14ac:dyDescent="0.25">
      <c r="C32" s="1" t="s">
        <v>72</v>
      </c>
      <c r="D32" s="1" t="s">
        <v>60</v>
      </c>
      <c r="H32">
        <f t="shared" si="4"/>
        <v>3</v>
      </c>
      <c r="I32">
        <f t="shared" si="5"/>
        <v>1</v>
      </c>
    </row>
    <row r="33" spans="3:9" x14ac:dyDescent="0.25">
      <c r="C33" s="1" t="s">
        <v>40</v>
      </c>
      <c r="D33" s="1" t="s">
        <v>30</v>
      </c>
      <c r="H33">
        <f t="shared" si="4"/>
        <v>3</v>
      </c>
      <c r="I33">
        <f t="shared" si="5"/>
        <v>0</v>
      </c>
    </row>
    <row r="34" spans="3:9" x14ac:dyDescent="0.25">
      <c r="C34" s="1" t="s">
        <v>95</v>
      </c>
      <c r="D34" s="1" t="s">
        <v>60</v>
      </c>
      <c r="H34">
        <f t="shared" si="4"/>
        <v>2</v>
      </c>
      <c r="I34">
        <f t="shared" si="5"/>
        <v>1</v>
      </c>
    </row>
    <row r="35" spans="3:9" x14ac:dyDescent="0.25">
      <c r="C35" s="1" t="s">
        <v>56</v>
      </c>
      <c r="D35" s="1" t="s">
        <v>30</v>
      </c>
      <c r="H35">
        <f t="shared" si="4"/>
        <v>3</v>
      </c>
      <c r="I35">
        <f t="shared" si="5"/>
        <v>0</v>
      </c>
    </row>
    <row r="36" spans="3:9" x14ac:dyDescent="0.25">
      <c r="C36" s="1" t="s">
        <v>40</v>
      </c>
      <c r="D36" s="1" t="s">
        <v>30</v>
      </c>
      <c r="H36">
        <f t="shared" si="4"/>
        <v>3</v>
      </c>
      <c r="I36">
        <f t="shared" si="5"/>
        <v>0</v>
      </c>
    </row>
    <row r="37" spans="3:9" x14ac:dyDescent="0.25">
      <c r="C37" s="1" t="s">
        <v>40</v>
      </c>
      <c r="D37" s="1" t="s">
        <v>30</v>
      </c>
      <c r="H37">
        <f t="shared" si="4"/>
        <v>3</v>
      </c>
      <c r="I37">
        <f t="shared" si="5"/>
        <v>0</v>
      </c>
    </row>
    <row r="38" spans="3:9" x14ac:dyDescent="0.25">
      <c r="C38" s="1" t="s">
        <v>72</v>
      </c>
      <c r="D38" s="1" t="s">
        <v>30</v>
      </c>
      <c r="H38">
        <f t="shared" si="4"/>
        <v>3</v>
      </c>
      <c r="I38">
        <f t="shared" si="5"/>
        <v>0</v>
      </c>
    </row>
    <row r="39" spans="3:9" x14ac:dyDescent="0.25">
      <c r="C39" s="1" t="s">
        <v>40</v>
      </c>
      <c r="D39" s="1" t="s">
        <v>30</v>
      </c>
      <c r="H39">
        <f t="shared" si="4"/>
        <v>3</v>
      </c>
      <c r="I39">
        <f t="shared" si="5"/>
        <v>0</v>
      </c>
    </row>
    <row r="40" spans="3:9" x14ac:dyDescent="0.25">
      <c r="C40" s="1" t="s">
        <v>72</v>
      </c>
      <c r="D40" s="1" t="s">
        <v>30</v>
      </c>
      <c r="H40">
        <f t="shared" si="4"/>
        <v>3</v>
      </c>
      <c r="I40">
        <f t="shared" si="5"/>
        <v>0</v>
      </c>
    </row>
    <row r="41" spans="3:9" x14ac:dyDescent="0.25">
      <c r="C41" s="1" t="s">
        <v>72</v>
      </c>
      <c r="D41" s="1" t="s">
        <v>30</v>
      </c>
      <c r="H41">
        <f t="shared" si="4"/>
        <v>3</v>
      </c>
      <c r="I41">
        <f t="shared" si="5"/>
        <v>0</v>
      </c>
    </row>
    <row r="42" spans="3:9" x14ac:dyDescent="0.25">
      <c r="C42" s="1" t="s">
        <v>72</v>
      </c>
      <c r="D42" s="1" t="s">
        <v>30</v>
      </c>
      <c r="H42">
        <f t="shared" si="4"/>
        <v>3</v>
      </c>
      <c r="I42">
        <f t="shared" si="5"/>
        <v>0</v>
      </c>
    </row>
    <row r="43" spans="3:9" x14ac:dyDescent="0.25">
      <c r="C43" s="1" t="s">
        <v>117</v>
      </c>
      <c r="D43" s="1" t="s">
        <v>60</v>
      </c>
      <c r="H43">
        <f t="shared" si="4"/>
        <v>3</v>
      </c>
      <c r="I43">
        <f t="shared" si="5"/>
        <v>1</v>
      </c>
    </row>
    <row r="44" spans="3:9" x14ac:dyDescent="0.25">
      <c r="C44" s="1" t="s">
        <v>56</v>
      </c>
      <c r="D44" s="1" t="s">
        <v>30</v>
      </c>
      <c r="H44">
        <f t="shared" si="4"/>
        <v>3</v>
      </c>
      <c r="I44">
        <f t="shared" si="5"/>
        <v>0</v>
      </c>
    </row>
    <row r="45" spans="3:9" x14ac:dyDescent="0.25">
      <c r="C45" s="1" t="s">
        <v>56</v>
      </c>
      <c r="D45" s="1" t="s">
        <v>30</v>
      </c>
      <c r="H45">
        <f t="shared" si="4"/>
        <v>3</v>
      </c>
      <c r="I45">
        <f t="shared" si="5"/>
        <v>0</v>
      </c>
    </row>
    <row r="46" spans="3:9" x14ac:dyDescent="0.25">
      <c r="C46" s="1" t="s">
        <v>40</v>
      </c>
      <c r="D46" s="1" t="s">
        <v>60</v>
      </c>
      <c r="H46">
        <f t="shared" si="4"/>
        <v>3</v>
      </c>
      <c r="I46">
        <f t="shared" si="5"/>
        <v>1</v>
      </c>
    </row>
    <row r="47" spans="3:9" x14ac:dyDescent="0.25">
      <c r="C47" s="1" t="s">
        <v>72</v>
      </c>
      <c r="D47" s="1" t="s">
        <v>30</v>
      </c>
      <c r="H47">
        <f t="shared" si="4"/>
        <v>3</v>
      </c>
      <c r="I47">
        <f t="shared" si="5"/>
        <v>0</v>
      </c>
    </row>
    <row r="48" spans="3:9" x14ac:dyDescent="0.25">
      <c r="C48" s="1" t="s">
        <v>40</v>
      </c>
      <c r="D48" s="1" t="s">
        <v>30</v>
      </c>
      <c r="H48">
        <f t="shared" si="4"/>
        <v>3</v>
      </c>
      <c r="I48">
        <f t="shared" si="5"/>
        <v>0</v>
      </c>
    </row>
    <row r="49" spans="3:9" x14ac:dyDescent="0.25">
      <c r="C49" s="1" t="s">
        <v>40</v>
      </c>
      <c r="D49" s="1" t="s">
        <v>30</v>
      </c>
      <c r="H49">
        <f t="shared" si="4"/>
        <v>3</v>
      </c>
      <c r="I49">
        <f t="shared" si="5"/>
        <v>0</v>
      </c>
    </row>
    <row r="50" spans="3:9" x14ac:dyDescent="0.25">
      <c r="C50" s="1" t="s">
        <v>72</v>
      </c>
      <c r="D50" s="1" t="s">
        <v>60</v>
      </c>
      <c r="H50">
        <f t="shared" si="4"/>
        <v>3</v>
      </c>
      <c r="I50">
        <f t="shared" si="5"/>
        <v>1</v>
      </c>
    </row>
    <row r="51" spans="3:9" x14ac:dyDescent="0.25">
      <c r="C51" s="1" t="s">
        <v>72</v>
      </c>
      <c r="D51" s="1" t="s">
        <v>30</v>
      </c>
      <c r="H51">
        <f t="shared" si="4"/>
        <v>3</v>
      </c>
      <c r="I51">
        <f t="shared" si="5"/>
        <v>0</v>
      </c>
    </row>
    <row r="52" spans="3:9" x14ac:dyDescent="0.25">
      <c r="C52" s="1" t="s">
        <v>143</v>
      </c>
      <c r="D52" s="1" t="s">
        <v>60</v>
      </c>
      <c r="H52">
        <f t="shared" si="4"/>
        <v>3</v>
      </c>
      <c r="I52">
        <f t="shared" si="5"/>
        <v>1</v>
      </c>
    </row>
    <row r="53" spans="3:9" x14ac:dyDescent="0.25">
      <c r="C53" s="1" t="s">
        <v>72</v>
      </c>
      <c r="D53" s="1" t="s">
        <v>60</v>
      </c>
      <c r="H53">
        <f t="shared" si="4"/>
        <v>3</v>
      </c>
      <c r="I53">
        <f t="shared" si="5"/>
        <v>1</v>
      </c>
    </row>
    <row r="54" spans="3:9" x14ac:dyDescent="0.25">
      <c r="C54" s="1" t="s">
        <v>40</v>
      </c>
      <c r="D54" s="1" t="s">
        <v>60</v>
      </c>
      <c r="H54">
        <f t="shared" si="4"/>
        <v>3</v>
      </c>
      <c r="I54">
        <f t="shared" si="5"/>
        <v>1</v>
      </c>
    </row>
    <row r="55" spans="3:9" x14ac:dyDescent="0.25">
      <c r="C55" s="1" t="s">
        <v>143</v>
      </c>
      <c r="D55" s="1" t="s">
        <v>30</v>
      </c>
      <c r="H55">
        <f t="shared" si="4"/>
        <v>3</v>
      </c>
      <c r="I55">
        <f t="shared" si="5"/>
        <v>0</v>
      </c>
    </row>
    <row r="56" spans="3:9" x14ac:dyDescent="0.25">
      <c r="C56" s="1" t="s">
        <v>117</v>
      </c>
      <c r="D56" s="1" t="s">
        <v>30</v>
      </c>
      <c r="H56">
        <f t="shared" si="4"/>
        <v>3</v>
      </c>
      <c r="I56">
        <f t="shared" si="5"/>
        <v>0</v>
      </c>
    </row>
    <row r="57" spans="3:9" x14ac:dyDescent="0.25">
      <c r="C57" s="1" t="s">
        <v>72</v>
      </c>
      <c r="D57" s="1" t="s">
        <v>30</v>
      </c>
      <c r="H57">
        <f t="shared" si="4"/>
        <v>3</v>
      </c>
      <c r="I57">
        <f t="shared" si="5"/>
        <v>0</v>
      </c>
    </row>
    <row r="58" spans="3:9" x14ac:dyDescent="0.25">
      <c r="C58" s="1" t="s">
        <v>40</v>
      </c>
      <c r="D58" s="1" t="s">
        <v>30</v>
      </c>
      <c r="H58">
        <f t="shared" si="4"/>
        <v>3</v>
      </c>
      <c r="I58">
        <f t="shared" si="5"/>
        <v>0</v>
      </c>
    </row>
    <row r="59" spans="3:9" x14ac:dyDescent="0.25">
      <c r="C59" s="1" t="s">
        <v>40</v>
      </c>
      <c r="D59" s="1" t="s">
        <v>30</v>
      </c>
      <c r="H59">
        <f t="shared" si="4"/>
        <v>3</v>
      </c>
      <c r="I59">
        <f t="shared" si="5"/>
        <v>0</v>
      </c>
    </row>
    <row r="60" spans="3:9" x14ac:dyDescent="0.25">
      <c r="C60" s="1" t="s">
        <v>143</v>
      </c>
      <c r="D60" s="1" t="s">
        <v>30</v>
      </c>
      <c r="H60">
        <f t="shared" si="4"/>
        <v>3</v>
      </c>
      <c r="I60">
        <f t="shared" si="5"/>
        <v>0</v>
      </c>
    </row>
    <row r="61" spans="3:9" x14ac:dyDescent="0.25">
      <c r="C61" s="1" t="s">
        <v>56</v>
      </c>
      <c r="D61" s="1" t="s">
        <v>60</v>
      </c>
      <c r="H61">
        <f t="shared" si="4"/>
        <v>3</v>
      </c>
      <c r="I61">
        <f t="shared" si="5"/>
        <v>1</v>
      </c>
    </row>
    <row r="62" spans="3:9" x14ac:dyDescent="0.25">
      <c r="C62" s="1" t="s">
        <v>40</v>
      </c>
      <c r="D62" s="1" t="s">
        <v>60</v>
      </c>
      <c r="H62">
        <f t="shared" si="4"/>
        <v>3</v>
      </c>
      <c r="I62">
        <f t="shared" si="5"/>
        <v>1</v>
      </c>
    </row>
    <row r="63" spans="3:9" x14ac:dyDescent="0.25">
      <c r="C63" s="1" t="s">
        <v>72</v>
      </c>
      <c r="D63" s="1" t="s">
        <v>60</v>
      </c>
      <c r="H63">
        <f t="shared" si="4"/>
        <v>3</v>
      </c>
      <c r="I63">
        <f t="shared" si="5"/>
        <v>1</v>
      </c>
    </row>
    <row r="64" spans="3:9" x14ac:dyDescent="0.25">
      <c r="C64" s="1" t="s">
        <v>56</v>
      </c>
      <c r="D64" s="1" t="s">
        <v>60</v>
      </c>
      <c r="H64">
        <f t="shared" si="4"/>
        <v>3</v>
      </c>
      <c r="I64">
        <f t="shared" si="5"/>
        <v>1</v>
      </c>
    </row>
    <row r="65" spans="3:9" x14ac:dyDescent="0.25">
      <c r="C65" s="1" t="s">
        <v>56</v>
      </c>
      <c r="D65" s="1" t="s">
        <v>30</v>
      </c>
      <c r="H65">
        <f t="shared" si="4"/>
        <v>3</v>
      </c>
      <c r="I65">
        <f t="shared" si="5"/>
        <v>0</v>
      </c>
    </row>
    <row r="66" spans="3:9" x14ac:dyDescent="0.25">
      <c r="C66" s="1" t="s">
        <v>40</v>
      </c>
      <c r="D66" s="1" t="s">
        <v>30</v>
      </c>
      <c r="H66">
        <f t="shared" si="4"/>
        <v>3</v>
      </c>
      <c r="I66">
        <f t="shared" si="5"/>
        <v>0</v>
      </c>
    </row>
    <row r="67" spans="3:9" x14ac:dyDescent="0.25">
      <c r="C67" s="1" t="s">
        <v>72</v>
      </c>
      <c r="D67" s="1" t="s">
        <v>30</v>
      </c>
      <c r="H67">
        <f t="shared" si="4"/>
        <v>3</v>
      </c>
      <c r="I67">
        <f t="shared" si="5"/>
        <v>0</v>
      </c>
    </row>
    <row r="68" spans="3:9" x14ac:dyDescent="0.25">
      <c r="C68" s="1" t="s">
        <v>56</v>
      </c>
      <c r="D68" s="1" t="s">
        <v>30</v>
      </c>
      <c r="H68">
        <f t="shared" si="4"/>
        <v>3</v>
      </c>
      <c r="I68">
        <f t="shared" si="5"/>
        <v>0</v>
      </c>
    </row>
    <row r="69" spans="3:9" x14ac:dyDescent="0.25">
      <c r="C69" s="1" t="s">
        <v>40</v>
      </c>
      <c r="D69" s="1" t="s">
        <v>30</v>
      </c>
      <c r="H69">
        <f t="shared" si="4"/>
        <v>3</v>
      </c>
      <c r="I69">
        <f t="shared" si="5"/>
        <v>0</v>
      </c>
    </row>
    <row r="70" spans="3:9" x14ac:dyDescent="0.25">
      <c r="C70" s="1" t="s">
        <v>56</v>
      </c>
      <c r="D70" s="1" t="s">
        <v>30</v>
      </c>
      <c r="H70">
        <f t="shared" si="4"/>
        <v>3</v>
      </c>
      <c r="I70">
        <f t="shared" si="5"/>
        <v>0</v>
      </c>
    </row>
    <row r="71" spans="3:9" x14ac:dyDescent="0.25">
      <c r="C71" s="1" t="s">
        <v>72</v>
      </c>
      <c r="D71" s="1" t="s">
        <v>30</v>
      </c>
      <c r="H71">
        <f t="shared" si="4"/>
        <v>3</v>
      </c>
      <c r="I71">
        <f t="shared" si="5"/>
        <v>0</v>
      </c>
    </row>
    <row r="72" spans="3:9" x14ac:dyDescent="0.25">
      <c r="C72" s="1" t="s">
        <v>56</v>
      </c>
      <c r="D72" s="1" t="s">
        <v>60</v>
      </c>
      <c r="H72">
        <f t="shared" si="4"/>
        <v>3</v>
      </c>
      <c r="I72">
        <f t="shared" si="5"/>
        <v>1</v>
      </c>
    </row>
    <row r="73" spans="3:9" x14ac:dyDescent="0.25">
      <c r="C73" s="1" t="s">
        <v>72</v>
      </c>
      <c r="D73" s="1" t="s">
        <v>30</v>
      </c>
      <c r="H73">
        <f t="shared" si="4"/>
        <v>3</v>
      </c>
      <c r="I73">
        <f t="shared" si="5"/>
        <v>0</v>
      </c>
    </row>
    <row r="74" spans="3:9" x14ac:dyDescent="0.25">
      <c r="C74" s="1" t="s">
        <v>56</v>
      </c>
      <c r="D74" s="1" t="s">
        <v>60</v>
      </c>
      <c r="H74">
        <f t="shared" si="4"/>
        <v>3</v>
      </c>
      <c r="I74">
        <f t="shared" si="5"/>
        <v>1</v>
      </c>
    </row>
    <row r="75" spans="3:9" x14ac:dyDescent="0.25">
      <c r="C75" s="1" t="s">
        <v>40</v>
      </c>
      <c r="D75" s="1" t="s">
        <v>30</v>
      </c>
      <c r="H75">
        <f t="shared" si="4"/>
        <v>3</v>
      </c>
      <c r="I75">
        <f t="shared" si="5"/>
        <v>0</v>
      </c>
    </row>
    <row r="76" spans="3:9" x14ac:dyDescent="0.25">
      <c r="C76" s="1" t="s">
        <v>190</v>
      </c>
      <c r="D76" s="1" t="s">
        <v>30</v>
      </c>
      <c r="H76">
        <f t="shared" si="4"/>
        <v>1</v>
      </c>
      <c r="I76">
        <f t="shared" si="5"/>
        <v>0</v>
      </c>
    </row>
    <row r="77" spans="3:9" x14ac:dyDescent="0.25">
      <c r="C77" s="1" t="s">
        <v>72</v>
      </c>
      <c r="D77" s="1" t="s">
        <v>30</v>
      </c>
      <c r="H77">
        <f t="shared" si="4"/>
        <v>3</v>
      </c>
      <c r="I77">
        <f t="shared" si="5"/>
        <v>0</v>
      </c>
    </row>
    <row r="78" spans="3:9" x14ac:dyDescent="0.25">
      <c r="C78" s="1" t="s">
        <v>40</v>
      </c>
      <c r="D78" s="1" t="s">
        <v>60</v>
      </c>
      <c r="H78">
        <f t="shared" si="4"/>
        <v>3</v>
      </c>
      <c r="I78">
        <f t="shared" si="5"/>
        <v>1</v>
      </c>
    </row>
    <row r="79" spans="3:9" x14ac:dyDescent="0.25">
      <c r="C79" s="1" t="s">
        <v>56</v>
      </c>
      <c r="D79" s="1" t="s">
        <v>60</v>
      </c>
      <c r="H79">
        <f t="shared" si="4"/>
        <v>3</v>
      </c>
      <c r="I79">
        <f t="shared" si="5"/>
        <v>1</v>
      </c>
    </row>
    <row r="80" spans="3:9" x14ac:dyDescent="0.25">
      <c r="C80" s="1" t="s">
        <v>72</v>
      </c>
      <c r="D80" s="1" t="s">
        <v>30</v>
      </c>
      <c r="H80">
        <f t="shared" si="4"/>
        <v>3</v>
      </c>
      <c r="I80">
        <f t="shared" si="5"/>
        <v>0</v>
      </c>
    </row>
    <row r="81" spans="3:9" x14ac:dyDescent="0.25">
      <c r="C81" s="1" t="s">
        <v>40</v>
      </c>
      <c r="D81" s="1" t="s">
        <v>60</v>
      </c>
      <c r="H81">
        <f t="shared" si="4"/>
        <v>3</v>
      </c>
      <c r="I81">
        <f t="shared" si="5"/>
        <v>1</v>
      </c>
    </row>
    <row r="82" spans="3:9" x14ac:dyDescent="0.25">
      <c r="C82" s="1" t="s">
        <v>204</v>
      </c>
      <c r="D82" s="1" t="s">
        <v>30</v>
      </c>
      <c r="H82">
        <f t="shared" si="4"/>
        <v>3</v>
      </c>
      <c r="I82">
        <f t="shared" si="5"/>
        <v>0</v>
      </c>
    </row>
    <row r="83" spans="3:9" x14ac:dyDescent="0.25">
      <c r="C83" s="1" t="s">
        <v>72</v>
      </c>
      <c r="D83" s="1" t="s">
        <v>30</v>
      </c>
      <c r="H83">
        <f t="shared" si="4"/>
        <v>3</v>
      </c>
      <c r="I83">
        <f t="shared" si="5"/>
        <v>0</v>
      </c>
    </row>
    <row r="84" spans="3:9" x14ac:dyDescent="0.25">
      <c r="C84" s="1" t="s">
        <v>72</v>
      </c>
      <c r="D84" s="1" t="s">
        <v>30</v>
      </c>
      <c r="H84">
        <f t="shared" si="4"/>
        <v>3</v>
      </c>
      <c r="I84">
        <f t="shared" si="5"/>
        <v>0</v>
      </c>
    </row>
    <row r="85" spans="3:9" x14ac:dyDescent="0.25">
      <c r="C85" s="1" t="s">
        <v>40</v>
      </c>
      <c r="D85" s="1" t="s">
        <v>30</v>
      </c>
      <c r="H85">
        <f t="shared" si="4"/>
        <v>3</v>
      </c>
      <c r="I85">
        <f t="shared" si="5"/>
        <v>0</v>
      </c>
    </row>
    <row r="86" spans="3:9" x14ac:dyDescent="0.25">
      <c r="C86" s="1" t="s">
        <v>40</v>
      </c>
      <c r="D86" s="1" t="s">
        <v>60</v>
      </c>
      <c r="H86">
        <f t="shared" si="4"/>
        <v>3</v>
      </c>
      <c r="I86">
        <f t="shared" si="5"/>
        <v>1</v>
      </c>
    </row>
    <row r="87" spans="3:9" x14ac:dyDescent="0.25">
      <c r="C87" s="1" t="s">
        <v>40</v>
      </c>
      <c r="D87" s="1" t="s">
        <v>30</v>
      </c>
      <c r="H87">
        <f t="shared" si="4"/>
        <v>3</v>
      </c>
      <c r="I87">
        <f t="shared" si="5"/>
        <v>0</v>
      </c>
    </row>
    <row r="88" spans="3:9" x14ac:dyDescent="0.25">
      <c r="C88" s="1" t="s">
        <v>215</v>
      </c>
      <c r="D88" s="1" t="s">
        <v>30</v>
      </c>
      <c r="H88">
        <f t="shared" ref="H88:H151" si="6">_xlfn.IFS(C88=$B$17, 0, C88=$B$16, 0, C88=$B$13, 1, C88=$B$6, 1, C88=$B$18, 2, C88=$B$10, 2, C88=$B$7, 3, C88=$B$8, 3, C88=$B$9, 3, C88=$B$11, 3, C88=$B$12, 3, C88=$B$14, 3, C88=$B$15, 3)</f>
        <v>3</v>
      </c>
      <c r="I88">
        <f t="shared" ref="I88:I151" si="7">_xlfn.IFS(D88=$C$4, 0, D88=$D$4, 1)</f>
        <v>0</v>
      </c>
    </row>
    <row r="89" spans="3:9" x14ac:dyDescent="0.25">
      <c r="C89" s="1" t="s">
        <v>40</v>
      </c>
      <c r="D89" s="1" t="s">
        <v>30</v>
      </c>
      <c r="H89">
        <f t="shared" si="6"/>
        <v>3</v>
      </c>
      <c r="I89">
        <f t="shared" si="7"/>
        <v>0</v>
      </c>
    </row>
    <row r="90" spans="3:9" x14ac:dyDescent="0.25">
      <c r="C90" s="1" t="s">
        <v>40</v>
      </c>
      <c r="D90" s="1" t="s">
        <v>30</v>
      </c>
      <c r="H90">
        <f t="shared" si="6"/>
        <v>3</v>
      </c>
      <c r="I90">
        <f t="shared" si="7"/>
        <v>0</v>
      </c>
    </row>
    <row r="91" spans="3:9" x14ac:dyDescent="0.25">
      <c r="C91" s="1" t="s">
        <v>40</v>
      </c>
      <c r="D91" s="1" t="s">
        <v>60</v>
      </c>
      <c r="H91">
        <f t="shared" si="6"/>
        <v>3</v>
      </c>
      <c r="I91">
        <f t="shared" si="7"/>
        <v>1</v>
      </c>
    </row>
    <row r="92" spans="3:9" x14ac:dyDescent="0.25">
      <c r="C92" s="1" t="s">
        <v>40</v>
      </c>
      <c r="D92" s="1" t="s">
        <v>30</v>
      </c>
      <c r="H92">
        <f t="shared" si="6"/>
        <v>3</v>
      </c>
      <c r="I92">
        <f t="shared" si="7"/>
        <v>0</v>
      </c>
    </row>
    <row r="93" spans="3:9" x14ac:dyDescent="0.25">
      <c r="C93" s="1" t="s">
        <v>56</v>
      </c>
      <c r="D93" s="1" t="s">
        <v>60</v>
      </c>
      <c r="H93">
        <f t="shared" si="6"/>
        <v>3</v>
      </c>
      <c r="I93">
        <f t="shared" si="7"/>
        <v>1</v>
      </c>
    </row>
    <row r="94" spans="3:9" x14ac:dyDescent="0.25">
      <c r="C94" s="1" t="s">
        <v>226</v>
      </c>
      <c r="D94" s="1" t="s">
        <v>60</v>
      </c>
      <c r="H94">
        <f t="shared" si="6"/>
        <v>0</v>
      </c>
      <c r="I94">
        <f t="shared" si="7"/>
        <v>1</v>
      </c>
    </row>
    <row r="95" spans="3:9" x14ac:dyDescent="0.25">
      <c r="C95" s="1" t="s">
        <v>40</v>
      </c>
      <c r="D95" s="1" t="s">
        <v>60</v>
      </c>
      <c r="H95">
        <f t="shared" si="6"/>
        <v>3</v>
      </c>
      <c r="I95">
        <f t="shared" si="7"/>
        <v>1</v>
      </c>
    </row>
    <row r="96" spans="3:9" x14ac:dyDescent="0.25">
      <c r="C96" s="1" t="s">
        <v>72</v>
      </c>
      <c r="D96" s="1" t="s">
        <v>30</v>
      </c>
      <c r="H96">
        <f t="shared" si="6"/>
        <v>3</v>
      </c>
      <c r="I96">
        <f t="shared" si="7"/>
        <v>0</v>
      </c>
    </row>
    <row r="97" spans="3:9" x14ac:dyDescent="0.25">
      <c r="C97" s="1" t="s">
        <v>40</v>
      </c>
      <c r="D97" s="1" t="s">
        <v>60</v>
      </c>
      <c r="H97">
        <f t="shared" si="6"/>
        <v>3</v>
      </c>
      <c r="I97">
        <f t="shared" si="7"/>
        <v>1</v>
      </c>
    </row>
    <row r="98" spans="3:9" x14ac:dyDescent="0.25">
      <c r="C98" s="1" t="s">
        <v>72</v>
      </c>
      <c r="D98" s="1" t="s">
        <v>60</v>
      </c>
      <c r="H98">
        <f t="shared" si="6"/>
        <v>3</v>
      </c>
      <c r="I98">
        <f t="shared" si="7"/>
        <v>1</v>
      </c>
    </row>
    <row r="99" spans="3:9" x14ac:dyDescent="0.25">
      <c r="C99" s="1" t="s">
        <v>40</v>
      </c>
      <c r="D99" s="1" t="s">
        <v>30</v>
      </c>
      <c r="H99">
        <f t="shared" si="6"/>
        <v>3</v>
      </c>
      <c r="I99">
        <f t="shared" si="7"/>
        <v>0</v>
      </c>
    </row>
    <row r="100" spans="3:9" x14ac:dyDescent="0.25">
      <c r="C100" s="1" t="s">
        <v>40</v>
      </c>
      <c r="D100" s="1" t="s">
        <v>30</v>
      </c>
      <c r="H100">
        <f t="shared" si="6"/>
        <v>3</v>
      </c>
      <c r="I100">
        <f t="shared" si="7"/>
        <v>0</v>
      </c>
    </row>
    <row r="101" spans="3:9" x14ac:dyDescent="0.25">
      <c r="C101" s="1" t="s">
        <v>40</v>
      </c>
      <c r="D101" s="1" t="s">
        <v>60</v>
      </c>
      <c r="H101">
        <f t="shared" si="6"/>
        <v>3</v>
      </c>
      <c r="I101">
        <f t="shared" si="7"/>
        <v>1</v>
      </c>
    </row>
    <row r="102" spans="3:9" x14ac:dyDescent="0.25">
      <c r="C102" s="1" t="s">
        <v>40</v>
      </c>
      <c r="D102" s="1" t="s">
        <v>30</v>
      </c>
      <c r="H102">
        <f t="shared" si="6"/>
        <v>3</v>
      </c>
      <c r="I102">
        <f t="shared" si="7"/>
        <v>0</v>
      </c>
    </row>
    <row r="103" spans="3:9" x14ac:dyDescent="0.25">
      <c r="C103" s="1" t="s">
        <v>72</v>
      </c>
      <c r="D103" s="1" t="s">
        <v>30</v>
      </c>
      <c r="H103">
        <f t="shared" si="6"/>
        <v>3</v>
      </c>
      <c r="I103">
        <f t="shared" si="7"/>
        <v>0</v>
      </c>
    </row>
    <row r="104" spans="3:9" x14ac:dyDescent="0.25">
      <c r="C104" s="1" t="s">
        <v>117</v>
      </c>
      <c r="D104" s="1" t="s">
        <v>30</v>
      </c>
      <c r="H104">
        <f t="shared" si="6"/>
        <v>3</v>
      </c>
      <c r="I104">
        <f t="shared" si="7"/>
        <v>0</v>
      </c>
    </row>
    <row r="105" spans="3:9" x14ac:dyDescent="0.25">
      <c r="C105" s="1" t="s">
        <v>56</v>
      </c>
      <c r="D105" s="1" t="s">
        <v>60</v>
      </c>
      <c r="H105">
        <f t="shared" si="6"/>
        <v>3</v>
      </c>
      <c r="I105">
        <f t="shared" si="7"/>
        <v>1</v>
      </c>
    </row>
    <row r="106" spans="3:9" x14ac:dyDescent="0.25">
      <c r="C106" s="1" t="s">
        <v>40</v>
      </c>
      <c r="D106" s="1" t="s">
        <v>30</v>
      </c>
      <c r="H106">
        <f t="shared" si="6"/>
        <v>3</v>
      </c>
      <c r="I106">
        <f t="shared" si="7"/>
        <v>0</v>
      </c>
    </row>
    <row r="107" spans="3:9" x14ac:dyDescent="0.25">
      <c r="C107" s="1" t="s">
        <v>246</v>
      </c>
      <c r="D107" s="1" t="s">
        <v>30</v>
      </c>
      <c r="H107">
        <f t="shared" si="6"/>
        <v>0</v>
      </c>
      <c r="I107">
        <f t="shared" si="7"/>
        <v>0</v>
      </c>
    </row>
    <row r="108" spans="3:9" x14ac:dyDescent="0.25">
      <c r="C108" s="1" t="s">
        <v>40</v>
      </c>
      <c r="D108" s="1" t="s">
        <v>60</v>
      </c>
      <c r="H108">
        <f t="shared" si="6"/>
        <v>3</v>
      </c>
      <c r="I108">
        <f t="shared" si="7"/>
        <v>1</v>
      </c>
    </row>
    <row r="109" spans="3:9" x14ac:dyDescent="0.25">
      <c r="C109" s="1" t="s">
        <v>40</v>
      </c>
      <c r="D109" s="1" t="s">
        <v>30</v>
      </c>
      <c r="H109">
        <f t="shared" si="6"/>
        <v>3</v>
      </c>
      <c r="I109">
        <f t="shared" si="7"/>
        <v>0</v>
      </c>
    </row>
    <row r="110" spans="3:9" x14ac:dyDescent="0.25">
      <c r="C110" s="1" t="s">
        <v>117</v>
      </c>
      <c r="D110" s="1" t="s">
        <v>30</v>
      </c>
      <c r="H110">
        <f t="shared" si="6"/>
        <v>3</v>
      </c>
      <c r="I110">
        <f t="shared" si="7"/>
        <v>0</v>
      </c>
    </row>
    <row r="111" spans="3:9" x14ac:dyDescent="0.25">
      <c r="C111" s="1" t="s">
        <v>117</v>
      </c>
      <c r="D111" s="1" t="s">
        <v>30</v>
      </c>
      <c r="H111">
        <f t="shared" si="6"/>
        <v>3</v>
      </c>
      <c r="I111">
        <f t="shared" si="7"/>
        <v>0</v>
      </c>
    </row>
    <row r="112" spans="3:9" x14ac:dyDescent="0.25">
      <c r="C112" s="1" t="s">
        <v>40</v>
      </c>
      <c r="D112" s="1" t="s">
        <v>60</v>
      </c>
      <c r="H112">
        <f t="shared" si="6"/>
        <v>3</v>
      </c>
      <c r="I112">
        <f t="shared" si="7"/>
        <v>1</v>
      </c>
    </row>
    <row r="113" spans="3:9" x14ac:dyDescent="0.25">
      <c r="C113" s="1" t="s">
        <v>56</v>
      </c>
      <c r="D113" s="1" t="s">
        <v>30</v>
      </c>
      <c r="H113">
        <f t="shared" si="6"/>
        <v>3</v>
      </c>
      <c r="I113">
        <f t="shared" si="7"/>
        <v>0</v>
      </c>
    </row>
    <row r="114" spans="3:9" x14ac:dyDescent="0.25">
      <c r="C114" s="1" t="s">
        <v>143</v>
      </c>
      <c r="D114" s="1" t="s">
        <v>30</v>
      </c>
      <c r="H114">
        <f t="shared" si="6"/>
        <v>3</v>
      </c>
      <c r="I114">
        <f t="shared" si="7"/>
        <v>0</v>
      </c>
    </row>
    <row r="115" spans="3:9" x14ac:dyDescent="0.25">
      <c r="C115" s="1" t="s">
        <v>40</v>
      </c>
      <c r="D115" s="1" t="s">
        <v>30</v>
      </c>
      <c r="H115">
        <f t="shared" si="6"/>
        <v>3</v>
      </c>
      <c r="I115">
        <f t="shared" si="7"/>
        <v>0</v>
      </c>
    </row>
    <row r="116" spans="3:9" x14ac:dyDescent="0.25">
      <c r="C116" s="1" t="s">
        <v>117</v>
      </c>
      <c r="D116" s="1" t="s">
        <v>30</v>
      </c>
      <c r="H116">
        <f t="shared" si="6"/>
        <v>3</v>
      </c>
      <c r="I116">
        <f t="shared" si="7"/>
        <v>0</v>
      </c>
    </row>
    <row r="117" spans="3:9" x14ac:dyDescent="0.25">
      <c r="C117" s="1" t="s">
        <v>72</v>
      </c>
      <c r="D117" s="1" t="s">
        <v>30</v>
      </c>
      <c r="H117">
        <f t="shared" si="6"/>
        <v>3</v>
      </c>
      <c r="I117">
        <f t="shared" si="7"/>
        <v>0</v>
      </c>
    </row>
    <row r="118" spans="3:9" x14ac:dyDescent="0.25">
      <c r="C118" s="1" t="s">
        <v>143</v>
      </c>
      <c r="D118" s="1" t="s">
        <v>30</v>
      </c>
      <c r="H118">
        <f t="shared" si="6"/>
        <v>3</v>
      </c>
      <c r="I118">
        <f t="shared" si="7"/>
        <v>0</v>
      </c>
    </row>
    <row r="119" spans="3:9" x14ac:dyDescent="0.25">
      <c r="C119" s="1" t="s">
        <v>40</v>
      </c>
      <c r="D119" s="1" t="s">
        <v>30</v>
      </c>
      <c r="H119">
        <f t="shared" si="6"/>
        <v>3</v>
      </c>
      <c r="I119">
        <f t="shared" si="7"/>
        <v>0</v>
      </c>
    </row>
    <row r="120" spans="3:9" x14ac:dyDescent="0.25">
      <c r="C120" s="1" t="s">
        <v>117</v>
      </c>
      <c r="D120" s="1" t="s">
        <v>30</v>
      </c>
      <c r="H120">
        <f t="shared" si="6"/>
        <v>3</v>
      </c>
      <c r="I120">
        <f t="shared" si="7"/>
        <v>0</v>
      </c>
    </row>
    <row r="121" spans="3:9" x14ac:dyDescent="0.25">
      <c r="C121" s="1" t="s">
        <v>72</v>
      </c>
      <c r="D121" s="1" t="s">
        <v>30</v>
      </c>
      <c r="H121">
        <f t="shared" si="6"/>
        <v>3</v>
      </c>
      <c r="I121">
        <f t="shared" si="7"/>
        <v>0</v>
      </c>
    </row>
    <row r="122" spans="3:9" x14ac:dyDescent="0.25">
      <c r="C122" s="1" t="s">
        <v>56</v>
      </c>
      <c r="D122" s="1" t="s">
        <v>30</v>
      </c>
      <c r="H122">
        <f t="shared" si="6"/>
        <v>3</v>
      </c>
      <c r="I122">
        <f t="shared" si="7"/>
        <v>0</v>
      </c>
    </row>
    <row r="123" spans="3:9" x14ac:dyDescent="0.25">
      <c r="C123" s="1" t="s">
        <v>40</v>
      </c>
      <c r="D123" s="1" t="s">
        <v>60</v>
      </c>
      <c r="H123">
        <f t="shared" si="6"/>
        <v>3</v>
      </c>
      <c r="I123">
        <f t="shared" si="7"/>
        <v>1</v>
      </c>
    </row>
    <row r="124" spans="3:9" x14ac:dyDescent="0.25">
      <c r="C124" s="1" t="s">
        <v>40</v>
      </c>
      <c r="D124" s="1" t="s">
        <v>30</v>
      </c>
      <c r="H124">
        <f t="shared" si="6"/>
        <v>3</v>
      </c>
      <c r="I124">
        <f t="shared" si="7"/>
        <v>0</v>
      </c>
    </row>
    <row r="125" spans="3:9" x14ac:dyDescent="0.25">
      <c r="C125" s="1" t="s">
        <v>40</v>
      </c>
      <c r="D125" s="1" t="s">
        <v>30</v>
      </c>
      <c r="H125">
        <f t="shared" si="6"/>
        <v>3</v>
      </c>
      <c r="I125">
        <f t="shared" si="7"/>
        <v>0</v>
      </c>
    </row>
    <row r="126" spans="3:9" x14ac:dyDescent="0.25">
      <c r="C126" s="1" t="s">
        <v>56</v>
      </c>
      <c r="D126" s="1" t="s">
        <v>30</v>
      </c>
      <c r="H126">
        <f t="shared" si="6"/>
        <v>3</v>
      </c>
      <c r="I126">
        <f t="shared" si="7"/>
        <v>0</v>
      </c>
    </row>
    <row r="127" spans="3:9" x14ac:dyDescent="0.25">
      <c r="C127" s="1" t="s">
        <v>72</v>
      </c>
      <c r="D127" s="1" t="s">
        <v>30</v>
      </c>
      <c r="H127">
        <f t="shared" si="6"/>
        <v>3</v>
      </c>
      <c r="I127">
        <f t="shared" si="7"/>
        <v>0</v>
      </c>
    </row>
    <row r="128" spans="3:9" x14ac:dyDescent="0.25">
      <c r="C128" s="1" t="s">
        <v>40</v>
      </c>
      <c r="D128" s="1" t="s">
        <v>30</v>
      </c>
      <c r="H128">
        <f t="shared" si="6"/>
        <v>3</v>
      </c>
      <c r="I128">
        <f t="shared" si="7"/>
        <v>0</v>
      </c>
    </row>
    <row r="129" spans="3:9" x14ac:dyDescent="0.25">
      <c r="C129" s="1" t="s">
        <v>40</v>
      </c>
      <c r="D129" s="1" t="s">
        <v>30</v>
      </c>
      <c r="H129">
        <f t="shared" si="6"/>
        <v>3</v>
      </c>
      <c r="I129">
        <f t="shared" si="7"/>
        <v>0</v>
      </c>
    </row>
    <row r="130" spans="3:9" x14ac:dyDescent="0.25">
      <c r="C130" s="1" t="s">
        <v>40</v>
      </c>
      <c r="D130" s="1" t="s">
        <v>30</v>
      </c>
      <c r="H130">
        <f t="shared" si="6"/>
        <v>3</v>
      </c>
      <c r="I130">
        <f t="shared" si="7"/>
        <v>0</v>
      </c>
    </row>
    <row r="131" spans="3:9" x14ac:dyDescent="0.25">
      <c r="C131" s="1" t="s">
        <v>72</v>
      </c>
      <c r="D131" s="1" t="s">
        <v>30</v>
      </c>
      <c r="H131">
        <f t="shared" si="6"/>
        <v>3</v>
      </c>
      <c r="I131">
        <f t="shared" si="7"/>
        <v>0</v>
      </c>
    </row>
    <row r="132" spans="3:9" x14ac:dyDescent="0.25">
      <c r="C132" s="1" t="s">
        <v>40</v>
      </c>
      <c r="D132" s="1" t="s">
        <v>30</v>
      </c>
      <c r="H132">
        <f t="shared" si="6"/>
        <v>3</v>
      </c>
      <c r="I132">
        <f t="shared" si="7"/>
        <v>0</v>
      </c>
    </row>
    <row r="133" spans="3:9" x14ac:dyDescent="0.25">
      <c r="C133" s="1" t="s">
        <v>72</v>
      </c>
      <c r="D133" s="1" t="s">
        <v>30</v>
      </c>
      <c r="H133">
        <f t="shared" si="6"/>
        <v>3</v>
      </c>
      <c r="I133">
        <f t="shared" si="7"/>
        <v>0</v>
      </c>
    </row>
    <row r="134" spans="3:9" x14ac:dyDescent="0.25">
      <c r="C134" s="1" t="s">
        <v>143</v>
      </c>
      <c r="D134" s="1" t="s">
        <v>30</v>
      </c>
      <c r="H134">
        <f t="shared" si="6"/>
        <v>3</v>
      </c>
      <c r="I134">
        <f t="shared" si="7"/>
        <v>0</v>
      </c>
    </row>
    <row r="135" spans="3:9" x14ac:dyDescent="0.25">
      <c r="C135" s="1" t="s">
        <v>40</v>
      </c>
      <c r="D135" s="1" t="s">
        <v>30</v>
      </c>
      <c r="H135">
        <f t="shared" si="6"/>
        <v>3</v>
      </c>
      <c r="I135">
        <f t="shared" si="7"/>
        <v>0</v>
      </c>
    </row>
    <row r="136" spans="3:9" x14ac:dyDescent="0.25">
      <c r="C136" s="1" t="s">
        <v>40</v>
      </c>
      <c r="D136" s="1" t="s">
        <v>30</v>
      </c>
      <c r="H136">
        <f t="shared" si="6"/>
        <v>3</v>
      </c>
      <c r="I136">
        <f t="shared" si="7"/>
        <v>0</v>
      </c>
    </row>
    <row r="137" spans="3:9" x14ac:dyDescent="0.25">
      <c r="C137" s="1" t="s">
        <v>319</v>
      </c>
      <c r="D137" s="1" t="s">
        <v>30</v>
      </c>
      <c r="H137">
        <f t="shared" si="6"/>
        <v>2</v>
      </c>
      <c r="I137">
        <f t="shared" si="7"/>
        <v>0</v>
      </c>
    </row>
    <row r="138" spans="3:9" x14ac:dyDescent="0.25">
      <c r="C138" s="1" t="s">
        <v>40</v>
      </c>
      <c r="D138" s="1" t="s">
        <v>30</v>
      </c>
      <c r="H138">
        <f t="shared" si="6"/>
        <v>3</v>
      </c>
      <c r="I138">
        <f t="shared" si="7"/>
        <v>0</v>
      </c>
    </row>
    <row r="139" spans="3:9" x14ac:dyDescent="0.25">
      <c r="C139" s="1" t="s">
        <v>117</v>
      </c>
      <c r="D139" s="1" t="s">
        <v>30</v>
      </c>
      <c r="H139">
        <f t="shared" si="6"/>
        <v>3</v>
      </c>
      <c r="I139">
        <f t="shared" si="7"/>
        <v>0</v>
      </c>
    </row>
    <row r="140" spans="3:9" x14ac:dyDescent="0.25">
      <c r="C140" s="1" t="s">
        <v>40</v>
      </c>
      <c r="D140" s="1" t="s">
        <v>30</v>
      </c>
      <c r="H140">
        <f t="shared" si="6"/>
        <v>3</v>
      </c>
      <c r="I140">
        <f t="shared" si="7"/>
        <v>0</v>
      </c>
    </row>
    <row r="141" spans="3:9" x14ac:dyDescent="0.25">
      <c r="C141" s="1" t="s">
        <v>40</v>
      </c>
      <c r="D141" s="1" t="s">
        <v>60</v>
      </c>
      <c r="H141">
        <f t="shared" si="6"/>
        <v>3</v>
      </c>
      <c r="I141">
        <f t="shared" si="7"/>
        <v>1</v>
      </c>
    </row>
    <row r="142" spans="3:9" x14ac:dyDescent="0.25">
      <c r="C142" s="1" t="s">
        <v>40</v>
      </c>
      <c r="D142" s="1" t="s">
        <v>30</v>
      </c>
      <c r="H142">
        <f t="shared" si="6"/>
        <v>3</v>
      </c>
      <c r="I142">
        <f t="shared" si="7"/>
        <v>0</v>
      </c>
    </row>
    <row r="143" spans="3:9" x14ac:dyDescent="0.25">
      <c r="C143" s="1" t="s">
        <v>117</v>
      </c>
      <c r="D143" s="1" t="s">
        <v>30</v>
      </c>
      <c r="H143">
        <f t="shared" si="6"/>
        <v>3</v>
      </c>
      <c r="I143">
        <f t="shared" si="7"/>
        <v>0</v>
      </c>
    </row>
    <row r="144" spans="3:9" x14ac:dyDescent="0.25">
      <c r="C144" s="1" t="s">
        <v>40</v>
      </c>
      <c r="D144" s="1" t="s">
        <v>30</v>
      </c>
      <c r="H144">
        <f t="shared" si="6"/>
        <v>3</v>
      </c>
      <c r="I144">
        <f t="shared" si="7"/>
        <v>0</v>
      </c>
    </row>
    <row r="145" spans="3:9" x14ac:dyDescent="0.25">
      <c r="C145" s="1" t="s">
        <v>40</v>
      </c>
      <c r="D145" s="1" t="s">
        <v>30</v>
      </c>
      <c r="H145">
        <f t="shared" si="6"/>
        <v>3</v>
      </c>
      <c r="I145">
        <f t="shared" si="7"/>
        <v>0</v>
      </c>
    </row>
    <row r="146" spans="3:9" x14ac:dyDescent="0.25">
      <c r="C146" s="1" t="s">
        <v>72</v>
      </c>
      <c r="D146" s="1" t="s">
        <v>30</v>
      </c>
      <c r="H146">
        <f t="shared" si="6"/>
        <v>3</v>
      </c>
      <c r="I146">
        <f t="shared" si="7"/>
        <v>0</v>
      </c>
    </row>
    <row r="147" spans="3:9" x14ac:dyDescent="0.25">
      <c r="C147" s="1" t="s">
        <v>56</v>
      </c>
      <c r="D147" s="1" t="s">
        <v>30</v>
      </c>
      <c r="H147">
        <f t="shared" si="6"/>
        <v>3</v>
      </c>
      <c r="I147">
        <f t="shared" si="7"/>
        <v>0</v>
      </c>
    </row>
    <row r="148" spans="3:9" x14ac:dyDescent="0.25">
      <c r="C148" s="1" t="s">
        <v>143</v>
      </c>
      <c r="D148" s="1" t="s">
        <v>60</v>
      </c>
      <c r="H148">
        <f t="shared" si="6"/>
        <v>3</v>
      </c>
      <c r="I148">
        <f t="shared" si="7"/>
        <v>1</v>
      </c>
    </row>
    <row r="149" spans="3:9" x14ac:dyDescent="0.25">
      <c r="C149" s="1" t="s">
        <v>40</v>
      </c>
      <c r="D149" s="1" t="s">
        <v>60</v>
      </c>
      <c r="H149">
        <f t="shared" si="6"/>
        <v>3</v>
      </c>
      <c r="I149">
        <f t="shared" si="7"/>
        <v>1</v>
      </c>
    </row>
    <row r="150" spans="3:9" x14ac:dyDescent="0.25">
      <c r="C150" s="1" t="s">
        <v>143</v>
      </c>
      <c r="D150" s="1" t="s">
        <v>30</v>
      </c>
      <c r="H150">
        <f t="shared" si="6"/>
        <v>3</v>
      </c>
      <c r="I150">
        <f t="shared" si="7"/>
        <v>0</v>
      </c>
    </row>
    <row r="151" spans="3:9" x14ac:dyDescent="0.25">
      <c r="C151" s="1" t="s">
        <v>72</v>
      </c>
      <c r="D151" s="1" t="s">
        <v>30</v>
      </c>
      <c r="H151">
        <f t="shared" si="6"/>
        <v>3</v>
      </c>
      <c r="I151">
        <f t="shared" si="7"/>
        <v>0</v>
      </c>
    </row>
    <row r="152" spans="3:9" x14ac:dyDescent="0.25">
      <c r="C152" s="1" t="s">
        <v>40</v>
      </c>
      <c r="D152" s="1" t="s">
        <v>60</v>
      </c>
      <c r="H152">
        <f t="shared" ref="H152:H175" si="8">_xlfn.IFS(C152=$B$17, 0, C152=$B$16, 0, C152=$B$13, 1, C152=$B$6, 1, C152=$B$18, 2, C152=$B$10, 2, C152=$B$7, 3, C152=$B$8, 3, C152=$B$9, 3, C152=$B$11, 3, C152=$B$12, 3, C152=$B$14, 3, C152=$B$15, 3)</f>
        <v>3</v>
      </c>
      <c r="I152">
        <f t="shared" ref="I152:I175" si="9">_xlfn.IFS(D152=$C$4, 0, D152=$D$4, 1)</f>
        <v>1</v>
      </c>
    </row>
    <row r="153" spans="3:9" x14ac:dyDescent="0.25">
      <c r="C153" s="1" t="s">
        <v>40</v>
      </c>
      <c r="D153" s="1" t="s">
        <v>60</v>
      </c>
      <c r="H153">
        <f t="shared" si="8"/>
        <v>3</v>
      </c>
      <c r="I153">
        <f t="shared" si="9"/>
        <v>1</v>
      </c>
    </row>
    <row r="154" spans="3:9" x14ac:dyDescent="0.25">
      <c r="C154" s="1" t="s">
        <v>72</v>
      </c>
      <c r="D154" s="1" t="s">
        <v>30</v>
      </c>
      <c r="H154">
        <f t="shared" si="8"/>
        <v>3</v>
      </c>
      <c r="I154">
        <f t="shared" si="9"/>
        <v>0</v>
      </c>
    </row>
    <row r="155" spans="3:9" x14ac:dyDescent="0.25">
      <c r="C155" s="1" t="s">
        <v>72</v>
      </c>
      <c r="D155" s="1" t="s">
        <v>60</v>
      </c>
      <c r="H155">
        <f t="shared" si="8"/>
        <v>3</v>
      </c>
      <c r="I155">
        <f t="shared" si="9"/>
        <v>1</v>
      </c>
    </row>
    <row r="156" spans="3:9" x14ac:dyDescent="0.25">
      <c r="C156" s="1" t="s">
        <v>40</v>
      </c>
      <c r="D156" s="1" t="s">
        <v>30</v>
      </c>
      <c r="H156">
        <f t="shared" si="8"/>
        <v>3</v>
      </c>
      <c r="I156">
        <f t="shared" si="9"/>
        <v>0</v>
      </c>
    </row>
    <row r="157" spans="3:9" x14ac:dyDescent="0.25">
      <c r="C157" s="1" t="s">
        <v>56</v>
      </c>
      <c r="D157" s="1" t="s">
        <v>30</v>
      </c>
      <c r="H157">
        <f t="shared" si="8"/>
        <v>3</v>
      </c>
      <c r="I157">
        <f t="shared" si="9"/>
        <v>0</v>
      </c>
    </row>
    <row r="158" spans="3:9" x14ac:dyDescent="0.25">
      <c r="C158" s="1" t="s">
        <v>143</v>
      </c>
      <c r="D158" s="1" t="s">
        <v>30</v>
      </c>
      <c r="H158">
        <f t="shared" si="8"/>
        <v>3</v>
      </c>
      <c r="I158">
        <f t="shared" si="9"/>
        <v>0</v>
      </c>
    </row>
    <row r="159" spans="3:9" x14ac:dyDescent="0.25">
      <c r="C159" s="1" t="s">
        <v>72</v>
      </c>
      <c r="D159" s="1" t="s">
        <v>30</v>
      </c>
      <c r="H159">
        <f t="shared" si="8"/>
        <v>3</v>
      </c>
      <c r="I159">
        <f t="shared" si="9"/>
        <v>0</v>
      </c>
    </row>
    <row r="160" spans="3:9" x14ac:dyDescent="0.25">
      <c r="C160" s="1" t="s">
        <v>40</v>
      </c>
      <c r="D160" s="1" t="s">
        <v>30</v>
      </c>
      <c r="H160">
        <f t="shared" si="8"/>
        <v>3</v>
      </c>
      <c r="I160">
        <f t="shared" si="9"/>
        <v>0</v>
      </c>
    </row>
    <row r="161" spans="3:9" x14ac:dyDescent="0.25">
      <c r="C161" s="1" t="s">
        <v>72</v>
      </c>
      <c r="D161" s="1" t="s">
        <v>30</v>
      </c>
      <c r="H161">
        <f t="shared" si="8"/>
        <v>3</v>
      </c>
      <c r="I161">
        <f t="shared" si="9"/>
        <v>0</v>
      </c>
    </row>
    <row r="162" spans="3:9" x14ac:dyDescent="0.25">
      <c r="C162" s="1" t="s">
        <v>40</v>
      </c>
      <c r="D162" s="1" t="s">
        <v>30</v>
      </c>
      <c r="H162">
        <f t="shared" si="8"/>
        <v>3</v>
      </c>
      <c r="I162">
        <f t="shared" si="9"/>
        <v>0</v>
      </c>
    </row>
    <row r="163" spans="3:9" x14ac:dyDescent="0.25">
      <c r="C163" s="1" t="s">
        <v>56</v>
      </c>
      <c r="D163" s="1" t="s">
        <v>30</v>
      </c>
      <c r="H163">
        <f t="shared" si="8"/>
        <v>3</v>
      </c>
      <c r="I163">
        <f t="shared" si="9"/>
        <v>0</v>
      </c>
    </row>
    <row r="164" spans="3:9" x14ac:dyDescent="0.25">
      <c r="C164" s="1" t="s">
        <v>40</v>
      </c>
      <c r="D164" s="1" t="s">
        <v>30</v>
      </c>
      <c r="H164">
        <f t="shared" si="8"/>
        <v>3</v>
      </c>
      <c r="I164">
        <f t="shared" si="9"/>
        <v>0</v>
      </c>
    </row>
    <row r="165" spans="3:9" x14ac:dyDescent="0.25">
      <c r="C165" s="1" t="s">
        <v>72</v>
      </c>
      <c r="D165" s="1" t="s">
        <v>60</v>
      </c>
      <c r="H165">
        <f t="shared" si="8"/>
        <v>3</v>
      </c>
      <c r="I165">
        <f t="shared" si="9"/>
        <v>1</v>
      </c>
    </row>
    <row r="166" spans="3:9" x14ac:dyDescent="0.25">
      <c r="C166" s="1" t="s">
        <v>72</v>
      </c>
      <c r="D166" s="1" t="s">
        <v>60</v>
      </c>
      <c r="H166">
        <f t="shared" si="8"/>
        <v>3</v>
      </c>
      <c r="I166">
        <f t="shared" si="9"/>
        <v>1</v>
      </c>
    </row>
    <row r="167" spans="3:9" x14ac:dyDescent="0.25">
      <c r="C167" s="1" t="s">
        <v>40</v>
      </c>
      <c r="D167" s="1" t="s">
        <v>60</v>
      </c>
      <c r="H167">
        <f t="shared" si="8"/>
        <v>3</v>
      </c>
      <c r="I167">
        <f t="shared" si="9"/>
        <v>1</v>
      </c>
    </row>
    <row r="168" spans="3:9" x14ac:dyDescent="0.25">
      <c r="C168" s="1" t="s">
        <v>40</v>
      </c>
      <c r="D168" s="1" t="s">
        <v>30</v>
      </c>
      <c r="H168">
        <f t="shared" si="8"/>
        <v>3</v>
      </c>
      <c r="I168">
        <f t="shared" si="9"/>
        <v>0</v>
      </c>
    </row>
    <row r="169" spans="3:9" x14ac:dyDescent="0.25">
      <c r="C169" s="1" t="s">
        <v>56</v>
      </c>
      <c r="D169" s="1" t="s">
        <v>30</v>
      </c>
      <c r="H169">
        <f t="shared" si="8"/>
        <v>3</v>
      </c>
      <c r="I169">
        <f t="shared" si="9"/>
        <v>0</v>
      </c>
    </row>
    <row r="170" spans="3:9" x14ac:dyDescent="0.25">
      <c r="C170" s="1" t="s">
        <v>40</v>
      </c>
      <c r="D170" s="1" t="s">
        <v>60</v>
      </c>
      <c r="H170">
        <f t="shared" si="8"/>
        <v>3</v>
      </c>
      <c r="I170">
        <f t="shared" si="9"/>
        <v>1</v>
      </c>
    </row>
    <row r="171" spans="3:9" x14ac:dyDescent="0.25">
      <c r="C171" s="1" t="s">
        <v>72</v>
      </c>
      <c r="D171" s="1" t="s">
        <v>30</v>
      </c>
      <c r="H171">
        <f t="shared" si="8"/>
        <v>3</v>
      </c>
      <c r="I171">
        <f t="shared" si="9"/>
        <v>0</v>
      </c>
    </row>
    <row r="172" spans="3:9" x14ac:dyDescent="0.25">
      <c r="C172" s="1" t="s">
        <v>117</v>
      </c>
      <c r="D172" s="1" t="s">
        <v>30</v>
      </c>
      <c r="H172">
        <f t="shared" si="8"/>
        <v>3</v>
      </c>
      <c r="I172">
        <f t="shared" si="9"/>
        <v>0</v>
      </c>
    </row>
    <row r="173" spans="3:9" x14ac:dyDescent="0.25">
      <c r="C173" s="1" t="s">
        <v>56</v>
      </c>
      <c r="D173" s="1" t="s">
        <v>60</v>
      </c>
      <c r="H173">
        <f t="shared" si="8"/>
        <v>3</v>
      </c>
      <c r="I173">
        <f t="shared" si="9"/>
        <v>1</v>
      </c>
    </row>
    <row r="174" spans="3:9" x14ac:dyDescent="0.25">
      <c r="C174" s="1" t="s">
        <v>72</v>
      </c>
      <c r="D174" s="1" t="s">
        <v>30</v>
      </c>
      <c r="H174">
        <f t="shared" si="8"/>
        <v>3</v>
      </c>
      <c r="I174">
        <f t="shared" si="9"/>
        <v>0</v>
      </c>
    </row>
    <row r="175" spans="3:9" x14ac:dyDescent="0.25">
      <c r="C175" s="1" t="s">
        <v>40</v>
      </c>
      <c r="D175" s="1" t="s">
        <v>30</v>
      </c>
      <c r="H175">
        <f t="shared" si="8"/>
        <v>3</v>
      </c>
      <c r="I175">
        <f t="shared" si="9"/>
        <v>0</v>
      </c>
    </row>
  </sheetData>
  <mergeCells count="3">
    <mergeCell ref="H22:I22"/>
    <mergeCell ref="B3:E3"/>
    <mergeCell ref="G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884D-715E-42C3-BBAD-87861C9A477F}">
  <dimension ref="B3:X185"/>
  <sheetViews>
    <sheetView tabSelected="1" topLeftCell="E1" workbookViewId="0">
      <selection activeCell="V25" sqref="V25"/>
    </sheetView>
  </sheetViews>
  <sheetFormatPr defaultRowHeight="13.2" x14ac:dyDescent="0.25"/>
  <sheetData>
    <row r="3" spans="2:24" x14ac:dyDescent="0.25">
      <c r="C3" s="8" t="s">
        <v>393</v>
      </c>
      <c r="D3" s="7"/>
      <c r="E3" s="7"/>
      <c r="F3" s="7"/>
      <c r="J3" s="11"/>
      <c r="K3" s="8" t="s">
        <v>392</v>
      </c>
      <c r="L3" s="8"/>
      <c r="M3" s="8"/>
    </row>
    <row r="4" spans="2:24" x14ac:dyDescent="0.25">
      <c r="B4" s="6" t="s">
        <v>389</v>
      </c>
      <c r="C4" s="3" t="s">
        <v>31</v>
      </c>
      <c r="D4" s="3" t="s">
        <v>44</v>
      </c>
      <c r="E4" s="3" t="s">
        <v>54</v>
      </c>
      <c r="F4" s="3" t="s">
        <v>61</v>
      </c>
      <c r="G4" s="3" t="s">
        <v>304</v>
      </c>
      <c r="H4" s="4" t="s">
        <v>383</v>
      </c>
      <c r="J4" s="6" t="s">
        <v>389</v>
      </c>
      <c r="K4" s="3" t="s">
        <v>31</v>
      </c>
      <c r="L4" s="3" t="s">
        <v>44</v>
      </c>
      <c r="M4" s="3" t="s">
        <v>54</v>
      </c>
      <c r="N4" s="3" t="s">
        <v>61</v>
      </c>
      <c r="O4" s="3" t="s">
        <v>304</v>
      </c>
      <c r="S4" s="6" t="s">
        <v>389</v>
      </c>
      <c r="T4" s="3" t="s">
        <v>31</v>
      </c>
      <c r="U4" s="3" t="s">
        <v>44</v>
      </c>
      <c r="V4" s="3" t="s">
        <v>54</v>
      </c>
      <c r="W4" s="3" t="s">
        <v>61</v>
      </c>
      <c r="X4" s="3" t="s">
        <v>304</v>
      </c>
    </row>
    <row r="5" spans="2:24" x14ac:dyDescent="0.25">
      <c r="B5" t="s">
        <v>381</v>
      </c>
      <c r="J5" t="s">
        <v>381</v>
      </c>
      <c r="S5" t="s">
        <v>381</v>
      </c>
    </row>
    <row r="6" spans="2:24" x14ac:dyDescent="0.25">
      <c r="B6" s="3" t="s">
        <v>26</v>
      </c>
      <c r="C6">
        <f>COUNTIFS('Ответы на форму (1)'!$E$2:$E$204, Лист2!B6, 'Ответы на форму (1)'!$T$2:$T$204, Лист2!$C$4)</f>
        <v>1</v>
      </c>
      <c r="D6">
        <f>COUNTIFS('Ответы на форму (1)'!$E$2:$E$204, Лист2!B6, 'Ответы на форму (1)'!$T$2:$T$204, Лист2!$D$4)</f>
        <v>0</v>
      </c>
      <c r="E6">
        <f>COUNTIFS('Ответы на форму (1)'!$E$2:$E$204, Лист2!B6, 'Ответы на форму (1)'!$T$2:$T$204, Лист2!$E$4)</f>
        <v>0</v>
      </c>
      <c r="F6">
        <f>COUNTIFS('Ответы на форму (1)'!$E$2:$E$204, Лист2!B6, 'Ответы на форму (1)'!$T$2:$T$204, Лист2!$F$4)</f>
        <v>0</v>
      </c>
      <c r="G6">
        <f>COUNTIFS('Ответы на форму (1)'!$E$2:$E$204, Лист2!B6, 'Ответы на форму (1)'!$T$2:$T$204, Лист2!$G$4)</f>
        <v>0</v>
      </c>
      <c r="H6" s="1">
        <f>SUM(C6:G6)</f>
        <v>1</v>
      </c>
      <c r="J6" s="3" t="s">
        <v>26</v>
      </c>
      <c r="K6" s="5">
        <f>H6*$C$21/$H$21</f>
        <v>0.29192546583850931</v>
      </c>
      <c r="L6" s="5">
        <f>H6*$D$21/$H$21</f>
        <v>0.13043478260869565</v>
      </c>
      <c r="M6" s="5">
        <f>H6*$E$21/$H$21</f>
        <v>0.26708074534161491</v>
      </c>
      <c r="N6" s="5">
        <f>H6*$F$21/$H$21</f>
        <v>0.29192546583850931</v>
      </c>
      <c r="O6" s="5">
        <f>H6*$G$21/$H$21</f>
        <v>1.8633540372670808E-2</v>
      </c>
      <c r="S6" s="3" t="s">
        <v>26</v>
      </c>
      <c r="T6" s="12">
        <f>C6/$H$21</f>
        <v>6.2111801242236021E-3</v>
      </c>
      <c r="U6" s="12">
        <f t="shared" ref="U6:X6" si="0">D6/$H$21</f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</row>
    <row r="7" spans="2:24" x14ac:dyDescent="0.25">
      <c r="B7" s="3" t="s">
        <v>40</v>
      </c>
      <c r="C7">
        <f>COUNTIFS('Ответы на форму (1)'!$E$2:$E$204, Лист2!B7, 'Ответы на форму (1)'!$T$2:$T$204, Лист2!$C$4)</f>
        <v>12</v>
      </c>
      <c r="D7">
        <f>COUNTIFS('Ответы на форму (1)'!$E$2:$E$204, Лист2!B7, 'Ответы на форму (1)'!$T$2:$T$204, Лист2!$D$4)</f>
        <v>11</v>
      </c>
      <c r="E7">
        <f>COUNTIFS('Ответы на форму (1)'!$E$2:$E$204, Лист2!B7, 'Ответы на форму (1)'!$T$2:$T$204, Лист2!$E$4)</f>
        <v>22</v>
      </c>
      <c r="F7">
        <f>COUNTIFS('Ответы на форму (1)'!$E$2:$E$204, Лист2!B7, 'Ответы на форму (1)'!$T$2:$T$204, Лист2!$F$4)</f>
        <v>21</v>
      </c>
      <c r="G7">
        <f>COUNTIFS('Ответы на форму (1)'!$E$2:$E$204, Лист2!B7, 'Ответы на форму (1)'!$T$2:$T$204, Лист2!$G$4)</f>
        <v>1</v>
      </c>
      <c r="H7" s="1">
        <f t="shared" ref="H7:H20" si="1">SUM(C7:G7)</f>
        <v>67</v>
      </c>
      <c r="J7" s="3" t="s">
        <v>40</v>
      </c>
      <c r="K7" s="5">
        <f>H7*$C$21/$H$21</f>
        <v>19.559006211180126</v>
      </c>
      <c r="L7" s="5">
        <f>H7*$D$21/$H$21</f>
        <v>8.7391304347826093</v>
      </c>
      <c r="M7" s="5">
        <f>H7*$E$21/$H$21</f>
        <v>17.894409937888199</v>
      </c>
      <c r="N7" s="5">
        <f>H7*$F$21/$H$21</f>
        <v>19.559006211180126</v>
      </c>
      <c r="O7" s="5">
        <f>H7*$G$21/$H$21</f>
        <v>1.2484472049689441</v>
      </c>
      <c r="Q7" s="4" t="s">
        <v>384</v>
      </c>
      <c r="S7" s="3" t="s">
        <v>40</v>
      </c>
      <c r="T7" s="12">
        <f t="shared" ref="T7:T20" si="2">C7/$H$21</f>
        <v>7.4534161490683232E-2</v>
      </c>
      <c r="U7" s="12">
        <f t="shared" ref="U7:U20" si="3">D7/$H$21</f>
        <v>6.8322981366459631E-2</v>
      </c>
      <c r="V7" s="12">
        <f t="shared" ref="V7:V20" si="4">E7/$H$21</f>
        <v>0.13664596273291926</v>
      </c>
      <c r="W7" s="12">
        <f t="shared" ref="W7:W20" si="5">F7/$H$21</f>
        <v>0.13043478260869565</v>
      </c>
      <c r="X7" s="12">
        <f t="shared" ref="X7:X20" si="6">G7/$H$21</f>
        <v>6.2111801242236021E-3</v>
      </c>
    </row>
    <row r="8" spans="2:24" x14ac:dyDescent="0.25">
      <c r="B8" s="3" t="s">
        <v>56</v>
      </c>
      <c r="C8">
        <f>COUNTIFS('Ответы на форму (1)'!$E$2:$E$204, Лист2!B8, 'Ответы на форму (1)'!$T$2:$T$204, Лист2!$C$4)</f>
        <v>9</v>
      </c>
      <c r="D8">
        <f>COUNTIFS('Ответы на форму (1)'!$E$2:$E$204, Лист2!B8, 'Ответы на форму (1)'!$T$2:$T$204, Лист2!$D$4)</f>
        <v>1</v>
      </c>
      <c r="E8">
        <f>COUNTIFS('Ответы на форму (1)'!$E$2:$E$204, Лист2!B8, 'Ответы на форму (1)'!$T$2:$T$204, Лист2!$E$4)</f>
        <v>5</v>
      </c>
      <c r="F8">
        <f>COUNTIFS('Ответы на форму (1)'!$E$2:$E$204, Лист2!B8, 'Ответы на форму (1)'!$T$2:$T$204, Лист2!$F$4)</f>
        <v>8</v>
      </c>
      <c r="G8">
        <f>COUNTIFS('Ответы на форму (1)'!$E$2:$E$204, Лист2!B8, 'Ответы на форму (1)'!$T$2:$T$204, Лист2!$G$4)</f>
        <v>0</v>
      </c>
      <c r="H8" s="1">
        <f t="shared" si="1"/>
        <v>23</v>
      </c>
      <c r="J8" s="3" t="s">
        <v>56</v>
      </c>
      <c r="K8" s="5">
        <f>H8*$C$21/$H$21</f>
        <v>6.7142857142857144</v>
      </c>
      <c r="L8" s="5">
        <f>H8*$D$21/$H$21</f>
        <v>3</v>
      </c>
      <c r="M8" s="5">
        <f>H8*$E$21/$H$21</f>
        <v>6.1428571428571432</v>
      </c>
      <c r="N8" s="5">
        <f>H8*$F$21/$H$21</f>
        <v>6.7142857142857144</v>
      </c>
      <c r="O8" s="5">
        <f>H8*$G$21/$H$21</f>
        <v>0.42857142857142855</v>
      </c>
      <c r="Q8">
        <f>_xlfn.CHISQ.TEST(C6:G20,K6:O20)</f>
        <v>0.7200359285081509</v>
      </c>
      <c r="S8" s="3" t="s">
        <v>56</v>
      </c>
      <c r="T8" s="12">
        <f t="shared" si="2"/>
        <v>5.5900621118012424E-2</v>
      </c>
      <c r="U8" s="12">
        <f t="shared" si="3"/>
        <v>6.2111801242236021E-3</v>
      </c>
      <c r="V8" s="12">
        <f t="shared" si="4"/>
        <v>3.1055900621118012E-2</v>
      </c>
      <c r="W8" s="12">
        <f t="shared" si="5"/>
        <v>4.9689440993788817E-2</v>
      </c>
      <c r="X8" s="12">
        <f t="shared" si="6"/>
        <v>0</v>
      </c>
    </row>
    <row r="9" spans="2:24" x14ac:dyDescent="0.25">
      <c r="B9" s="3" t="s">
        <v>72</v>
      </c>
      <c r="C9">
        <f>COUNTIFS('Ответы на форму (1)'!$E$2:$E$204, Лист2!B9, 'Ответы на форму (1)'!$T$2:$T$204, Лист2!$C$4)</f>
        <v>15</v>
      </c>
      <c r="D9">
        <f>COUNTIFS('Ответы на форму (1)'!$E$2:$E$204, Лист2!B9, 'Ответы на форму (1)'!$T$2:$T$204, Лист2!$D$4)</f>
        <v>4</v>
      </c>
      <c r="E9">
        <f>COUNTIFS('Ответы на форму (1)'!$E$2:$E$204, Лист2!B9, 'Ответы на форму (1)'!$T$2:$T$204, Лист2!$E$4)</f>
        <v>10</v>
      </c>
      <c r="F9">
        <f>COUNTIFS('Ответы на форму (1)'!$E$2:$E$204, Лист2!B9, 'Ответы на форму (1)'!$T$2:$T$204, Лист2!$F$4)</f>
        <v>11</v>
      </c>
      <c r="G9">
        <f>COUNTIFS('Ответы на форму (1)'!$E$2:$E$204, Лист2!B9, 'Ответы на форму (1)'!$T$2:$T$204, Лист2!$G$4)</f>
        <v>1</v>
      </c>
      <c r="H9" s="1">
        <f t="shared" si="1"/>
        <v>41</v>
      </c>
      <c r="J9" s="3" t="s">
        <v>72</v>
      </c>
      <c r="K9" s="5">
        <f>H9*$C$21/$H$21</f>
        <v>11.968944099378882</v>
      </c>
      <c r="L9" s="5">
        <f>H9*$D$21/$H$21</f>
        <v>5.3478260869565215</v>
      </c>
      <c r="M9" s="5">
        <f>H9*$E$21/$H$21</f>
        <v>10.950310559006212</v>
      </c>
      <c r="N9" s="5">
        <f>H9*$F$21/$H$21</f>
        <v>11.968944099378882</v>
      </c>
      <c r="O9" s="5">
        <f>H9*$G$21/$H$21</f>
        <v>0.7639751552795031</v>
      </c>
      <c r="S9" s="3" t="s">
        <v>72</v>
      </c>
      <c r="T9" s="12">
        <f t="shared" si="2"/>
        <v>9.3167701863354033E-2</v>
      </c>
      <c r="U9" s="12">
        <f t="shared" si="3"/>
        <v>2.4844720496894408E-2</v>
      </c>
      <c r="V9" s="12">
        <f t="shared" si="4"/>
        <v>6.2111801242236024E-2</v>
      </c>
      <c r="W9" s="12">
        <f t="shared" si="5"/>
        <v>6.8322981366459631E-2</v>
      </c>
      <c r="X9" s="12">
        <f t="shared" si="6"/>
        <v>6.2111801242236021E-3</v>
      </c>
    </row>
    <row r="10" spans="2:24" x14ac:dyDescent="0.25">
      <c r="B10" s="3" t="s">
        <v>95</v>
      </c>
      <c r="C10">
        <f>COUNTIFS('Ответы на форму (1)'!$E$2:$E$204, Лист2!B10, 'Ответы на форму (1)'!$T$2:$T$204, Лист2!$C$4)</f>
        <v>0</v>
      </c>
      <c r="D10">
        <f>COUNTIFS('Ответы на форму (1)'!$E$2:$E$204, Лист2!B10, 'Ответы на форму (1)'!$T$2:$T$204, Лист2!$D$4)</f>
        <v>0</v>
      </c>
      <c r="E10">
        <f>COUNTIFS('Ответы на форму (1)'!$E$2:$E$204, Лист2!B10, 'Ответы на форму (1)'!$T$2:$T$204, Лист2!$E$4)</f>
        <v>1</v>
      </c>
      <c r="F10">
        <f>COUNTIFS('Ответы на форму (1)'!$E$2:$E$204, Лист2!B10, 'Ответы на форму (1)'!$T$2:$T$204, Лист2!$F$4)</f>
        <v>0</v>
      </c>
      <c r="G10">
        <f>COUNTIFS('Ответы на форму (1)'!$E$2:$E$204, Лист2!B10, 'Ответы на форму (1)'!$T$2:$T$204, Лист2!$G$4)</f>
        <v>0</v>
      </c>
      <c r="H10" s="1">
        <f t="shared" si="1"/>
        <v>1</v>
      </c>
      <c r="J10" s="3" t="s">
        <v>95</v>
      </c>
      <c r="K10" s="5">
        <f>H10*$C$21/$H$21</f>
        <v>0.29192546583850931</v>
      </c>
      <c r="L10" s="5">
        <f>H10*$D$21/$H$21</f>
        <v>0.13043478260869565</v>
      </c>
      <c r="M10" s="5">
        <f>H10*$E$21/$H$21</f>
        <v>0.26708074534161491</v>
      </c>
      <c r="N10" s="5">
        <f>H10*$F$21/$H$21</f>
        <v>0.29192546583850931</v>
      </c>
      <c r="O10" s="5">
        <f>H10*$G$21/$H$21</f>
        <v>1.8633540372670808E-2</v>
      </c>
      <c r="S10" s="3" t="s">
        <v>95</v>
      </c>
      <c r="T10" s="12">
        <f t="shared" si="2"/>
        <v>0</v>
      </c>
      <c r="U10" s="12">
        <f t="shared" si="3"/>
        <v>0</v>
      </c>
      <c r="V10" s="12">
        <f t="shared" si="4"/>
        <v>6.2111801242236021E-3</v>
      </c>
      <c r="W10" s="12">
        <f t="shared" si="5"/>
        <v>0</v>
      </c>
      <c r="X10" s="12">
        <f t="shared" si="6"/>
        <v>0</v>
      </c>
    </row>
    <row r="11" spans="2:24" x14ac:dyDescent="0.25">
      <c r="B11" s="3" t="s">
        <v>117</v>
      </c>
      <c r="C11">
        <f>COUNTIFS('Ответы на форму (1)'!$E$2:$E$204, Лист2!B11, 'Ответы на форму (1)'!$T$2:$T$204, Лист2!$C$4)</f>
        <v>4</v>
      </c>
      <c r="D11">
        <f>COUNTIFS('Ответы на форму (1)'!$E$2:$E$204, Лист2!B11, 'Ответы на форму (1)'!$T$2:$T$204, Лист2!$D$4)</f>
        <v>1</v>
      </c>
      <c r="E11">
        <f>COUNTIFS('Ответы на форму (1)'!$E$2:$E$204, Лист2!B11, 'Ответы на форму (1)'!$T$2:$T$204, Лист2!$E$4)</f>
        <v>1</v>
      </c>
      <c r="F11">
        <f>COUNTIFS('Ответы на форму (1)'!$E$2:$E$204, Лист2!B11, 'Ответы на форму (1)'!$T$2:$T$204, Лист2!$F$4)</f>
        <v>4</v>
      </c>
      <c r="G11">
        <f>COUNTIFS('Ответы на форму (1)'!$E$2:$E$204, Лист2!B11, 'Ответы на форму (1)'!$T$2:$T$204, Лист2!$G$4)</f>
        <v>1</v>
      </c>
      <c r="H11" s="1">
        <f t="shared" si="1"/>
        <v>11</v>
      </c>
      <c r="J11" s="3" t="s">
        <v>117</v>
      </c>
      <c r="K11" s="5">
        <f>H11*$C$21/$H$21</f>
        <v>3.2111801242236027</v>
      </c>
      <c r="L11" s="5">
        <f>H11*$D$21/$H$21</f>
        <v>1.4347826086956521</v>
      </c>
      <c r="M11" s="5">
        <f>H11*$E$21/$H$21</f>
        <v>2.9378881987577641</v>
      </c>
      <c r="N11" s="5">
        <f>H11*$F$21/$H$21</f>
        <v>3.2111801242236027</v>
      </c>
      <c r="O11" s="5">
        <f>H11*$G$21/$H$21</f>
        <v>0.20496894409937888</v>
      </c>
      <c r="S11" s="3" t="s">
        <v>117</v>
      </c>
      <c r="T11" s="12">
        <f t="shared" si="2"/>
        <v>2.4844720496894408E-2</v>
      </c>
      <c r="U11" s="12">
        <f t="shared" si="3"/>
        <v>6.2111801242236021E-3</v>
      </c>
      <c r="V11" s="12">
        <f t="shared" si="4"/>
        <v>6.2111801242236021E-3</v>
      </c>
      <c r="W11" s="12">
        <f t="shared" si="5"/>
        <v>2.4844720496894408E-2</v>
      </c>
      <c r="X11" s="12">
        <f t="shared" si="6"/>
        <v>6.2111801242236021E-3</v>
      </c>
    </row>
    <row r="12" spans="2:24" x14ac:dyDescent="0.25">
      <c r="B12" s="3" t="s">
        <v>143</v>
      </c>
      <c r="C12">
        <f>COUNTIFS('Ответы на форму (1)'!$E$2:$E$204, Лист2!B12, 'Ответы на форму (1)'!$T$2:$T$204, Лист2!$C$4)</f>
        <v>3</v>
      </c>
      <c r="D12">
        <f>COUNTIFS('Ответы на форму (1)'!$E$2:$E$204, Лист2!B12, 'Ответы на форму (1)'!$T$2:$T$204, Лист2!$D$4)</f>
        <v>3</v>
      </c>
      <c r="E12">
        <f>COUNTIFS('Ответы на форму (1)'!$E$2:$E$204, Лист2!B12, 'Ответы на форму (1)'!$T$2:$T$204, Лист2!$E$4)</f>
        <v>0</v>
      </c>
      <c r="F12">
        <f>COUNTIFS('Ответы на форму (1)'!$E$2:$E$204, Лист2!B12, 'Ответы на форму (1)'!$T$2:$T$204, Лист2!$F$4)</f>
        <v>3</v>
      </c>
      <c r="G12">
        <f>COUNTIFS('Ответы на форму (1)'!$E$2:$E$204, Лист2!B12, 'Ответы на форму (1)'!$T$2:$T$204, Лист2!$G$4)</f>
        <v>0</v>
      </c>
      <c r="H12" s="1">
        <f t="shared" si="1"/>
        <v>9</v>
      </c>
      <c r="J12" s="3" t="s">
        <v>143</v>
      </c>
      <c r="K12" s="5">
        <f>H12*$C$21/$H$21</f>
        <v>2.627329192546584</v>
      </c>
      <c r="L12" s="5">
        <f>H12*$D$21/$H$21</f>
        <v>1.173913043478261</v>
      </c>
      <c r="M12" s="5">
        <f>H12*$E$21/$H$21</f>
        <v>2.4037267080745344</v>
      </c>
      <c r="N12" s="5">
        <f>H12*$F$21/$H$21</f>
        <v>2.627329192546584</v>
      </c>
      <c r="O12" s="5">
        <f>H12*$G$21/$H$21</f>
        <v>0.16770186335403728</v>
      </c>
      <c r="S12" s="3" t="s">
        <v>143</v>
      </c>
      <c r="T12" s="12">
        <f t="shared" si="2"/>
        <v>1.8633540372670808E-2</v>
      </c>
      <c r="U12" s="12">
        <f t="shared" si="3"/>
        <v>1.8633540372670808E-2</v>
      </c>
      <c r="V12" s="12">
        <f t="shared" si="4"/>
        <v>0</v>
      </c>
      <c r="W12" s="12">
        <f t="shared" si="5"/>
        <v>1.8633540372670808E-2</v>
      </c>
      <c r="X12" s="12">
        <f t="shared" si="6"/>
        <v>0</v>
      </c>
    </row>
    <row r="13" spans="2:24" x14ac:dyDescent="0.25">
      <c r="B13" s="3" t="s">
        <v>190</v>
      </c>
      <c r="C13">
        <f>COUNTIFS('Ответы на форму (1)'!$E$2:$E$204, Лист2!B13, 'Ответы на форму (1)'!$T$2:$T$204, Лист2!$C$4)</f>
        <v>1</v>
      </c>
      <c r="D13">
        <f>COUNTIFS('Ответы на форму (1)'!$E$2:$E$204, Лист2!B13, 'Ответы на форму (1)'!$T$2:$T$204, Лист2!$D$4)</f>
        <v>0</v>
      </c>
      <c r="E13">
        <f>COUNTIFS('Ответы на форму (1)'!$E$2:$E$204, Лист2!B13, 'Ответы на форму (1)'!$T$2:$T$204, Лист2!$E$4)</f>
        <v>0</v>
      </c>
      <c r="F13">
        <f>COUNTIFS('Ответы на форму (1)'!$E$2:$E$204, Лист2!B13, 'Ответы на форму (1)'!$T$2:$T$204, Лист2!$F$4)</f>
        <v>0</v>
      </c>
      <c r="G13">
        <f>COUNTIFS('Ответы на форму (1)'!$E$2:$E$204, Лист2!B13, 'Ответы на форму (1)'!$T$2:$T$204, Лист2!$G$4)</f>
        <v>0</v>
      </c>
      <c r="H13" s="1">
        <f t="shared" si="1"/>
        <v>1</v>
      </c>
      <c r="J13" s="3" t="s">
        <v>190</v>
      </c>
      <c r="K13" s="5">
        <f>H13*$C$21/$H$21</f>
        <v>0.29192546583850931</v>
      </c>
      <c r="L13" s="5">
        <f>H13*$D$21/$H$21</f>
        <v>0.13043478260869565</v>
      </c>
      <c r="M13" s="5">
        <f>H13*$E$21/$H$21</f>
        <v>0.26708074534161491</v>
      </c>
      <c r="N13" s="5">
        <f>H13*$F$21/$H$21</f>
        <v>0.29192546583850931</v>
      </c>
      <c r="O13" s="5">
        <f>H13*$G$21/$H$21</f>
        <v>1.8633540372670808E-2</v>
      </c>
      <c r="S13" s="3" t="s">
        <v>190</v>
      </c>
      <c r="T13" s="12">
        <f t="shared" si="2"/>
        <v>6.2111801242236021E-3</v>
      </c>
      <c r="U13" s="12">
        <f t="shared" si="3"/>
        <v>0</v>
      </c>
      <c r="V13" s="12">
        <f t="shared" si="4"/>
        <v>0</v>
      </c>
      <c r="W13" s="12">
        <f t="shared" si="5"/>
        <v>0</v>
      </c>
      <c r="X13" s="12">
        <f t="shared" si="6"/>
        <v>0</v>
      </c>
    </row>
    <row r="14" spans="2:24" x14ac:dyDescent="0.25">
      <c r="B14" s="3" t="s">
        <v>204</v>
      </c>
      <c r="C14">
        <f>COUNTIFS('Ответы на форму (1)'!$E$2:$E$204, Лист2!B14, 'Ответы на форму (1)'!$T$2:$T$204, Лист2!$C$4)</f>
        <v>1</v>
      </c>
      <c r="D14">
        <f>COUNTIFS('Ответы на форму (1)'!$E$2:$E$204, Лист2!B14, 'Ответы на форму (1)'!$T$2:$T$204, Лист2!$D$4)</f>
        <v>0</v>
      </c>
      <c r="E14">
        <f>COUNTIFS('Ответы на форму (1)'!$E$2:$E$204, Лист2!B14, 'Ответы на форму (1)'!$T$2:$T$204, Лист2!$E$4)</f>
        <v>0</v>
      </c>
      <c r="F14">
        <f>COUNTIFS('Ответы на форму (1)'!$E$2:$E$204, Лист2!B14, 'Ответы на форму (1)'!$T$2:$T$204, Лист2!$F$4)</f>
        <v>0</v>
      </c>
      <c r="G14">
        <f>COUNTIFS('Ответы на форму (1)'!$E$2:$E$204, Лист2!B14, 'Ответы на форму (1)'!$T$2:$T$204, Лист2!$G$4)</f>
        <v>0</v>
      </c>
      <c r="H14" s="1">
        <f t="shared" si="1"/>
        <v>1</v>
      </c>
      <c r="J14" s="3" t="s">
        <v>204</v>
      </c>
      <c r="K14" s="5">
        <f>H14*$C$21/$H$21</f>
        <v>0.29192546583850931</v>
      </c>
      <c r="L14" s="5">
        <f>H14*$D$21/$H$21</f>
        <v>0.13043478260869565</v>
      </c>
      <c r="M14" s="5">
        <f>H14*$E$21/$H$21</f>
        <v>0.26708074534161491</v>
      </c>
      <c r="N14" s="5">
        <f>H14*$F$21/$H$21</f>
        <v>0.29192546583850931</v>
      </c>
      <c r="O14" s="5">
        <f>H14*$G$21/$H$21</f>
        <v>1.8633540372670808E-2</v>
      </c>
      <c r="S14" s="3" t="s">
        <v>204</v>
      </c>
      <c r="T14" s="12">
        <f t="shared" si="2"/>
        <v>6.2111801242236021E-3</v>
      </c>
      <c r="U14" s="12">
        <f t="shared" si="3"/>
        <v>0</v>
      </c>
      <c r="V14" s="12">
        <f t="shared" si="4"/>
        <v>0</v>
      </c>
      <c r="W14" s="12">
        <f t="shared" si="5"/>
        <v>0</v>
      </c>
      <c r="X14" s="12">
        <f t="shared" si="6"/>
        <v>0</v>
      </c>
    </row>
    <row r="15" spans="2:24" x14ac:dyDescent="0.25">
      <c r="B15" s="3" t="s">
        <v>215</v>
      </c>
      <c r="C15">
        <f>COUNTIFS('Ответы на форму (1)'!$E$2:$E$204, Лист2!B15, 'Ответы на форму (1)'!$T$2:$T$204, Лист2!$C$4)</f>
        <v>0</v>
      </c>
      <c r="D15">
        <f>COUNTIFS('Ответы на форму (1)'!$E$2:$E$204, Лист2!B15, 'Ответы на форму (1)'!$T$2:$T$204, Лист2!$D$4)</f>
        <v>0</v>
      </c>
      <c r="E15">
        <f>COUNTIFS('Ответы на форму (1)'!$E$2:$E$204, Лист2!B15, 'Ответы на форму (1)'!$T$2:$T$204, Лист2!$E$4)</f>
        <v>1</v>
      </c>
      <c r="F15">
        <f>COUNTIFS('Ответы на форму (1)'!$E$2:$E$204, Лист2!B15, 'Ответы на форму (1)'!$T$2:$T$204, Лист2!$F$4)</f>
        <v>0</v>
      </c>
      <c r="G15">
        <f>COUNTIFS('Ответы на форму (1)'!$E$2:$E$204, Лист2!B15, 'Ответы на форму (1)'!$T$2:$T$204, Лист2!$G$4)</f>
        <v>0</v>
      </c>
      <c r="H15" s="1">
        <f t="shared" si="1"/>
        <v>1</v>
      </c>
      <c r="J15" s="3" t="s">
        <v>215</v>
      </c>
      <c r="K15" s="5">
        <f>H15*$C$21/$H$21</f>
        <v>0.29192546583850931</v>
      </c>
      <c r="L15" s="5">
        <f>H15*$D$21/$H$21</f>
        <v>0.13043478260869565</v>
      </c>
      <c r="M15" s="5">
        <f>H15*$E$21/$H$21</f>
        <v>0.26708074534161491</v>
      </c>
      <c r="N15" s="5">
        <f>H15*$F$21/$H$21</f>
        <v>0.29192546583850931</v>
      </c>
      <c r="O15" s="5">
        <f>H15*$G$21/$H$21</f>
        <v>1.8633540372670808E-2</v>
      </c>
      <c r="S15" s="3" t="s">
        <v>215</v>
      </c>
      <c r="T15" s="12">
        <f t="shared" si="2"/>
        <v>0</v>
      </c>
      <c r="U15" s="12">
        <f t="shared" si="3"/>
        <v>0</v>
      </c>
      <c r="V15" s="12">
        <f t="shared" si="4"/>
        <v>6.2111801242236021E-3</v>
      </c>
      <c r="W15" s="12">
        <f t="shared" si="5"/>
        <v>0</v>
      </c>
      <c r="X15" s="12">
        <f t="shared" si="6"/>
        <v>0</v>
      </c>
    </row>
    <row r="16" spans="2:24" x14ac:dyDescent="0.25">
      <c r="B16" s="3" t="s">
        <v>226</v>
      </c>
      <c r="C16">
        <f>COUNTIFS('Ответы на форму (1)'!$E$2:$E$204, Лист2!B16, 'Ответы на форму (1)'!$T$2:$T$204, Лист2!$C$4)</f>
        <v>0</v>
      </c>
      <c r="D16">
        <f>COUNTIFS('Ответы на форму (1)'!$E$2:$E$204, Лист2!B16, 'Ответы на форму (1)'!$T$2:$T$204, Лист2!$D$4)</f>
        <v>0</v>
      </c>
      <c r="E16">
        <f>COUNTIFS('Ответы на форму (1)'!$E$2:$E$204, Лист2!B16, 'Ответы на форму (1)'!$T$2:$T$204, Лист2!$E$4)</f>
        <v>1</v>
      </c>
      <c r="F16">
        <f>COUNTIFS('Ответы на форму (1)'!$E$2:$E$204, Лист2!B16, 'Ответы на форму (1)'!$T$2:$T$204, Лист2!$F$4)</f>
        <v>0</v>
      </c>
      <c r="G16">
        <f>COUNTIFS('Ответы на форму (1)'!$E$2:$E$204, Лист2!B16, 'Ответы на форму (1)'!$T$2:$T$204, Лист2!$G$4)</f>
        <v>0</v>
      </c>
      <c r="H16" s="1">
        <f t="shared" si="1"/>
        <v>1</v>
      </c>
      <c r="J16" s="3" t="s">
        <v>226</v>
      </c>
      <c r="K16" s="5">
        <f>H16*$C$21/$H$21</f>
        <v>0.29192546583850931</v>
      </c>
      <c r="L16" s="5">
        <f>H16*$D$21/$H$21</f>
        <v>0.13043478260869565</v>
      </c>
      <c r="M16" s="5">
        <f>H16*$E$21/$H$21</f>
        <v>0.26708074534161491</v>
      </c>
      <c r="N16" s="5">
        <f>H16*$F$21/$H$21</f>
        <v>0.29192546583850931</v>
      </c>
      <c r="O16" s="5">
        <f>H16*$G$21/$H$21</f>
        <v>1.8633540372670808E-2</v>
      </c>
      <c r="S16" s="3" t="s">
        <v>226</v>
      </c>
      <c r="T16" s="12">
        <f t="shared" si="2"/>
        <v>0</v>
      </c>
      <c r="U16" s="12">
        <f t="shared" si="3"/>
        <v>0</v>
      </c>
      <c r="V16" s="12">
        <f t="shared" si="4"/>
        <v>6.2111801242236021E-3</v>
      </c>
      <c r="W16" s="12">
        <f t="shared" si="5"/>
        <v>0</v>
      </c>
      <c r="X16" s="12">
        <f t="shared" si="6"/>
        <v>0</v>
      </c>
    </row>
    <row r="17" spans="2:24" x14ac:dyDescent="0.25">
      <c r="B17" s="3" t="s">
        <v>246</v>
      </c>
      <c r="C17">
        <f>COUNTIFS('Ответы на форму (1)'!$E$2:$E$204, Лист2!B17, 'Ответы на форму (1)'!$T$2:$T$204, Лист2!$C$4)</f>
        <v>0</v>
      </c>
      <c r="D17">
        <f>COUNTIFS('Ответы на форму (1)'!$E$2:$E$204, Лист2!B17, 'Ответы на форму (1)'!$T$2:$T$204, Лист2!$D$4)</f>
        <v>1</v>
      </c>
      <c r="E17">
        <f>COUNTIFS('Ответы на форму (1)'!$E$2:$E$204, Лист2!B17, 'Ответы на форму (1)'!$T$2:$T$204, Лист2!$E$4)</f>
        <v>0</v>
      </c>
      <c r="F17">
        <f>COUNTIFS('Ответы на форму (1)'!$E$2:$E$204, Лист2!B17, 'Ответы на форму (1)'!$T$2:$T$204, Лист2!$F$4)</f>
        <v>0</v>
      </c>
      <c r="G17">
        <f>COUNTIFS('Ответы на форму (1)'!$E$2:$E$204, Лист2!B17, 'Ответы на форму (1)'!$T$2:$T$204, Лист2!$G$4)</f>
        <v>0</v>
      </c>
      <c r="H17" s="1">
        <f t="shared" si="1"/>
        <v>1</v>
      </c>
      <c r="J17" s="3" t="s">
        <v>246</v>
      </c>
      <c r="K17" s="5">
        <f>H17*$C$21/$H$21</f>
        <v>0.29192546583850931</v>
      </c>
      <c r="L17" s="5">
        <f>H17*$D$21/$H$21</f>
        <v>0.13043478260869565</v>
      </c>
      <c r="M17" s="5">
        <f>H17*$E$21/$H$21</f>
        <v>0.26708074534161491</v>
      </c>
      <c r="N17" s="5">
        <f>H17*$F$21/$H$21</f>
        <v>0.29192546583850931</v>
      </c>
      <c r="O17" s="5">
        <f>H17*$G$21/$H$21</f>
        <v>1.8633540372670808E-2</v>
      </c>
      <c r="S17" s="3" t="s">
        <v>246</v>
      </c>
      <c r="T17" s="12">
        <f t="shared" si="2"/>
        <v>0</v>
      </c>
      <c r="U17" s="12">
        <f t="shared" si="3"/>
        <v>6.2111801242236021E-3</v>
      </c>
      <c r="V17" s="12">
        <f t="shared" si="4"/>
        <v>0</v>
      </c>
      <c r="W17" s="12">
        <f t="shared" si="5"/>
        <v>0</v>
      </c>
      <c r="X17" s="12">
        <f t="shared" si="6"/>
        <v>0</v>
      </c>
    </row>
    <row r="18" spans="2:24" x14ac:dyDescent="0.25">
      <c r="B18" s="3" t="s">
        <v>198</v>
      </c>
      <c r="C18">
        <f>COUNTIFS('Ответы на форму (1)'!$E$2:$E$204, Лист2!B18, 'Ответы на форму (1)'!$T$2:$T$204, Лист2!$C$4)</f>
        <v>0</v>
      </c>
      <c r="D18">
        <f>COUNTIFS('Ответы на форму (1)'!$E$2:$E$204, Лист2!B18, 'Ответы на форму (1)'!$T$2:$T$204, Лист2!$D$4)</f>
        <v>0</v>
      </c>
      <c r="E18">
        <f>COUNTIFS('Ответы на форму (1)'!$E$2:$E$204, Лист2!B18, 'Ответы на форму (1)'!$T$2:$T$204, Лист2!$E$4)</f>
        <v>1</v>
      </c>
      <c r="F18">
        <f>COUNTIFS('Ответы на форму (1)'!$E$2:$E$204, Лист2!B18, 'Ответы на форму (1)'!$T$2:$T$204, Лист2!$F$4)</f>
        <v>0</v>
      </c>
      <c r="G18">
        <f>COUNTIFS('Ответы на форму (1)'!$E$2:$E$204, Лист2!B18, 'Ответы на форму (1)'!$T$2:$T$204, Лист2!$G$4)</f>
        <v>0</v>
      </c>
      <c r="H18" s="1">
        <f t="shared" ref="H18" si="7">SUM(C18:G18)</f>
        <v>1</v>
      </c>
      <c r="J18" s="3" t="s">
        <v>198</v>
      </c>
      <c r="K18" s="5">
        <f>H18*$C$21/$H$21</f>
        <v>0.29192546583850931</v>
      </c>
      <c r="L18" s="5">
        <f>H18*$D$21/$H$21</f>
        <v>0.13043478260869565</v>
      </c>
      <c r="M18" s="5">
        <f>H18*$E$21/$H$21</f>
        <v>0.26708074534161491</v>
      </c>
      <c r="N18" s="5">
        <f>H18*$F$21/$H$21</f>
        <v>0.29192546583850931</v>
      </c>
      <c r="O18" s="5">
        <f>H18*$G$21/$H$21</f>
        <v>1.8633540372670808E-2</v>
      </c>
      <c r="S18" s="3" t="s">
        <v>198</v>
      </c>
      <c r="T18" s="12">
        <f t="shared" si="2"/>
        <v>0</v>
      </c>
      <c r="U18" s="12">
        <f t="shared" si="3"/>
        <v>0</v>
      </c>
      <c r="V18" s="12">
        <f t="shared" si="4"/>
        <v>6.2111801242236021E-3</v>
      </c>
      <c r="W18" s="12">
        <f t="shared" si="5"/>
        <v>0</v>
      </c>
      <c r="X18" s="12">
        <f t="shared" si="6"/>
        <v>0</v>
      </c>
    </row>
    <row r="19" spans="2:24" x14ac:dyDescent="0.25">
      <c r="B19" s="3" t="s">
        <v>354</v>
      </c>
      <c r="C19">
        <f>COUNTIFS('Ответы на форму (1)'!$E$2:$E$204, Лист2!B19, 'Ответы на форму (1)'!$T$2:$T$204, Лист2!$C$4)</f>
        <v>1</v>
      </c>
      <c r="D19">
        <f>COUNTIFS('Ответы на форму (1)'!$E$2:$E$204, Лист2!B19, 'Ответы на форму (1)'!$T$2:$T$204, Лист2!$D$4)</f>
        <v>0</v>
      </c>
      <c r="E19">
        <f>COUNTIFS('Ответы на форму (1)'!$E$2:$E$204, Лист2!B19, 'Ответы на форму (1)'!$T$2:$T$204, Лист2!$E$4)</f>
        <v>0</v>
      </c>
      <c r="F19">
        <f>COUNTIFS('Ответы на форму (1)'!$E$2:$E$204, Лист2!B19, 'Ответы на форму (1)'!$T$2:$T$204, Лист2!$F$4)</f>
        <v>0</v>
      </c>
      <c r="G19">
        <f>COUNTIFS('Ответы на форму (1)'!$E$2:$E$204, Лист2!B19, 'Ответы на форму (1)'!$T$2:$T$204, Лист2!$G$4)</f>
        <v>0</v>
      </c>
      <c r="H19" s="1">
        <f t="shared" ref="H19" si="8">SUM(C19:G19)</f>
        <v>1</v>
      </c>
      <c r="J19" s="3" t="s">
        <v>354</v>
      </c>
      <c r="K19" s="5">
        <f>H19*$C$21/$H$21</f>
        <v>0.29192546583850931</v>
      </c>
      <c r="L19" s="5">
        <f>H19*$D$21/$H$21</f>
        <v>0.13043478260869565</v>
      </c>
      <c r="M19" s="5">
        <f>H19*$E$21/$H$21</f>
        <v>0.26708074534161491</v>
      </c>
      <c r="N19" s="5">
        <f>H19*$F$21/$H$21</f>
        <v>0.29192546583850931</v>
      </c>
      <c r="O19" s="5">
        <f>H19*$G$21/$H$21</f>
        <v>1.8633540372670808E-2</v>
      </c>
      <c r="S19" s="3" t="s">
        <v>354</v>
      </c>
      <c r="T19" s="12">
        <f t="shared" si="2"/>
        <v>6.2111801242236021E-3</v>
      </c>
      <c r="U19" s="12">
        <f t="shared" si="3"/>
        <v>0</v>
      </c>
      <c r="V19" s="12">
        <f t="shared" si="4"/>
        <v>0</v>
      </c>
      <c r="W19" s="12">
        <f t="shared" si="5"/>
        <v>0</v>
      </c>
      <c r="X19" s="12">
        <f t="shared" si="6"/>
        <v>0</v>
      </c>
    </row>
    <row r="20" spans="2:24" x14ac:dyDescent="0.25">
      <c r="B20" s="3" t="s">
        <v>319</v>
      </c>
      <c r="C20">
        <f>COUNTIFS('Ответы на форму (1)'!$E$2:$E$204, Лист2!B20, 'Ответы на форму (1)'!$T$2:$T$204, Лист2!$C$4)</f>
        <v>0</v>
      </c>
      <c r="D20">
        <f>COUNTIFS('Ответы на форму (1)'!$E$2:$E$204, Лист2!B20, 'Ответы на форму (1)'!$T$2:$T$204, Лист2!$D$4)</f>
        <v>0</v>
      </c>
      <c r="E20">
        <f>COUNTIFS('Ответы на форму (1)'!$E$2:$E$204, Лист2!B20, 'Ответы на форму (1)'!$T$2:$T$204, Лист2!$E$4)</f>
        <v>1</v>
      </c>
      <c r="F20">
        <f>COUNTIFS('Ответы на форму (1)'!$E$2:$E$204, Лист2!B20, 'Ответы на форму (1)'!$T$2:$T$204, Лист2!$F$4)</f>
        <v>0</v>
      </c>
      <c r="G20">
        <f>COUNTIFS('Ответы на форму (1)'!$E$2:$E$204, Лист2!B20, 'Ответы на форму (1)'!$T$2:$T$204, Лист2!$G$4)</f>
        <v>0</v>
      </c>
      <c r="H20" s="1">
        <f t="shared" si="1"/>
        <v>1</v>
      </c>
      <c r="J20" s="3" t="s">
        <v>319</v>
      </c>
      <c r="K20" s="5">
        <f>H20*$C$21/$H$21</f>
        <v>0.29192546583850931</v>
      </c>
      <c r="L20" s="5">
        <f>H20*$D$21/$H$21</f>
        <v>0.13043478260869565</v>
      </c>
      <c r="M20" s="5">
        <f>H20*$E$21/$H$21</f>
        <v>0.26708074534161491</v>
      </c>
      <c r="N20" s="5">
        <f>H20*$F$21/$H$21</f>
        <v>0.29192546583850931</v>
      </c>
      <c r="O20" s="5">
        <f>H20*$G$21/$H$21</f>
        <v>1.8633540372670808E-2</v>
      </c>
      <c r="S20" s="3" t="s">
        <v>319</v>
      </c>
      <c r="T20" s="12">
        <f t="shared" si="2"/>
        <v>0</v>
      </c>
      <c r="U20" s="12">
        <f t="shared" si="3"/>
        <v>0</v>
      </c>
      <c r="V20" s="12">
        <f t="shared" si="4"/>
        <v>6.2111801242236021E-3</v>
      </c>
      <c r="W20" s="12">
        <f t="shared" si="5"/>
        <v>0</v>
      </c>
      <c r="X20" s="12">
        <f t="shared" si="6"/>
        <v>0</v>
      </c>
    </row>
    <row r="21" spans="2:24" x14ac:dyDescent="0.25">
      <c r="B21" s="3" t="s">
        <v>383</v>
      </c>
      <c r="C21">
        <f>SUM(C6:C20)</f>
        <v>47</v>
      </c>
      <c r="D21">
        <f t="shared" ref="D21:G21" si="9">SUM(D6:D20)</f>
        <v>21</v>
      </c>
      <c r="E21">
        <f t="shared" si="9"/>
        <v>43</v>
      </c>
      <c r="F21">
        <f t="shared" si="9"/>
        <v>47</v>
      </c>
      <c r="G21">
        <f t="shared" si="9"/>
        <v>3</v>
      </c>
      <c r="H21" s="10">
        <f>SUM(C6:G20)</f>
        <v>161</v>
      </c>
    </row>
    <row r="24" spans="2:24" x14ac:dyDescent="0.25">
      <c r="C24" s="6" t="s">
        <v>381</v>
      </c>
      <c r="D24" s="6" t="s">
        <v>389</v>
      </c>
      <c r="G24" s="9" t="s">
        <v>385</v>
      </c>
      <c r="H24" s="9"/>
      <c r="I24" s="4"/>
      <c r="J24" s="4" t="s">
        <v>386</v>
      </c>
      <c r="K24" s="4" t="s">
        <v>387</v>
      </c>
      <c r="L24" s="4" t="s">
        <v>388</v>
      </c>
    </row>
    <row r="25" spans="2:24" x14ac:dyDescent="0.25">
      <c r="C25" s="1" t="s">
        <v>26</v>
      </c>
      <c r="D25" s="1" t="s">
        <v>31</v>
      </c>
      <c r="G25">
        <f>_xlfn.IFS(C25=$B$17, 0, C25=$B$18, 0,C25=$B$16, 0, C25=$B$13, 1, C25=$B$6, 1, C25=$B$20, 2, C25=$B$10, 2, C25=$B$7, 3, C25=$B$8, 3, C25=$B$9, 3, C25=$B$11, 3, C25=$B$12, 3, C25=$B$14, 3, C25=$B$15, 3, C25=$B$19, 3)</f>
        <v>1</v>
      </c>
      <c r="H25">
        <f>_xlfn.IFS(D25=$C$4, 0, D25=$E$4, 1, D25=$F$4, 2, D25=$D$4, 3, D25=$G$4, 4)</f>
        <v>0</v>
      </c>
      <c r="J25">
        <f>PEARSON(G25:G185, H25:H185)</f>
        <v>3.3557165780059177E-2</v>
      </c>
      <c r="K25">
        <v>161</v>
      </c>
      <c r="L25">
        <v>0.16</v>
      </c>
    </row>
    <row r="26" spans="2:24" x14ac:dyDescent="0.25">
      <c r="C26" s="1" t="s">
        <v>40</v>
      </c>
      <c r="D26" s="1" t="s">
        <v>44</v>
      </c>
      <c r="G26">
        <f t="shared" ref="G26:G89" si="10">_xlfn.IFS(C26=$B$17, 0, C26=$B$18, 0,C26=$B$16, 0, C26=$B$13, 1, C26=$B$6, 1, C26=$B$20, 2, C26=$B$10, 2, C26=$B$7, 3, C26=$B$8, 3, C26=$B$9, 3, C26=$B$11, 3, C26=$B$12, 3, C26=$B$14, 3, C26=$B$15, 3, C26=$B$19, 3)</f>
        <v>3</v>
      </c>
      <c r="H26">
        <f t="shared" ref="H26:H89" si="11">_xlfn.IFS(D26=$C$4, 0, D26=$E$4, 1, D26=$F$4, 2, D26=$D$4, 3, D26=$G$4, 4)</f>
        <v>3</v>
      </c>
    </row>
    <row r="27" spans="2:24" x14ac:dyDescent="0.25">
      <c r="C27" s="1" t="s">
        <v>40</v>
      </c>
      <c r="D27" s="1" t="s">
        <v>54</v>
      </c>
      <c r="G27">
        <f t="shared" si="10"/>
        <v>3</v>
      </c>
      <c r="H27">
        <f t="shared" si="11"/>
        <v>1</v>
      </c>
    </row>
    <row r="28" spans="2:24" x14ac:dyDescent="0.25">
      <c r="C28" s="1" t="s">
        <v>56</v>
      </c>
      <c r="D28" s="1" t="s">
        <v>61</v>
      </c>
      <c r="G28">
        <f t="shared" si="10"/>
        <v>3</v>
      </c>
      <c r="H28">
        <f t="shared" si="11"/>
        <v>2</v>
      </c>
    </row>
    <row r="29" spans="2:24" x14ac:dyDescent="0.25">
      <c r="C29" s="1" t="s">
        <v>40</v>
      </c>
      <c r="D29" s="1" t="s">
        <v>31</v>
      </c>
      <c r="G29">
        <f t="shared" si="10"/>
        <v>3</v>
      </c>
      <c r="H29">
        <f t="shared" si="11"/>
        <v>0</v>
      </c>
    </row>
    <row r="30" spans="2:24" x14ac:dyDescent="0.25">
      <c r="C30" s="1" t="s">
        <v>40</v>
      </c>
      <c r="D30" s="1" t="s">
        <v>61</v>
      </c>
      <c r="G30">
        <f t="shared" si="10"/>
        <v>3</v>
      </c>
      <c r="H30">
        <f t="shared" si="11"/>
        <v>2</v>
      </c>
    </row>
    <row r="31" spans="2:24" x14ac:dyDescent="0.25">
      <c r="C31" s="1" t="s">
        <v>72</v>
      </c>
      <c r="D31" s="1" t="s">
        <v>61</v>
      </c>
      <c r="G31">
        <f t="shared" si="10"/>
        <v>3</v>
      </c>
      <c r="H31">
        <f t="shared" si="11"/>
        <v>2</v>
      </c>
    </row>
    <row r="32" spans="2:24" x14ac:dyDescent="0.25">
      <c r="C32" s="1" t="s">
        <v>40</v>
      </c>
      <c r="D32" s="1" t="s">
        <v>61</v>
      </c>
      <c r="G32">
        <f t="shared" si="10"/>
        <v>3</v>
      </c>
      <c r="H32">
        <f t="shared" si="11"/>
        <v>2</v>
      </c>
    </row>
    <row r="33" spans="3:8" x14ac:dyDescent="0.25">
      <c r="C33" s="1" t="s">
        <v>72</v>
      </c>
      <c r="D33" s="1" t="s">
        <v>44</v>
      </c>
      <c r="G33">
        <f t="shared" si="10"/>
        <v>3</v>
      </c>
      <c r="H33">
        <f t="shared" si="11"/>
        <v>3</v>
      </c>
    </row>
    <row r="34" spans="3:8" x14ac:dyDescent="0.25">
      <c r="C34" s="1" t="s">
        <v>72</v>
      </c>
      <c r="D34" s="1" t="s">
        <v>31</v>
      </c>
      <c r="G34">
        <f t="shared" si="10"/>
        <v>3</v>
      </c>
      <c r="H34">
        <f t="shared" si="11"/>
        <v>0</v>
      </c>
    </row>
    <row r="35" spans="3:8" x14ac:dyDescent="0.25">
      <c r="C35" s="1" t="s">
        <v>72</v>
      </c>
      <c r="D35" s="1" t="s">
        <v>31</v>
      </c>
      <c r="G35">
        <f t="shared" si="10"/>
        <v>3</v>
      </c>
      <c r="H35">
        <f t="shared" si="11"/>
        <v>0</v>
      </c>
    </row>
    <row r="36" spans="3:8" x14ac:dyDescent="0.25">
      <c r="C36" s="1" t="s">
        <v>40</v>
      </c>
      <c r="D36" s="1" t="s">
        <v>31</v>
      </c>
      <c r="G36">
        <f t="shared" si="10"/>
        <v>3</v>
      </c>
      <c r="H36">
        <f t="shared" si="11"/>
        <v>0</v>
      </c>
    </row>
    <row r="37" spans="3:8" x14ac:dyDescent="0.25">
      <c r="C37" s="1" t="s">
        <v>95</v>
      </c>
      <c r="D37" s="1" t="s">
        <v>54</v>
      </c>
      <c r="G37">
        <f t="shared" si="10"/>
        <v>2</v>
      </c>
      <c r="H37">
        <f t="shared" si="11"/>
        <v>1</v>
      </c>
    </row>
    <row r="38" spans="3:8" x14ac:dyDescent="0.25">
      <c r="C38" s="1" t="s">
        <v>56</v>
      </c>
      <c r="D38" s="1" t="s">
        <v>31</v>
      </c>
      <c r="G38">
        <f t="shared" si="10"/>
        <v>3</v>
      </c>
      <c r="H38">
        <f t="shared" si="11"/>
        <v>0</v>
      </c>
    </row>
    <row r="39" spans="3:8" x14ac:dyDescent="0.25">
      <c r="C39" s="1" t="s">
        <v>40</v>
      </c>
      <c r="D39" s="1" t="s">
        <v>54</v>
      </c>
      <c r="G39">
        <f t="shared" si="10"/>
        <v>3</v>
      </c>
      <c r="H39">
        <f t="shared" si="11"/>
        <v>1</v>
      </c>
    </row>
    <row r="40" spans="3:8" x14ac:dyDescent="0.25">
      <c r="C40" s="1" t="s">
        <v>40</v>
      </c>
      <c r="D40" s="1" t="s">
        <v>54</v>
      </c>
      <c r="G40">
        <f t="shared" si="10"/>
        <v>3</v>
      </c>
      <c r="H40">
        <f t="shared" si="11"/>
        <v>1</v>
      </c>
    </row>
    <row r="41" spans="3:8" x14ac:dyDescent="0.25">
      <c r="C41" s="1" t="s">
        <v>72</v>
      </c>
      <c r="D41" s="1" t="s">
        <v>54</v>
      </c>
      <c r="G41">
        <f t="shared" si="10"/>
        <v>3</v>
      </c>
      <c r="H41">
        <f t="shared" si="11"/>
        <v>1</v>
      </c>
    </row>
    <row r="42" spans="3:8" x14ac:dyDescent="0.25">
      <c r="C42" s="1" t="s">
        <v>40</v>
      </c>
      <c r="D42" s="1" t="s">
        <v>31</v>
      </c>
      <c r="G42">
        <f t="shared" si="10"/>
        <v>3</v>
      </c>
      <c r="H42">
        <f t="shared" si="11"/>
        <v>0</v>
      </c>
    </row>
    <row r="43" spans="3:8" x14ac:dyDescent="0.25">
      <c r="C43" s="1" t="s">
        <v>72</v>
      </c>
      <c r="D43" s="1" t="s">
        <v>31</v>
      </c>
      <c r="G43">
        <f t="shared" si="10"/>
        <v>3</v>
      </c>
      <c r="H43">
        <f t="shared" si="11"/>
        <v>0</v>
      </c>
    </row>
    <row r="44" spans="3:8" x14ac:dyDescent="0.25">
      <c r="C44" s="1" t="s">
        <v>72</v>
      </c>
      <c r="D44" s="1" t="s">
        <v>54</v>
      </c>
      <c r="G44">
        <f t="shared" si="10"/>
        <v>3</v>
      </c>
      <c r="H44">
        <f t="shared" si="11"/>
        <v>1</v>
      </c>
    </row>
    <row r="45" spans="3:8" x14ac:dyDescent="0.25">
      <c r="C45" s="1" t="s">
        <v>72</v>
      </c>
      <c r="D45" s="1" t="s">
        <v>44</v>
      </c>
      <c r="G45">
        <f t="shared" si="10"/>
        <v>3</v>
      </c>
      <c r="H45">
        <f t="shared" si="11"/>
        <v>3</v>
      </c>
    </row>
    <row r="46" spans="3:8" x14ac:dyDescent="0.25">
      <c r="C46" s="1" t="s">
        <v>72</v>
      </c>
      <c r="D46" s="1" t="s">
        <v>31</v>
      </c>
      <c r="G46">
        <f t="shared" si="10"/>
        <v>3</v>
      </c>
      <c r="H46">
        <f t="shared" si="11"/>
        <v>0</v>
      </c>
    </row>
    <row r="47" spans="3:8" x14ac:dyDescent="0.25">
      <c r="C47" s="1" t="s">
        <v>117</v>
      </c>
      <c r="D47" s="1" t="s">
        <v>31</v>
      </c>
      <c r="G47">
        <f t="shared" si="10"/>
        <v>3</v>
      </c>
      <c r="H47">
        <f t="shared" si="11"/>
        <v>0</v>
      </c>
    </row>
    <row r="48" spans="3:8" x14ac:dyDescent="0.25">
      <c r="C48" s="1" t="s">
        <v>56</v>
      </c>
      <c r="D48" s="1" t="s">
        <v>61</v>
      </c>
      <c r="G48">
        <f t="shared" si="10"/>
        <v>3</v>
      </c>
      <c r="H48">
        <f t="shared" si="11"/>
        <v>2</v>
      </c>
    </row>
    <row r="49" spans="3:8" x14ac:dyDescent="0.25">
      <c r="C49" s="1" t="s">
        <v>56</v>
      </c>
      <c r="D49" s="1" t="s">
        <v>31</v>
      </c>
      <c r="G49">
        <f t="shared" si="10"/>
        <v>3</v>
      </c>
      <c r="H49">
        <f t="shared" si="11"/>
        <v>0</v>
      </c>
    </row>
    <row r="50" spans="3:8" x14ac:dyDescent="0.25">
      <c r="C50" s="1" t="s">
        <v>40</v>
      </c>
      <c r="D50" s="1" t="s">
        <v>54</v>
      </c>
      <c r="G50">
        <f t="shared" si="10"/>
        <v>3</v>
      </c>
      <c r="H50">
        <f t="shared" si="11"/>
        <v>1</v>
      </c>
    </row>
    <row r="51" spans="3:8" x14ac:dyDescent="0.25">
      <c r="C51" s="1" t="s">
        <v>72</v>
      </c>
      <c r="D51" s="1" t="s">
        <v>31</v>
      </c>
      <c r="G51">
        <f t="shared" si="10"/>
        <v>3</v>
      </c>
      <c r="H51">
        <f t="shared" si="11"/>
        <v>0</v>
      </c>
    </row>
    <row r="52" spans="3:8" x14ac:dyDescent="0.25">
      <c r="C52" s="1" t="s">
        <v>40</v>
      </c>
      <c r="D52" s="1" t="s">
        <v>31</v>
      </c>
      <c r="G52">
        <f t="shared" si="10"/>
        <v>3</v>
      </c>
      <c r="H52">
        <f t="shared" si="11"/>
        <v>0</v>
      </c>
    </row>
    <row r="53" spans="3:8" x14ac:dyDescent="0.25">
      <c r="C53" s="1" t="s">
        <v>40</v>
      </c>
      <c r="D53" s="1" t="s">
        <v>54</v>
      </c>
      <c r="G53">
        <f t="shared" si="10"/>
        <v>3</v>
      </c>
      <c r="H53">
        <f t="shared" si="11"/>
        <v>1</v>
      </c>
    </row>
    <row r="54" spans="3:8" x14ac:dyDescent="0.25">
      <c r="C54" s="1" t="s">
        <v>72</v>
      </c>
      <c r="D54" s="1" t="s">
        <v>31</v>
      </c>
      <c r="G54">
        <f t="shared" si="10"/>
        <v>3</v>
      </c>
      <c r="H54">
        <f t="shared" si="11"/>
        <v>0</v>
      </c>
    </row>
    <row r="55" spans="3:8" x14ac:dyDescent="0.25">
      <c r="C55" s="1" t="s">
        <v>72</v>
      </c>
      <c r="D55" s="1" t="s">
        <v>54</v>
      </c>
      <c r="G55">
        <f t="shared" si="10"/>
        <v>3</v>
      </c>
      <c r="H55">
        <f t="shared" si="11"/>
        <v>1</v>
      </c>
    </row>
    <row r="56" spans="3:8" x14ac:dyDescent="0.25">
      <c r="C56" s="1" t="s">
        <v>143</v>
      </c>
      <c r="D56" s="1" t="s">
        <v>61</v>
      </c>
      <c r="G56">
        <f t="shared" si="10"/>
        <v>3</v>
      </c>
      <c r="H56">
        <f t="shared" si="11"/>
        <v>2</v>
      </c>
    </row>
    <row r="57" spans="3:8" x14ac:dyDescent="0.25">
      <c r="C57" s="1" t="s">
        <v>72</v>
      </c>
      <c r="D57" s="1" t="s">
        <v>54</v>
      </c>
      <c r="G57">
        <f t="shared" si="10"/>
        <v>3</v>
      </c>
      <c r="H57">
        <f t="shared" si="11"/>
        <v>1</v>
      </c>
    </row>
    <row r="58" spans="3:8" x14ac:dyDescent="0.25">
      <c r="C58" s="1" t="s">
        <v>40</v>
      </c>
      <c r="D58" s="1" t="s">
        <v>61</v>
      </c>
      <c r="G58">
        <f t="shared" si="10"/>
        <v>3</v>
      </c>
      <c r="H58">
        <f t="shared" si="11"/>
        <v>2</v>
      </c>
    </row>
    <row r="59" spans="3:8" x14ac:dyDescent="0.25">
      <c r="C59" s="1" t="s">
        <v>143</v>
      </c>
      <c r="D59" s="1" t="s">
        <v>61</v>
      </c>
      <c r="G59">
        <f t="shared" si="10"/>
        <v>3</v>
      </c>
      <c r="H59">
        <f t="shared" si="11"/>
        <v>2</v>
      </c>
    </row>
    <row r="60" spans="3:8" x14ac:dyDescent="0.25">
      <c r="C60" s="1" t="s">
        <v>117</v>
      </c>
      <c r="D60" s="1" t="s">
        <v>31</v>
      </c>
      <c r="G60">
        <f t="shared" si="10"/>
        <v>3</v>
      </c>
      <c r="H60">
        <f t="shared" si="11"/>
        <v>0</v>
      </c>
    </row>
    <row r="61" spans="3:8" x14ac:dyDescent="0.25">
      <c r="C61" s="1" t="s">
        <v>72</v>
      </c>
      <c r="D61" s="1" t="s">
        <v>54</v>
      </c>
      <c r="G61">
        <f t="shared" si="10"/>
        <v>3</v>
      </c>
      <c r="H61">
        <f t="shared" si="11"/>
        <v>1</v>
      </c>
    </row>
    <row r="62" spans="3:8" x14ac:dyDescent="0.25">
      <c r="C62" s="1" t="s">
        <v>40</v>
      </c>
      <c r="D62" s="1" t="s">
        <v>54</v>
      </c>
      <c r="G62">
        <f t="shared" si="10"/>
        <v>3</v>
      </c>
      <c r="H62">
        <f t="shared" si="11"/>
        <v>1</v>
      </c>
    </row>
    <row r="63" spans="3:8" x14ac:dyDescent="0.25">
      <c r="C63" s="1" t="s">
        <v>40</v>
      </c>
      <c r="D63" s="1" t="s">
        <v>54</v>
      </c>
      <c r="G63">
        <f t="shared" si="10"/>
        <v>3</v>
      </c>
      <c r="H63">
        <f t="shared" si="11"/>
        <v>1</v>
      </c>
    </row>
    <row r="64" spans="3:8" x14ac:dyDescent="0.25">
      <c r="C64" s="1" t="s">
        <v>143</v>
      </c>
      <c r="D64" s="1" t="s">
        <v>31</v>
      </c>
      <c r="G64">
        <f t="shared" si="10"/>
        <v>3</v>
      </c>
      <c r="H64">
        <f t="shared" si="11"/>
        <v>0</v>
      </c>
    </row>
    <row r="65" spans="3:8" x14ac:dyDescent="0.25">
      <c r="C65" s="1" t="s">
        <v>56</v>
      </c>
      <c r="D65" s="1" t="s">
        <v>31</v>
      </c>
      <c r="G65">
        <f t="shared" si="10"/>
        <v>3</v>
      </c>
      <c r="H65">
        <f t="shared" si="11"/>
        <v>0</v>
      </c>
    </row>
    <row r="66" spans="3:8" x14ac:dyDescent="0.25">
      <c r="C66" s="1" t="s">
        <v>40</v>
      </c>
      <c r="D66" s="1" t="s">
        <v>44</v>
      </c>
      <c r="G66">
        <f t="shared" si="10"/>
        <v>3</v>
      </c>
      <c r="H66">
        <f t="shared" si="11"/>
        <v>3</v>
      </c>
    </row>
    <row r="67" spans="3:8" x14ac:dyDescent="0.25">
      <c r="C67" s="1" t="s">
        <v>72</v>
      </c>
      <c r="D67" s="1" t="s">
        <v>54</v>
      </c>
      <c r="G67">
        <f t="shared" si="10"/>
        <v>3</v>
      </c>
      <c r="H67">
        <f t="shared" si="11"/>
        <v>1</v>
      </c>
    </row>
    <row r="68" spans="3:8" x14ac:dyDescent="0.25">
      <c r="C68" s="1" t="s">
        <v>56</v>
      </c>
      <c r="D68" s="1" t="s">
        <v>61</v>
      </c>
      <c r="G68">
        <f t="shared" si="10"/>
        <v>3</v>
      </c>
      <c r="H68">
        <f t="shared" si="11"/>
        <v>2</v>
      </c>
    </row>
    <row r="69" spans="3:8" x14ac:dyDescent="0.25">
      <c r="C69" s="1" t="s">
        <v>56</v>
      </c>
      <c r="D69" s="1" t="s">
        <v>54</v>
      </c>
      <c r="G69">
        <f t="shared" si="10"/>
        <v>3</v>
      </c>
      <c r="H69">
        <f t="shared" si="11"/>
        <v>1</v>
      </c>
    </row>
    <row r="70" spans="3:8" x14ac:dyDescent="0.25">
      <c r="C70" s="1" t="s">
        <v>40</v>
      </c>
      <c r="D70" s="1" t="s">
        <v>44</v>
      </c>
      <c r="G70">
        <f t="shared" si="10"/>
        <v>3</v>
      </c>
      <c r="H70">
        <f t="shared" si="11"/>
        <v>3</v>
      </c>
    </row>
    <row r="71" spans="3:8" x14ac:dyDescent="0.25">
      <c r="C71" s="1" t="s">
        <v>72</v>
      </c>
      <c r="D71" s="1" t="s">
        <v>61</v>
      </c>
      <c r="G71">
        <f t="shared" si="10"/>
        <v>3</v>
      </c>
      <c r="H71">
        <f t="shared" si="11"/>
        <v>2</v>
      </c>
    </row>
    <row r="72" spans="3:8" x14ac:dyDescent="0.25">
      <c r="C72" s="1" t="s">
        <v>56</v>
      </c>
      <c r="D72" s="1" t="s">
        <v>61</v>
      </c>
      <c r="G72">
        <f t="shared" si="10"/>
        <v>3</v>
      </c>
      <c r="H72">
        <f t="shared" si="11"/>
        <v>2</v>
      </c>
    </row>
    <row r="73" spans="3:8" x14ac:dyDescent="0.25">
      <c r="C73" s="1" t="s">
        <v>40</v>
      </c>
      <c r="D73" s="1" t="s">
        <v>54</v>
      </c>
      <c r="G73">
        <f t="shared" si="10"/>
        <v>3</v>
      </c>
      <c r="H73">
        <f t="shared" si="11"/>
        <v>1</v>
      </c>
    </row>
    <row r="74" spans="3:8" x14ac:dyDescent="0.25">
      <c r="C74" s="1" t="s">
        <v>56</v>
      </c>
      <c r="D74" s="1" t="s">
        <v>54</v>
      </c>
      <c r="G74">
        <f t="shared" si="10"/>
        <v>3</v>
      </c>
      <c r="H74">
        <f t="shared" si="11"/>
        <v>1</v>
      </c>
    </row>
    <row r="75" spans="3:8" x14ac:dyDescent="0.25">
      <c r="C75" s="1" t="s">
        <v>72</v>
      </c>
      <c r="D75" s="1" t="s">
        <v>61</v>
      </c>
      <c r="G75">
        <f t="shared" si="10"/>
        <v>3</v>
      </c>
      <c r="H75">
        <f t="shared" si="11"/>
        <v>2</v>
      </c>
    </row>
    <row r="76" spans="3:8" x14ac:dyDescent="0.25">
      <c r="C76" s="1" t="s">
        <v>56</v>
      </c>
      <c r="D76" s="1" t="s">
        <v>31</v>
      </c>
      <c r="G76">
        <f t="shared" si="10"/>
        <v>3</v>
      </c>
      <c r="H76">
        <f t="shared" si="11"/>
        <v>0</v>
      </c>
    </row>
    <row r="77" spans="3:8" x14ac:dyDescent="0.25">
      <c r="C77" s="1" t="s">
        <v>72</v>
      </c>
      <c r="D77" s="1" t="s">
        <v>31</v>
      </c>
      <c r="G77">
        <f t="shared" si="10"/>
        <v>3</v>
      </c>
      <c r="H77">
        <f t="shared" si="11"/>
        <v>0</v>
      </c>
    </row>
    <row r="78" spans="3:8" x14ac:dyDescent="0.25">
      <c r="C78" s="1" t="s">
        <v>56</v>
      </c>
      <c r="D78" s="1" t="s">
        <v>54</v>
      </c>
      <c r="G78">
        <f t="shared" si="10"/>
        <v>3</v>
      </c>
      <c r="H78">
        <f t="shared" si="11"/>
        <v>1</v>
      </c>
    </row>
    <row r="79" spans="3:8" x14ac:dyDescent="0.25">
      <c r="C79" s="1" t="s">
        <v>56</v>
      </c>
      <c r="D79" s="1" t="s">
        <v>31</v>
      </c>
      <c r="G79">
        <f t="shared" si="10"/>
        <v>3</v>
      </c>
      <c r="H79">
        <f t="shared" si="11"/>
        <v>0</v>
      </c>
    </row>
    <row r="80" spans="3:8" x14ac:dyDescent="0.25">
      <c r="C80" s="1" t="s">
        <v>40</v>
      </c>
      <c r="D80" s="1" t="s">
        <v>54</v>
      </c>
      <c r="G80">
        <f t="shared" si="10"/>
        <v>3</v>
      </c>
      <c r="H80">
        <f t="shared" si="11"/>
        <v>1</v>
      </c>
    </row>
    <row r="81" spans="3:8" x14ac:dyDescent="0.25">
      <c r="C81" s="1" t="s">
        <v>190</v>
      </c>
      <c r="D81" s="1" t="s">
        <v>31</v>
      </c>
      <c r="G81">
        <f t="shared" si="10"/>
        <v>1</v>
      </c>
      <c r="H81">
        <f t="shared" si="11"/>
        <v>0</v>
      </c>
    </row>
    <row r="82" spans="3:8" x14ac:dyDescent="0.25">
      <c r="C82" s="1" t="s">
        <v>72</v>
      </c>
      <c r="D82" s="1" t="s">
        <v>61</v>
      </c>
      <c r="G82">
        <f t="shared" si="10"/>
        <v>3</v>
      </c>
      <c r="H82">
        <f t="shared" si="11"/>
        <v>2</v>
      </c>
    </row>
    <row r="83" spans="3:8" x14ac:dyDescent="0.25">
      <c r="C83" s="1" t="s">
        <v>40</v>
      </c>
      <c r="D83" s="1" t="s">
        <v>54</v>
      </c>
      <c r="G83">
        <f t="shared" si="10"/>
        <v>3</v>
      </c>
      <c r="H83">
        <f t="shared" si="11"/>
        <v>1</v>
      </c>
    </row>
    <row r="84" spans="3:8" x14ac:dyDescent="0.25">
      <c r="C84" s="1" t="s">
        <v>56</v>
      </c>
      <c r="D84" s="1" t="s">
        <v>61</v>
      </c>
      <c r="G84">
        <f t="shared" si="10"/>
        <v>3</v>
      </c>
      <c r="H84">
        <f t="shared" si="11"/>
        <v>2</v>
      </c>
    </row>
    <row r="85" spans="3:8" x14ac:dyDescent="0.25">
      <c r="C85" s="1" t="s">
        <v>72</v>
      </c>
      <c r="D85" s="1" t="s">
        <v>54</v>
      </c>
      <c r="G85">
        <f t="shared" si="10"/>
        <v>3</v>
      </c>
      <c r="H85">
        <f t="shared" si="11"/>
        <v>1</v>
      </c>
    </row>
    <row r="86" spans="3:8" x14ac:dyDescent="0.25">
      <c r="C86" s="1" t="s">
        <v>198</v>
      </c>
      <c r="D86" s="1" t="s">
        <v>54</v>
      </c>
      <c r="G86">
        <f t="shared" si="10"/>
        <v>0</v>
      </c>
      <c r="H86">
        <f t="shared" si="11"/>
        <v>1</v>
      </c>
    </row>
    <row r="87" spans="3:8" x14ac:dyDescent="0.25">
      <c r="C87" s="1" t="s">
        <v>40</v>
      </c>
      <c r="D87" s="1" t="s">
        <v>61</v>
      </c>
      <c r="G87">
        <f t="shared" si="10"/>
        <v>3</v>
      </c>
      <c r="H87">
        <f t="shared" si="11"/>
        <v>2</v>
      </c>
    </row>
    <row r="88" spans="3:8" x14ac:dyDescent="0.25">
      <c r="C88" s="1" t="s">
        <v>204</v>
      </c>
      <c r="D88" s="1" t="s">
        <v>31</v>
      </c>
      <c r="G88">
        <f t="shared" si="10"/>
        <v>3</v>
      </c>
      <c r="H88">
        <f t="shared" si="11"/>
        <v>0</v>
      </c>
    </row>
    <row r="89" spans="3:8" x14ac:dyDescent="0.25">
      <c r="C89" s="1" t="s">
        <v>72</v>
      </c>
      <c r="D89" s="1" t="s">
        <v>31</v>
      </c>
      <c r="G89">
        <f t="shared" si="10"/>
        <v>3</v>
      </c>
      <c r="H89">
        <f t="shared" si="11"/>
        <v>0</v>
      </c>
    </row>
    <row r="90" spans="3:8" x14ac:dyDescent="0.25">
      <c r="C90" s="1" t="s">
        <v>72</v>
      </c>
      <c r="D90" s="1" t="s">
        <v>31</v>
      </c>
      <c r="G90">
        <f t="shared" ref="G90:G153" si="12">_xlfn.IFS(C90=$B$17, 0, C90=$B$18, 0,C90=$B$16, 0, C90=$B$13, 1, C90=$B$6, 1, C90=$B$20, 2, C90=$B$10, 2, C90=$B$7, 3, C90=$B$8, 3, C90=$B$9, 3, C90=$B$11, 3, C90=$B$12, 3, C90=$B$14, 3, C90=$B$15, 3, C90=$B$19, 3)</f>
        <v>3</v>
      </c>
      <c r="H90">
        <f t="shared" ref="H90:H153" si="13">_xlfn.IFS(D90=$C$4, 0, D90=$E$4, 1, D90=$F$4, 2, D90=$D$4, 3, D90=$G$4, 4)</f>
        <v>0</v>
      </c>
    </row>
    <row r="91" spans="3:8" x14ac:dyDescent="0.25">
      <c r="C91" s="1" t="s">
        <v>40</v>
      </c>
      <c r="D91" s="1" t="s">
        <v>61</v>
      </c>
      <c r="G91">
        <f t="shared" si="12"/>
        <v>3</v>
      </c>
      <c r="H91">
        <f t="shared" si="13"/>
        <v>2</v>
      </c>
    </row>
    <row r="92" spans="3:8" x14ac:dyDescent="0.25">
      <c r="C92" s="1" t="s">
        <v>40</v>
      </c>
      <c r="D92" s="1" t="s">
        <v>61</v>
      </c>
      <c r="G92">
        <f t="shared" si="12"/>
        <v>3</v>
      </c>
      <c r="H92">
        <f t="shared" si="13"/>
        <v>2</v>
      </c>
    </row>
    <row r="93" spans="3:8" x14ac:dyDescent="0.25">
      <c r="C93" s="1" t="s">
        <v>40</v>
      </c>
      <c r="D93" s="1" t="s">
        <v>61</v>
      </c>
      <c r="G93">
        <f t="shared" si="12"/>
        <v>3</v>
      </c>
      <c r="H93">
        <f t="shared" si="13"/>
        <v>2</v>
      </c>
    </row>
    <row r="94" spans="3:8" x14ac:dyDescent="0.25">
      <c r="C94" s="1" t="s">
        <v>215</v>
      </c>
      <c r="D94" s="1" t="s">
        <v>54</v>
      </c>
      <c r="G94">
        <f t="shared" si="12"/>
        <v>3</v>
      </c>
      <c r="H94">
        <f t="shared" si="13"/>
        <v>1</v>
      </c>
    </row>
    <row r="95" spans="3:8" x14ac:dyDescent="0.25">
      <c r="C95" s="1" t="s">
        <v>40</v>
      </c>
      <c r="D95" s="1" t="s">
        <v>54</v>
      </c>
      <c r="G95">
        <f t="shared" si="12"/>
        <v>3</v>
      </c>
      <c r="H95">
        <f t="shared" si="13"/>
        <v>1</v>
      </c>
    </row>
    <row r="96" spans="3:8" x14ac:dyDescent="0.25">
      <c r="C96" s="1" t="s">
        <v>40</v>
      </c>
      <c r="D96" s="1" t="s">
        <v>61</v>
      </c>
      <c r="G96">
        <f t="shared" si="12"/>
        <v>3</v>
      </c>
      <c r="H96">
        <f t="shared" si="13"/>
        <v>2</v>
      </c>
    </row>
    <row r="97" spans="3:8" x14ac:dyDescent="0.25">
      <c r="C97" s="1" t="s">
        <v>40</v>
      </c>
      <c r="D97" s="1" t="s">
        <v>61</v>
      </c>
      <c r="G97">
        <f t="shared" si="12"/>
        <v>3</v>
      </c>
      <c r="H97">
        <f t="shared" si="13"/>
        <v>2</v>
      </c>
    </row>
    <row r="98" spans="3:8" x14ac:dyDescent="0.25">
      <c r="C98" s="1" t="s">
        <v>40</v>
      </c>
      <c r="D98" s="1" t="s">
        <v>54</v>
      </c>
      <c r="G98">
        <f t="shared" si="12"/>
        <v>3</v>
      </c>
      <c r="H98">
        <f t="shared" si="13"/>
        <v>1</v>
      </c>
    </row>
    <row r="99" spans="3:8" x14ac:dyDescent="0.25">
      <c r="C99" s="1" t="s">
        <v>56</v>
      </c>
      <c r="D99" s="1" t="s">
        <v>31</v>
      </c>
      <c r="G99">
        <f t="shared" si="12"/>
        <v>3</v>
      </c>
      <c r="H99">
        <f t="shared" si="13"/>
        <v>0</v>
      </c>
    </row>
    <row r="100" spans="3:8" x14ac:dyDescent="0.25">
      <c r="C100" s="1" t="s">
        <v>226</v>
      </c>
      <c r="D100" s="1" t="s">
        <v>54</v>
      </c>
      <c r="G100">
        <f t="shared" si="12"/>
        <v>0</v>
      </c>
      <c r="H100">
        <f t="shared" si="13"/>
        <v>1</v>
      </c>
    </row>
    <row r="101" spans="3:8" x14ac:dyDescent="0.25">
      <c r="C101" s="1" t="s">
        <v>40</v>
      </c>
      <c r="D101" s="1" t="s">
        <v>31</v>
      </c>
      <c r="G101">
        <f t="shared" si="12"/>
        <v>3</v>
      </c>
      <c r="H101">
        <f t="shared" si="13"/>
        <v>0</v>
      </c>
    </row>
    <row r="102" spans="3:8" x14ac:dyDescent="0.25">
      <c r="C102" s="1" t="s">
        <v>72</v>
      </c>
      <c r="D102" s="1" t="s">
        <v>61</v>
      </c>
      <c r="G102">
        <f t="shared" si="12"/>
        <v>3</v>
      </c>
      <c r="H102">
        <f t="shared" si="13"/>
        <v>2</v>
      </c>
    </row>
    <row r="103" spans="3:8" x14ac:dyDescent="0.25">
      <c r="C103" s="1" t="s">
        <v>40</v>
      </c>
      <c r="D103" s="1" t="s">
        <v>61</v>
      </c>
      <c r="G103">
        <f t="shared" si="12"/>
        <v>3</v>
      </c>
      <c r="H103">
        <f t="shared" si="13"/>
        <v>2</v>
      </c>
    </row>
    <row r="104" spans="3:8" x14ac:dyDescent="0.25">
      <c r="C104" s="1" t="s">
        <v>72</v>
      </c>
      <c r="D104" s="1" t="s">
        <v>31</v>
      </c>
      <c r="G104">
        <f t="shared" si="12"/>
        <v>3</v>
      </c>
      <c r="H104">
        <f t="shared" si="13"/>
        <v>0</v>
      </c>
    </row>
    <row r="105" spans="3:8" x14ac:dyDescent="0.25">
      <c r="C105" s="1" t="s">
        <v>40</v>
      </c>
      <c r="D105" s="1" t="s">
        <v>61</v>
      </c>
      <c r="G105">
        <f t="shared" si="12"/>
        <v>3</v>
      </c>
      <c r="H105">
        <f t="shared" si="13"/>
        <v>2</v>
      </c>
    </row>
    <row r="106" spans="3:8" x14ac:dyDescent="0.25">
      <c r="C106" s="1" t="s">
        <v>40</v>
      </c>
      <c r="D106" s="1" t="s">
        <v>61</v>
      </c>
      <c r="G106">
        <f t="shared" si="12"/>
        <v>3</v>
      </c>
      <c r="H106">
        <f t="shared" si="13"/>
        <v>2</v>
      </c>
    </row>
    <row r="107" spans="3:8" x14ac:dyDescent="0.25">
      <c r="C107" s="1" t="s">
        <v>40</v>
      </c>
      <c r="D107" s="1" t="s">
        <v>54</v>
      </c>
      <c r="G107">
        <f t="shared" si="12"/>
        <v>3</v>
      </c>
      <c r="H107">
        <f t="shared" si="13"/>
        <v>1</v>
      </c>
    </row>
    <row r="108" spans="3:8" x14ac:dyDescent="0.25">
      <c r="C108" s="1" t="s">
        <v>40</v>
      </c>
      <c r="D108" s="1" t="s">
        <v>31</v>
      </c>
      <c r="G108">
        <f t="shared" si="12"/>
        <v>3</v>
      </c>
      <c r="H108">
        <f t="shared" si="13"/>
        <v>0</v>
      </c>
    </row>
    <row r="109" spans="3:8" x14ac:dyDescent="0.25">
      <c r="C109" s="1" t="s">
        <v>72</v>
      </c>
      <c r="D109" s="1" t="s">
        <v>61</v>
      </c>
      <c r="G109">
        <f t="shared" si="12"/>
        <v>3</v>
      </c>
      <c r="H109">
        <f t="shared" si="13"/>
        <v>2</v>
      </c>
    </row>
    <row r="110" spans="3:8" x14ac:dyDescent="0.25">
      <c r="C110" s="1" t="s">
        <v>117</v>
      </c>
      <c r="D110" s="1" t="s">
        <v>31</v>
      </c>
      <c r="G110">
        <f t="shared" si="12"/>
        <v>3</v>
      </c>
      <c r="H110">
        <f t="shared" si="13"/>
        <v>0</v>
      </c>
    </row>
    <row r="111" spans="3:8" x14ac:dyDescent="0.25">
      <c r="C111" s="1" t="s">
        <v>56</v>
      </c>
      <c r="D111" s="1" t="s">
        <v>54</v>
      </c>
      <c r="G111">
        <f t="shared" si="12"/>
        <v>3</v>
      </c>
      <c r="H111">
        <f t="shared" si="13"/>
        <v>1</v>
      </c>
    </row>
    <row r="112" spans="3:8" x14ac:dyDescent="0.25">
      <c r="C112" s="1" t="s">
        <v>40</v>
      </c>
      <c r="D112" s="1" t="s">
        <v>61</v>
      </c>
      <c r="G112">
        <f t="shared" si="12"/>
        <v>3</v>
      </c>
      <c r="H112">
        <f t="shared" si="13"/>
        <v>2</v>
      </c>
    </row>
    <row r="113" spans="3:8" x14ac:dyDescent="0.25">
      <c r="C113" s="1" t="s">
        <v>246</v>
      </c>
      <c r="D113" s="1" t="s">
        <v>44</v>
      </c>
      <c r="G113">
        <f t="shared" si="12"/>
        <v>0</v>
      </c>
      <c r="H113">
        <f t="shared" si="13"/>
        <v>3</v>
      </c>
    </row>
    <row r="114" spans="3:8" x14ac:dyDescent="0.25">
      <c r="C114" s="1" t="s">
        <v>40</v>
      </c>
      <c r="D114" s="1" t="s">
        <v>61</v>
      </c>
      <c r="G114">
        <f t="shared" si="12"/>
        <v>3</v>
      </c>
      <c r="H114">
        <f t="shared" si="13"/>
        <v>2</v>
      </c>
    </row>
    <row r="115" spans="3:8" x14ac:dyDescent="0.25">
      <c r="C115" s="1" t="s">
        <v>72</v>
      </c>
      <c r="D115" s="1" t="s">
        <v>31</v>
      </c>
      <c r="G115">
        <f t="shared" si="12"/>
        <v>3</v>
      </c>
      <c r="H115">
        <f t="shared" si="13"/>
        <v>0</v>
      </c>
    </row>
    <row r="116" spans="3:8" x14ac:dyDescent="0.25">
      <c r="C116" s="1" t="s">
        <v>40</v>
      </c>
      <c r="D116" s="1" t="s">
        <v>54</v>
      </c>
      <c r="G116">
        <f t="shared" si="12"/>
        <v>3</v>
      </c>
      <c r="H116">
        <f t="shared" si="13"/>
        <v>1</v>
      </c>
    </row>
    <row r="117" spans="3:8" x14ac:dyDescent="0.25">
      <c r="C117" s="1" t="s">
        <v>117</v>
      </c>
      <c r="D117" s="1" t="s">
        <v>61</v>
      </c>
      <c r="G117">
        <f t="shared" si="12"/>
        <v>3</v>
      </c>
      <c r="H117">
        <f t="shared" si="13"/>
        <v>2</v>
      </c>
    </row>
    <row r="118" spans="3:8" x14ac:dyDescent="0.25">
      <c r="C118" s="1" t="s">
        <v>117</v>
      </c>
      <c r="D118" s="1" t="s">
        <v>54</v>
      </c>
      <c r="G118">
        <f t="shared" si="12"/>
        <v>3</v>
      </c>
      <c r="H118">
        <f t="shared" si="13"/>
        <v>1</v>
      </c>
    </row>
    <row r="119" spans="3:8" x14ac:dyDescent="0.25">
      <c r="C119" s="1" t="s">
        <v>40</v>
      </c>
      <c r="D119" s="1" t="s">
        <v>44</v>
      </c>
      <c r="G119">
        <f t="shared" si="12"/>
        <v>3</v>
      </c>
      <c r="H119">
        <f t="shared" si="13"/>
        <v>3</v>
      </c>
    </row>
    <row r="120" spans="3:8" x14ac:dyDescent="0.25">
      <c r="C120" s="1" t="s">
        <v>56</v>
      </c>
      <c r="D120" s="1" t="s">
        <v>31</v>
      </c>
      <c r="G120">
        <f t="shared" si="12"/>
        <v>3</v>
      </c>
      <c r="H120">
        <f t="shared" si="13"/>
        <v>0</v>
      </c>
    </row>
    <row r="121" spans="3:8" x14ac:dyDescent="0.25">
      <c r="C121" s="1" t="s">
        <v>143</v>
      </c>
      <c r="D121" s="1" t="s">
        <v>31</v>
      </c>
      <c r="G121">
        <f t="shared" si="12"/>
        <v>3</v>
      </c>
      <c r="H121">
        <f t="shared" si="13"/>
        <v>0</v>
      </c>
    </row>
    <row r="122" spans="3:8" x14ac:dyDescent="0.25">
      <c r="C122" s="1" t="s">
        <v>40</v>
      </c>
      <c r="D122" s="1" t="s">
        <v>31</v>
      </c>
      <c r="G122">
        <f t="shared" si="12"/>
        <v>3</v>
      </c>
      <c r="H122">
        <f t="shared" si="13"/>
        <v>0</v>
      </c>
    </row>
    <row r="123" spans="3:8" x14ac:dyDescent="0.25">
      <c r="C123" s="1" t="s">
        <v>117</v>
      </c>
      <c r="D123" s="1" t="s">
        <v>61</v>
      </c>
      <c r="G123">
        <f t="shared" si="12"/>
        <v>3</v>
      </c>
      <c r="H123">
        <f t="shared" si="13"/>
        <v>2</v>
      </c>
    </row>
    <row r="124" spans="3:8" x14ac:dyDescent="0.25">
      <c r="C124" s="1" t="s">
        <v>72</v>
      </c>
      <c r="D124" s="1" t="s">
        <v>31</v>
      </c>
      <c r="G124">
        <f t="shared" si="12"/>
        <v>3</v>
      </c>
      <c r="H124">
        <f t="shared" si="13"/>
        <v>0</v>
      </c>
    </row>
    <row r="125" spans="3:8" x14ac:dyDescent="0.25">
      <c r="C125" s="1" t="s">
        <v>143</v>
      </c>
      <c r="D125" s="1" t="s">
        <v>44</v>
      </c>
      <c r="G125">
        <f t="shared" si="12"/>
        <v>3</v>
      </c>
      <c r="H125">
        <f t="shared" si="13"/>
        <v>3</v>
      </c>
    </row>
    <row r="126" spans="3:8" x14ac:dyDescent="0.25">
      <c r="C126" s="1" t="s">
        <v>40</v>
      </c>
      <c r="D126" s="1" t="s">
        <v>44</v>
      </c>
      <c r="G126">
        <f t="shared" si="12"/>
        <v>3</v>
      </c>
      <c r="H126">
        <f t="shared" si="13"/>
        <v>3</v>
      </c>
    </row>
    <row r="127" spans="3:8" x14ac:dyDescent="0.25">
      <c r="C127" s="1" t="s">
        <v>117</v>
      </c>
      <c r="D127" s="1" t="s">
        <v>44</v>
      </c>
      <c r="G127">
        <f t="shared" si="12"/>
        <v>3</v>
      </c>
      <c r="H127">
        <f t="shared" si="13"/>
        <v>3</v>
      </c>
    </row>
    <row r="128" spans="3:8" x14ac:dyDescent="0.25">
      <c r="C128" s="1" t="s">
        <v>72</v>
      </c>
      <c r="D128" s="1" t="s">
        <v>44</v>
      </c>
      <c r="G128">
        <f t="shared" si="12"/>
        <v>3</v>
      </c>
      <c r="H128">
        <f t="shared" si="13"/>
        <v>3</v>
      </c>
    </row>
    <row r="129" spans="3:8" x14ac:dyDescent="0.25">
      <c r="C129" s="1" t="s">
        <v>56</v>
      </c>
      <c r="D129" s="1" t="s">
        <v>31</v>
      </c>
      <c r="G129">
        <f t="shared" si="12"/>
        <v>3</v>
      </c>
      <c r="H129">
        <f t="shared" si="13"/>
        <v>0</v>
      </c>
    </row>
    <row r="130" spans="3:8" x14ac:dyDescent="0.25">
      <c r="C130" s="1" t="s">
        <v>40</v>
      </c>
      <c r="D130" s="1" t="s">
        <v>54</v>
      </c>
      <c r="G130">
        <f t="shared" si="12"/>
        <v>3</v>
      </c>
      <c r="H130">
        <f t="shared" si="13"/>
        <v>1</v>
      </c>
    </row>
    <row r="131" spans="3:8" x14ac:dyDescent="0.25">
      <c r="C131" s="1" t="s">
        <v>40</v>
      </c>
      <c r="D131" s="1" t="s">
        <v>61</v>
      </c>
      <c r="G131">
        <f t="shared" si="12"/>
        <v>3</v>
      </c>
      <c r="H131">
        <f t="shared" si="13"/>
        <v>2</v>
      </c>
    </row>
    <row r="132" spans="3:8" x14ac:dyDescent="0.25">
      <c r="C132" s="1" t="s">
        <v>40</v>
      </c>
      <c r="D132" s="1" t="s">
        <v>44</v>
      </c>
      <c r="G132">
        <f t="shared" si="12"/>
        <v>3</v>
      </c>
      <c r="H132">
        <f t="shared" si="13"/>
        <v>3</v>
      </c>
    </row>
    <row r="133" spans="3:8" x14ac:dyDescent="0.25">
      <c r="C133" s="1" t="s">
        <v>56</v>
      </c>
      <c r="D133" s="1" t="s">
        <v>54</v>
      </c>
      <c r="G133">
        <f t="shared" si="12"/>
        <v>3</v>
      </c>
      <c r="H133">
        <f t="shared" si="13"/>
        <v>1</v>
      </c>
    </row>
    <row r="134" spans="3:8" x14ac:dyDescent="0.25">
      <c r="C134" s="1" t="s">
        <v>72</v>
      </c>
      <c r="D134" s="1" t="s">
        <v>61</v>
      </c>
      <c r="G134">
        <f t="shared" si="12"/>
        <v>3</v>
      </c>
      <c r="H134">
        <f t="shared" si="13"/>
        <v>2</v>
      </c>
    </row>
    <row r="135" spans="3:8" x14ac:dyDescent="0.25">
      <c r="C135" s="1" t="s">
        <v>40</v>
      </c>
      <c r="D135" s="1" t="s">
        <v>54</v>
      </c>
      <c r="G135">
        <f t="shared" si="12"/>
        <v>3</v>
      </c>
      <c r="H135">
        <f t="shared" si="13"/>
        <v>1</v>
      </c>
    </row>
    <row r="136" spans="3:8" x14ac:dyDescent="0.25">
      <c r="C136" s="1" t="s">
        <v>40</v>
      </c>
      <c r="D136" s="1" t="s">
        <v>31</v>
      </c>
      <c r="G136">
        <f t="shared" si="12"/>
        <v>3</v>
      </c>
      <c r="H136">
        <f t="shared" si="13"/>
        <v>0</v>
      </c>
    </row>
    <row r="137" spans="3:8" x14ac:dyDescent="0.25">
      <c r="C137" s="1" t="s">
        <v>40</v>
      </c>
      <c r="D137" s="1" t="s">
        <v>31</v>
      </c>
      <c r="G137">
        <f t="shared" si="12"/>
        <v>3</v>
      </c>
      <c r="H137">
        <f t="shared" si="13"/>
        <v>0</v>
      </c>
    </row>
    <row r="138" spans="3:8" x14ac:dyDescent="0.25">
      <c r="C138" s="1" t="s">
        <v>72</v>
      </c>
      <c r="D138" s="1" t="s">
        <v>31</v>
      </c>
      <c r="G138">
        <f t="shared" si="12"/>
        <v>3</v>
      </c>
      <c r="H138">
        <f t="shared" si="13"/>
        <v>0</v>
      </c>
    </row>
    <row r="139" spans="3:8" x14ac:dyDescent="0.25">
      <c r="C139" s="1" t="s">
        <v>40</v>
      </c>
      <c r="D139" s="1" t="s">
        <v>304</v>
      </c>
      <c r="G139">
        <f t="shared" si="12"/>
        <v>3</v>
      </c>
      <c r="H139">
        <f t="shared" si="13"/>
        <v>4</v>
      </c>
    </row>
    <row r="140" spans="3:8" x14ac:dyDescent="0.25">
      <c r="C140" s="1" t="s">
        <v>72</v>
      </c>
      <c r="D140" s="1" t="s">
        <v>61</v>
      </c>
      <c r="G140">
        <f t="shared" si="12"/>
        <v>3</v>
      </c>
      <c r="H140">
        <f t="shared" si="13"/>
        <v>2</v>
      </c>
    </row>
    <row r="141" spans="3:8" x14ac:dyDescent="0.25">
      <c r="C141" s="1" t="s">
        <v>143</v>
      </c>
      <c r="D141" s="1" t="s">
        <v>61</v>
      </c>
      <c r="G141">
        <f t="shared" si="12"/>
        <v>3</v>
      </c>
      <c r="H141">
        <f t="shared" si="13"/>
        <v>2</v>
      </c>
    </row>
    <row r="142" spans="3:8" x14ac:dyDescent="0.25">
      <c r="C142" s="1" t="s">
        <v>40</v>
      </c>
      <c r="D142" s="1" t="s">
        <v>54</v>
      </c>
      <c r="G142">
        <f t="shared" si="12"/>
        <v>3</v>
      </c>
      <c r="H142">
        <f t="shared" si="13"/>
        <v>1</v>
      </c>
    </row>
    <row r="143" spans="3:8" x14ac:dyDescent="0.25">
      <c r="C143" s="1" t="s">
        <v>40</v>
      </c>
      <c r="D143" s="1" t="s">
        <v>54</v>
      </c>
      <c r="G143">
        <f t="shared" si="12"/>
        <v>3</v>
      </c>
      <c r="H143">
        <f t="shared" si="13"/>
        <v>1</v>
      </c>
    </row>
    <row r="144" spans="3:8" x14ac:dyDescent="0.25">
      <c r="C144" s="1" t="s">
        <v>319</v>
      </c>
      <c r="D144" s="1" t="s">
        <v>54</v>
      </c>
      <c r="G144">
        <f t="shared" si="12"/>
        <v>2</v>
      </c>
      <c r="H144">
        <f t="shared" si="13"/>
        <v>1</v>
      </c>
    </row>
    <row r="145" spans="3:8" x14ac:dyDescent="0.25">
      <c r="C145" s="1" t="s">
        <v>40</v>
      </c>
      <c r="D145" s="1" t="s">
        <v>61</v>
      </c>
      <c r="G145">
        <f t="shared" si="12"/>
        <v>3</v>
      </c>
      <c r="H145">
        <f t="shared" si="13"/>
        <v>2</v>
      </c>
    </row>
    <row r="146" spans="3:8" x14ac:dyDescent="0.25">
      <c r="C146" s="1" t="s">
        <v>117</v>
      </c>
      <c r="D146" s="1" t="s">
        <v>304</v>
      </c>
      <c r="G146">
        <f t="shared" si="12"/>
        <v>3</v>
      </c>
      <c r="H146">
        <f t="shared" si="13"/>
        <v>4</v>
      </c>
    </row>
    <row r="147" spans="3:8" x14ac:dyDescent="0.25">
      <c r="C147" s="1" t="s">
        <v>40</v>
      </c>
      <c r="D147" s="1" t="s">
        <v>54</v>
      </c>
      <c r="G147">
        <f t="shared" si="12"/>
        <v>3</v>
      </c>
      <c r="H147">
        <f t="shared" si="13"/>
        <v>1</v>
      </c>
    </row>
    <row r="148" spans="3:8" x14ac:dyDescent="0.25">
      <c r="C148" s="1" t="s">
        <v>40</v>
      </c>
      <c r="D148" s="1" t="s">
        <v>44</v>
      </c>
      <c r="G148">
        <f t="shared" si="12"/>
        <v>3</v>
      </c>
      <c r="H148">
        <f t="shared" si="13"/>
        <v>3</v>
      </c>
    </row>
    <row r="149" spans="3:8" x14ac:dyDescent="0.25">
      <c r="C149" s="1" t="s">
        <v>40</v>
      </c>
      <c r="D149" s="1" t="s">
        <v>61</v>
      </c>
      <c r="G149">
        <f t="shared" si="12"/>
        <v>3</v>
      </c>
      <c r="H149">
        <f t="shared" si="13"/>
        <v>2</v>
      </c>
    </row>
    <row r="150" spans="3:8" x14ac:dyDescent="0.25">
      <c r="C150" s="1" t="s">
        <v>117</v>
      </c>
      <c r="D150" s="1" t="s">
        <v>61</v>
      </c>
      <c r="G150">
        <f t="shared" si="12"/>
        <v>3</v>
      </c>
      <c r="H150">
        <f t="shared" si="13"/>
        <v>2</v>
      </c>
    </row>
    <row r="151" spans="3:8" x14ac:dyDescent="0.25">
      <c r="C151" s="1" t="s">
        <v>40</v>
      </c>
      <c r="D151" s="1" t="s">
        <v>61</v>
      </c>
      <c r="G151">
        <f t="shared" si="12"/>
        <v>3</v>
      </c>
      <c r="H151">
        <f t="shared" si="13"/>
        <v>2</v>
      </c>
    </row>
    <row r="152" spans="3:8" x14ac:dyDescent="0.25">
      <c r="C152" s="1" t="s">
        <v>40</v>
      </c>
      <c r="D152" s="1" t="s">
        <v>61</v>
      </c>
      <c r="G152">
        <f t="shared" si="12"/>
        <v>3</v>
      </c>
      <c r="H152">
        <f t="shared" si="13"/>
        <v>2</v>
      </c>
    </row>
    <row r="153" spans="3:8" x14ac:dyDescent="0.25">
      <c r="C153" s="1" t="s">
        <v>72</v>
      </c>
      <c r="D153" s="1" t="s">
        <v>31</v>
      </c>
      <c r="G153">
        <f t="shared" si="12"/>
        <v>3</v>
      </c>
      <c r="H153">
        <f t="shared" si="13"/>
        <v>0</v>
      </c>
    </row>
    <row r="154" spans="3:8" x14ac:dyDescent="0.25">
      <c r="C154" s="1" t="s">
        <v>56</v>
      </c>
      <c r="D154" s="1" t="s">
        <v>61</v>
      </c>
      <c r="G154">
        <f t="shared" ref="G154:G185" si="14">_xlfn.IFS(C154=$B$17, 0, C154=$B$18, 0,C154=$B$16, 0, C154=$B$13, 1, C154=$B$6, 1, C154=$B$20, 2, C154=$B$10, 2, C154=$B$7, 3, C154=$B$8, 3, C154=$B$9, 3, C154=$B$11, 3, C154=$B$12, 3, C154=$B$14, 3, C154=$B$15, 3, C154=$B$19, 3)</f>
        <v>3</v>
      </c>
      <c r="H154">
        <f t="shared" ref="H154:H185" si="15">_xlfn.IFS(D154=$C$4, 0, D154=$E$4, 1, D154=$F$4, 2, D154=$D$4, 3, D154=$G$4, 4)</f>
        <v>2</v>
      </c>
    </row>
    <row r="155" spans="3:8" x14ac:dyDescent="0.25">
      <c r="C155" s="1" t="s">
        <v>143</v>
      </c>
      <c r="D155" s="1" t="s">
        <v>31</v>
      </c>
      <c r="G155">
        <f t="shared" si="14"/>
        <v>3</v>
      </c>
      <c r="H155">
        <f t="shared" si="15"/>
        <v>0</v>
      </c>
    </row>
    <row r="156" spans="3:8" x14ac:dyDescent="0.25">
      <c r="C156" s="1" t="s">
        <v>40</v>
      </c>
      <c r="D156" s="1" t="s">
        <v>31</v>
      </c>
      <c r="G156">
        <f t="shared" si="14"/>
        <v>3</v>
      </c>
      <c r="H156">
        <f t="shared" si="15"/>
        <v>0</v>
      </c>
    </row>
    <row r="157" spans="3:8" x14ac:dyDescent="0.25">
      <c r="C157" s="1" t="s">
        <v>143</v>
      </c>
      <c r="D157" s="1" t="s">
        <v>44</v>
      </c>
      <c r="G157">
        <f t="shared" si="14"/>
        <v>3</v>
      </c>
      <c r="H157">
        <f t="shared" si="15"/>
        <v>3</v>
      </c>
    </row>
    <row r="158" spans="3:8" x14ac:dyDescent="0.25">
      <c r="C158" s="1" t="s">
        <v>117</v>
      </c>
      <c r="D158" s="1" t="s">
        <v>31</v>
      </c>
      <c r="G158">
        <f t="shared" si="14"/>
        <v>3</v>
      </c>
      <c r="H158">
        <f t="shared" si="15"/>
        <v>0</v>
      </c>
    </row>
    <row r="159" spans="3:8" x14ac:dyDescent="0.25">
      <c r="C159" s="1" t="s">
        <v>72</v>
      </c>
      <c r="D159" s="1" t="s">
        <v>31</v>
      </c>
      <c r="G159">
        <f t="shared" si="14"/>
        <v>3</v>
      </c>
      <c r="H159">
        <f t="shared" si="15"/>
        <v>0</v>
      </c>
    </row>
    <row r="160" spans="3:8" x14ac:dyDescent="0.25">
      <c r="C160" s="1" t="s">
        <v>40</v>
      </c>
      <c r="D160" s="1" t="s">
        <v>61</v>
      </c>
      <c r="G160">
        <f t="shared" si="14"/>
        <v>3</v>
      </c>
      <c r="H160">
        <f t="shared" si="15"/>
        <v>2</v>
      </c>
    </row>
    <row r="161" spans="3:8" x14ac:dyDescent="0.25">
      <c r="C161" s="1" t="s">
        <v>40</v>
      </c>
      <c r="D161" s="1" t="s">
        <v>54</v>
      </c>
      <c r="G161">
        <f t="shared" si="14"/>
        <v>3</v>
      </c>
      <c r="H161">
        <f t="shared" si="15"/>
        <v>1</v>
      </c>
    </row>
    <row r="162" spans="3:8" x14ac:dyDescent="0.25">
      <c r="C162" s="1" t="s">
        <v>72</v>
      </c>
      <c r="D162" s="1" t="s">
        <v>304</v>
      </c>
      <c r="G162">
        <f t="shared" si="14"/>
        <v>3</v>
      </c>
      <c r="H162">
        <f t="shared" si="15"/>
        <v>4</v>
      </c>
    </row>
    <row r="163" spans="3:8" x14ac:dyDescent="0.25">
      <c r="C163" s="1" t="s">
        <v>72</v>
      </c>
      <c r="D163" s="1" t="s">
        <v>54</v>
      </c>
      <c r="G163">
        <f t="shared" si="14"/>
        <v>3</v>
      </c>
      <c r="H163">
        <f t="shared" si="15"/>
        <v>1</v>
      </c>
    </row>
    <row r="164" spans="3:8" x14ac:dyDescent="0.25">
      <c r="C164" s="1" t="s">
        <v>40</v>
      </c>
      <c r="D164" s="1" t="s">
        <v>31</v>
      </c>
      <c r="G164">
        <f t="shared" si="14"/>
        <v>3</v>
      </c>
      <c r="H164">
        <f t="shared" si="15"/>
        <v>0</v>
      </c>
    </row>
    <row r="165" spans="3:8" x14ac:dyDescent="0.25">
      <c r="C165" s="1" t="s">
        <v>56</v>
      </c>
      <c r="D165" s="1" t="s">
        <v>61</v>
      </c>
      <c r="G165">
        <f t="shared" si="14"/>
        <v>3</v>
      </c>
      <c r="H165">
        <f t="shared" si="15"/>
        <v>2</v>
      </c>
    </row>
    <row r="166" spans="3:8" x14ac:dyDescent="0.25">
      <c r="C166" s="1" t="s">
        <v>354</v>
      </c>
      <c r="D166" s="1" t="s">
        <v>31</v>
      </c>
      <c r="G166">
        <f t="shared" si="14"/>
        <v>3</v>
      </c>
      <c r="H166">
        <f t="shared" si="15"/>
        <v>0</v>
      </c>
    </row>
    <row r="167" spans="3:8" x14ac:dyDescent="0.25">
      <c r="C167" s="1" t="s">
        <v>143</v>
      </c>
      <c r="D167" s="1" t="s">
        <v>44</v>
      </c>
      <c r="G167">
        <f t="shared" si="14"/>
        <v>3</v>
      </c>
      <c r="H167">
        <f t="shared" si="15"/>
        <v>3</v>
      </c>
    </row>
    <row r="168" spans="3:8" x14ac:dyDescent="0.25">
      <c r="C168" s="1" t="s">
        <v>72</v>
      </c>
      <c r="D168" s="1" t="s">
        <v>61</v>
      </c>
      <c r="G168">
        <f t="shared" si="14"/>
        <v>3</v>
      </c>
      <c r="H168">
        <f t="shared" si="15"/>
        <v>2</v>
      </c>
    </row>
    <row r="169" spans="3:8" x14ac:dyDescent="0.25">
      <c r="C169" s="1" t="s">
        <v>40</v>
      </c>
      <c r="D169" s="1" t="s">
        <v>31</v>
      </c>
      <c r="G169">
        <f t="shared" si="14"/>
        <v>3</v>
      </c>
      <c r="H169">
        <f t="shared" si="15"/>
        <v>0</v>
      </c>
    </row>
    <row r="170" spans="3:8" x14ac:dyDescent="0.25">
      <c r="C170" s="1" t="s">
        <v>72</v>
      </c>
      <c r="D170" s="1" t="s">
        <v>54</v>
      </c>
      <c r="G170">
        <f t="shared" si="14"/>
        <v>3</v>
      </c>
      <c r="H170">
        <f t="shared" si="15"/>
        <v>1</v>
      </c>
    </row>
    <row r="171" spans="3:8" x14ac:dyDescent="0.25">
      <c r="C171" s="1" t="s">
        <v>40</v>
      </c>
      <c r="D171" s="1" t="s">
        <v>44</v>
      </c>
      <c r="G171">
        <f t="shared" si="14"/>
        <v>3</v>
      </c>
      <c r="H171">
        <f t="shared" si="15"/>
        <v>3</v>
      </c>
    </row>
    <row r="172" spans="3:8" x14ac:dyDescent="0.25">
      <c r="C172" s="1" t="s">
        <v>56</v>
      </c>
      <c r="D172" s="1" t="s">
        <v>31</v>
      </c>
      <c r="G172">
        <f t="shared" si="14"/>
        <v>3</v>
      </c>
      <c r="H172">
        <f t="shared" si="15"/>
        <v>0</v>
      </c>
    </row>
    <row r="173" spans="3:8" x14ac:dyDescent="0.25">
      <c r="C173" s="1" t="s">
        <v>40</v>
      </c>
      <c r="D173" s="1" t="s">
        <v>61</v>
      </c>
      <c r="G173">
        <f t="shared" si="14"/>
        <v>3</v>
      </c>
      <c r="H173">
        <f t="shared" si="15"/>
        <v>2</v>
      </c>
    </row>
    <row r="174" spans="3:8" x14ac:dyDescent="0.25">
      <c r="C174" s="1" t="s">
        <v>40</v>
      </c>
      <c r="D174" s="1" t="s">
        <v>44</v>
      </c>
      <c r="G174">
        <f t="shared" si="14"/>
        <v>3</v>
      </c>
      <c r="H174">
        <f t="shared" si="15"/>
        <v>3</v>
      </c>
    </row>
    <row r="175" spans="3:8" x14ac:dyDescent="0.25">
      <c r="C175" s="1" t="s">
        <v>72</v>
      </c>
      <c r="D175" s="1" t="s">
        <v>54</v>
      </c>
      <c r="G175">
        <f t="shared" si="14"/>
        <v>3</v>
      </c>
      <c r="H175">
        <f t="shared" si="15"/>
        <v>1</v>
      </c>
    </row>
    <row r="176" spans="3:8" x14ac:dyDescent="0.25">
      <c r="C176" s="1" t="s">
        <v>72</v>
      </c>
      <c r="D176" s="1" t="s">
        <v>61</v>
      </c>
      <c r="G176">
        <f t="shared" si="14"/>
        <v>3</v>
      </c>
      <c r="H176">
        <f t="shared" si="15"/>
        <v>2</v>
      </c>
    </row>
    <row r="177" spans="3:8" x14ac:dyDescent="0.25">
      <c r="C177" s="1" t="s">
        <v>40</v>
      </c>
      <c r="D177" s="1" t="s">
        <v>44</v>
      </c>
      <c r="G177">
        <f t="shared" si="14"/>
        <v>3</v>
      </c>
      <c r="H177">
        <f t="shared" si="15"/>
        <v>3</v>
      </c>
    </row>
    <row r="178" spans="3:8" x14ac:dyDescent="0.25">
      <c r="C178" s="1" t="s">
        <v>40</v>
      </c>
      <c r="D178" s="1" t="s">
        <v>44</v>
      </c>
      <c r="G178">
        <f t="shared" si="14"/>
        <v>3</v>
      </c>
      <c r="H178">
        <f t="shared" si="15"/>
        <v>3</v>
      </c>
    </row>
    <row r="179" spans="3:8" x14ac:dyDescent="0.25">
      <c r="C179" s="1" t="s">
        <v>56</v>
      </c>
      <c r="D179" s="1" t="s">
        <v>44</v>
      </c>
      <c r="G179">
        <f t="shared" si="14"/>
        <v>3</v>
      </c>
      <c r="H179">
        <f t="shared" si="15"/>
        <v>3</v>
      </c>
    </row>
    <row r="180" spans="3:8" x14ac:dyDescent="0.25">
      <c r="C180" s="1" t="s">
        <v>40</v>
      </c>
      <c r="D180" s="1" t="s">
        <v>54</v>
      </c>
      <c r="G180">
        <f t="shared" si="14"/>
        <v>3</v>
      </c>
      <c r="H180">
        <f t="shared" si="15"/>
        <v>1</v>
      </c>
    </row>
    <row r="181" spans="3:8" x14ac:dyDescent="0.25">
      <c r="C181" s="1" t="s">
        <v>72</v>
      </c>
      <c r="D181" s="1" t="s">
        <v>61</v>
      </c>
      <c r="G181">
        <f t="shared" si="14"/>
        <v>3</v>
      </c>
      <c r="H181">
        <f t="shared" si="15"/>
        <v>2</v>
      </c>
    </row>
    <row r="182" spans="3:8" x14ac:dyDescent="0.25">
      <c r="C182" s="1" t="s">
        <v>117</v>
      </c>
      <c r="D182" s="1" t="s">
        <v>61</v>
      </c>
      <c r="G182">
        <f t="shared" si="14"/>
        <v>3</v>
      </c>
      <c r="H182">
        <f t="shared" si="15"/>
        <v>2</v>
      </c>
    </row>
    <row r="183" spans="3:8" x14ac:dyDescent="0.25">
      <c r="C183" s="1" t="s">
        <v>56</v>
      </c>
      <c r="D183" s="1" t="s">
        <v>61</v>
      </c>
      <c r="G183">
        <f t="shared" si="14"/>
        <v>3</v>
      </c>
      <c r="H183">
        <f t="shared" si="15"/>
        <v>2</v>
      </c>
    </row>
    <row r="184" spans="3:8" x14ac:dyDescent="0.25">
      <c r="C184" s="1" t="s">
        <v>72</v>
      </c>
      <c r="D184" s="1" t="s">
        <v>44</v>
      </c>
      <c r="G184">
        <f t="shared" si="14"/>
        <v>3</v>
      </c>
      <c r="H184">
        <f t="shared" si="15"/>
        <v>3</v>
      </c>
    </row>
    <row r="185" spans="3:8" x14ac:dyDescent="0.25">
      <c r="C185" s="1" t="s">
        <v>40</v>
      </c>
      <c r="D185" s="1" t="s">
        <v>54</v>
      </c>
      <c r="G185">
        <f t="shared" si="14"/>
        <v>3</v>
      </c>
      <c r="H185">
        <f t="shared" si="15"/>
        <v>1</v>
      </c>
    </row>
  </sheetData>
  <mergeCells count="3">
    <mergeCell ref="G24:H24"/>
    <mergeCell ref="C3:F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8CD5-8C05-45CD-BAC5-5C6E2FD3E581}">
  <dimension ref="B3:S185"/>
  <sheetViews>
    <sheetView workbookViewId="0">
      <selection activeCell="O4" sqref="O4:R20"/>
    </sheetView>
  </sheetViews>
  <sheetFormatPr defaultRowHeight="13.2" x14ac:dyDescent="0.25"/>
  <sheetData>
    <row r="3" spans="2:19" x14ac:dyDescent="0.25">
      <c r="C3" s="8" t="s">
        <v>391</v>
      </c>
      <c r="D3" s="7"/>
      <c r="E3" s="7"/>
      <c r="F3" s="7"/>
      <c r="I3" s="8" t="s">
        <v>392</v>
      </c>
      <c r="J3" s="7"/>
      <c r="K3" s="7"/>
    </row>
    <row r="4" spans="2:19" x14ac:dyDescent="0.25">
      <c r="B4" s="6" t="s">
        <v>390</v>
      </c>
      <c r="C4" s="3" t="s">
        <v>32</v>
      </c>
      <c r="D4" s="3" t="s">
        <v>35</v>
      </c>
      <c r="E4" s="3" t="s">
        <v>46</v>
      </c>
      <c r="F4" s="3" t="s">
        <v>383</v>
      </c>
      <c r="H4" s="6" t="s">
        <v>390</v>
      </c>
      <c r="I4" s="3" t="s">
        <v>32</v>
      </c>
      <c r="J4" s="3" t="s">
        <v>35</v>
      </c>
      <c r="K4" s="3" t="s">
        <v>46</v>
      </c>
      <c r="O4" s="6" t="s">
        <v>390</v>
      </c>
      <c r="P4" s="3" t="s">
        <v>32</v>
      </c>
      <c r="Q4" s="3" t="s">
        <v>35</v>
      </c>
      <c r="R4" s="3" t="s">
        <v>46</v>
      </c>
      <c r="S4" s="3"/>
    </row>
    <row r="5" spans="2:19" x14ac:dyDescent="0.25">
      <c r="B5" t="s">
        <v>381</v>
      </c>
      <c r="F5" s="1"/>
      <c r="H5" t="s">
        <v>381</v>
      </c>
      <c r="O5" t="s">
        <v>381</v>
      </c>
      <c r="S5" s="1"/>
    </row>
    <row r="6" spans="2:19" x14ac:dyDescent="0.25">
      <c r="B6" s="3" t="s">
        <v>26</v>
      </c>
      <c r="C6">
        <f>COUNTIFS('Ответы на форму (1)'!$E$2:$E$204, Лист3!B6, 'Ответы на форму (1)'!$K$2:$K$204, Лист3!$C$4)</f>
        <v>1</v>
      </c>
      <c r="D6">
        <f>COUNTIFS('Ответы на форму (1)'!$E$2:$E$204, Лист3!B6, 'Ответы на форму (1)'!$K$2:$K$204, Лист3!$D$4)</f>
        <v>0</v>
      </c>
      <c r="E6">
        <f>COUNTIFS('Ответы на форму (1)'!$E$2:$E$204, Лист3!B6, 'Ответы на форму (1)'!$K$2:$K$204, Лист3!$E$4)</f>
        <v>0</v>
      </c>
      <c r="F6" s="1">
        <f>SUM(C6:E6)</f>
        <v>1</v>
      </c>
      <c r="H6" s="3" t="s">
        <v>26</v>
      </c>
      <c r="I6" s="5">
        <f>F6*$C$21/$F$21</f>
        <v>0.29192546583850931</v>
      </c>
      <c r="J6" s="5">
        <f>F6*$D$21/$F$21</f>
        <v>0.39130434782608697</v>
      </c>
      <c r="K6" s="5">
        <f>F6*$E$21/$F$21</f>
        <v>0.31677018633540371</v>
      </c>
      <c r="O6" s="3" t="s">
        <v>26</v>
      </c>
      <c r="P6" s="12">
        <f>C6/$F$21</f>
        <v>6.2111801242236021E-3</v>
      </c>
      <c r="Q6" s="12">
        <f t="shared" ref="Q6:S6" si="0">D6/$F$21</f>
        <v>0</v>
      </c>
      <c r="R6" s="12">
        <f t="shared" si="0"/>
        <v>0</v>
      </c>
    </row>
    <row r="7" spans="2:19" x14ac:dyDescent="0.25">
      <c r="B7" s="3" t="s">
        <v>40</v>
      </c>
      <c r="C7">
        <f>COUNTIFS('Ответы на форму (1)'!$E$2:$E$204, Лист3!B7, 'Ответы на форму (1)'!$K$2:$K$204, Лист3!$C$4)</f>
        <v>18</v>
      </c>
      <c r="D7">
        <f>COUNTIFS('Ответы на форму (1)'!$E$2:$E$204, Лист3!B7, 'Ответы на форму (1)'!$K$2:$K$204, Лист3!$D$4)</f>
        <v>27</v>
      </c>
      <c r="E7">
        <f>COUNTIFS('Ответы на форму (1)'!$E$2:$E$204, Лист3!B7, 'Ответы на форму (1)'!$K$2:$K$204, Лист3!$E$4)</f>
        <v>22</v>
      </c>
      <c r="F7" s="1">
        <f t="shared" ref="F7:F20" si="1">SUM(C7:E7)</f>
        <v>67</v>
      </c>
      <c r="H7" s="3" t="s">
        <v>40</v>
      </c>
      <c r="I7" s="5">
        <f t="shared" ref="I7:I20" si="2">F7*$C$21/$F$21</f>
        <v>19.559006211180126</v>
      </c>
      <c r="J7" s="5">
        <f t="shared" ref="J7:J20" si="3">F7*$D$21/$F$21</f>
        <v>26.217391304347824</v>
      </c>
      <c r="K7" s="5">
        <f t="shared" ref="K7:K20" si="4">F7*$E$21/$F$21</f>
        <v>21.22360248447205</v>
      </c>
      <c r="M7" s="4" t="s">
        <v>384</v>
      </c>
      <c r="O7" s="3" t="s">
        <v>40</v>
      </c>
      <c r="P7" s="12">
        <f t="shared" ref="P7:P20" si="5">C7/$F$21</f>
        <v>0.11180124223602485</v>
      </c>
      <c r="Q7" s="12">
        <f t="shared" ref="Q7:Q20" si="6">D7/$F$21</f>
        <v>0.16770186335403728</v>
      </c>
      <c r="R7" s="12">
        <f t="shared" ref="R7:R20" si="7">E7/$F$21</f>
        <v>0.13664596273291926</v>
      </c>
    </row>
    <row r="8" spans="2:19" x14ac:dyDescent="0.25">
      <c r="B8" s="3" t="s">
        <v>56</v>
      </c>
      <c r="C8">
        <f>COUNTIFS('Ответы на форму (1)'!$E$2:$E$204, Лист3!B8, 'Ответы на форму (1)'!$K$2:$K$204, Лист3!$C$4)</f>
        <v>9</v>
      </c>
      <c r="D8">
        <f>COUNTIFS('Ответы на форму (1)'!$E$2:$E$204, Лист3!B8, 'Ответы на форму (1)'!$K$2:$K$204, Лист3!$D$4)</f>
        <v>8</v>
      </c>
      <c r="E8">
        <f>COUNTIFS('Ответы на форму (1)'!$E$2:$E$204, Лист3!B8, 'Ответы на форму (1)'!$K$2:$K$204, Лист3!$E$4)</f>
        <v>6</v>
      </c>
      <c r="F8" s="1">
        <f t="shared" si="1"/>
        <v>23</v>
      </c>
      <c r="H8" s="3" t="s">
        <v>56</v>
      </c>
      <c r="I8" s="5">
        <f t="shared" si="2"/>
        <v>6.7142857142857144</v>
      </c>
      <c r="J8" s="5">
        <f t="shared" si="3"/>
        <v>9</v>
      </c>
      <c r="K8" s="5">
        <f t="shared" si="4"/>
        <v>7.2857142857142856</v>
      </c>
      <c r="M8">
        <f>_xlfn.CHISQ.TEST(C6:E20,I6:K20)</f>
        <v>0.51666308282365669</v>
      </c>
      <c r="O8" s="3" t="s">
        <v>56</v>
      </c>
      <c r="P8" s="12">
        <f t="shared" si="5"/>
        <v>5.5900621118012424E-2</v>
      </c>
      <c r="Q8" s="12">
        <f t="shared" si="6"/>
        <v>4.9689440993788817E-2</v>
      </c>
      <c r="R8" s="12">
        <f t="shared" si="7"/>
        <v>3.7267080745341616E-2</v>
      </c>
    </row>
    <row r="9" spans="2:19" x14ac:dyDescent="0.25">
      <c r="B9" s="3" t="s">
        <v>72</v>
      </c>
      <c r="C9">
        <f>COUNTIFS('Ответы на форму (1)'!$E$2:$E$204, Лист3!B9, 'Ответы на форму (1)'!$K$2:$K$204, Лист3!$C$4)</f>
        <v>10</v>
      </c>
      <c r="D9">
        <f>COUNTIFS('Ответы на форму (1)'!$E$2:$E$204, Лист3!B9, 'Ответы на форму (1)'!$K$2:$K$204, Лист3!$D$4)</f>
        <v>17</v>
      </c>
      <c r="E9">
        <f>COUNTIFS('Ответы на форму (1)'!$E$2:$E$204, Лист3!B9, 'Ответы на форму (1)'!$K$2:$K$204, Лист3!$E$4)</f>
        <v>14</v>
      </c>
      <c r="F9" s="1">
        <f t="shared" si="1"/>
        <v>41</v>
      </c>
      <c r="H9" s="3" t="s">
        <v>72</v>
      </c>
      <c r="I9" s="5">
        <f t="shared" si="2"/>
        <v>11.968944099378882</v>
      </c>
      <c r="J9" s="5">
        <f t="shared" si="3"/>
        <v>16.043478260869566</v>
      </c>
      <c r="K9" s="5">
        <f t="shared" si="4"/>
        <v>12.987577639751553</v>
      </c>
      <c r="O9" s="3" t="s">
        <v>72</v>
      </c>
      <c r="P9" s="12">
        <f t="shared" si="5"/>
        <v>6.2111801242236024E-2</v>
      </c>
      <c r="Q9" s="12">
        <f t="shared" si="6"/>
        <v>0.10559006211180125</v>
      </c>
      <c r="R9" s="12">
        <f t="shared" si="7"/>
        <v>8.6956521739130432E-2</v>
      </c>
    </row>
    <row r="10" spans="2:19" x14ac:dyDescent="0.25">
      <c r="B10" s="3" t="s">
        <v>95</v>
      </c>
      <c r="C10">
        <f>COUNTIFS('Ответы на форму (1)'!$E$2:$E$204, Лист3!B10, 'Ответы на форму (1)'!$K$2:$K$204, Лист3!$C$4)</f>
        <v>0</v>
      </c>
      <c r="D10">
        <f>COUNTIFS('Ответы на форму (1)'!$E$2:$E$204, Лист3!B10, 'Ответы на форму (1)'!$K$2:$K$204, Лист3!$D$4)</f>
        <v>0</v>
      </c>
      <c r="E10">
        <f>COUNTIFS('Ответы на форму (1)'!$E$2:$E$204, Лист3!B10, 'Ответы на форму (1)'!$K$2:$K$204, Лист3!$E$4)</f>
        <v>1</v>
      </c>
      <c r="F10" s="1">
        <f t="shared" si="1"/>
        <v>1</v>
      </c>
      <c r="H10" s="3" t="s">
        <v>95</v>
      </c>
      <c r="I10" s="5">
        <f t="shared" si="2"/>
        <v>0.29192546583850931</v>
      </c>
      <c r="J10" s="5">
        <f t="shared" si="3"/>
        <v>0.39130434782608697</v>
      </c>
      <c r="K10" s="5">
        <f t="shared" si="4"/>
        <v>0.31677018633540371</v>
      </c>
      <c r="O10" s="3" t="s">
        <v>95</v>
      </c>
      <c r="P10" s="12">
        <f t="shared" si="5"/>
        <v>0</v>
      </c>
      <c r="Q10" s="12">
        <f t="shared" si="6"/>
        <v>0</v>
      </c>
      <c r="R10" s="12">
        <f t="shared" si="7"/>
        <v>6.2111801242236021E-3</v>
      </c>
    </row>
    <row r="11" spans="2:19" x14ac:dyDescent="0.25">
      <c r="B11" s="3" t="s">
        <v>117</v>
      </c>
      <c r="C11">
        <f>COUNTIFS('Ответы на форму (1)'!$E$2:$E$204, Лист3!B11, 'Ответы на форму (1)'!$K$2:$K$204, Лист3!$C$4)</f>
        <v>5</v>
      </c>
      <c r="D11">
        <f>COUNTIFS('Ответы на форму (1)'!$E$2:$E$204, Лист3!B11, 'Ответы на форму (1)'!$K$2:$K$204, Лист3!$D$4)</f>
        <v>5</v>
      </c>
      <c r="E11">
        <f>COUNTIFS('Ответы на форму (1)'!$E$2:$E$204, Лист3!B11, 'Ответы на форму (1)'!$K$2:$K$204, Лист3!$E$4)</f>
        <v>1</v>
      </c>
      <c r="F11" s="1">
        <f t="shared" si="1"/>
        <v>11</v>
      </c>
      <c r="H11" s="3" t="s">
        <v>117</v>
      </c>
      <c r="I11" s="5">
        <f t="shared" si="2"/>
        <v>3.2111801242236027</v>
      </c>
      <c r="J11" s="5">
        <f t="shared" si="3"/>
        <v>4.3043478260869561</v>
      </c>
      <c r="K11" s="5">
        <f t="shared" si="4"/>
        <v>3.4844720496894408</v>
      </c>
      <c r="O11" s="3" t="s">
        <v>117</v>
      </c>
      <c r="P11" s="12">
        <f t="shared" si="5"/>
        <v>3.1055900621118012E-2</v>
      </c>
      <c r="Q11" s="12">
        <f t="shared" si="6"/>
        <v>3.1055900621118012E-2</v>
      </c>
      <c r="R11" s="12">
        <f t="shared" si="7"/>
        <v>6.2111801242236021E-3</v>
      </c>
    </row>
    <row r="12" spans="2:19" x14ac:dyDescent="0.25">
      <c r="B12" s="3" t="s">
        <v>143</v>
      </c>
      <c r="C12">
        <f>COUNTIFS('Ответы на форму (1)'!$E$2:$E$204, Лист3!B12, 'Ответы на форму (1)'!$K$2:$K$204, Лист3!$C$4)</f>
        <v>2</v>
      </c>
      <c r="D12">
        <f>COUNTIFS('Ответы на форму (1)'!$E$2:$E$204, Лист3!B12, 'Ответы на форму (1)'!$K$2:$K$204, Лист3!$D$4)</f>
        <v>2</v>
      </c>
      <c r="E12">
        <f>COUNTIFS('Ответы на форму (1)'!$E$2:$E$204, Лист3!B12, 'Ответы на форму (1)'!$K$2:$K$204, Лист3!$E$4)</f>
        <v>5</v>
      </c>
      <c r="F12" s="1">
        <f t="shared" si="1"/>
        <v>9</v>
      </c>
      <c r="H12" s="3" t="s">
        <v>143</v>
      </c>
      <c r="I12" s="5">
        <f t="shared" si="2"/>
        <v>2.627329192546584</v>
      </c>
      <c r="J12" s="5">
        <f t="shared" si="3"/>
        <v>3.5217391304347827</v>
      </c>
      <c r="K12" s="5">
        <f t="shared" si="4"/>
        <v>2.8509316770186337</v>
      </c>
      <c r="O12" s="3" t="s">
        <v>143</v>
      </c>
      <c r="P12" s="12">
        <f t="shared" si="5"/>
        <v>1.2422360248447204E-2</v>
      </c>
      <c r="Q12" s="12">
        <f t="shared" si="6"/>
        <v>1.2422360248447204E-2</v>
      </c>
      <c r="R12" s="12">
        <f t="shared" si="7"/>
        <v>3.1055900621118012E-2</v>
      </c>
    </row>
    <row r="13" spans="2:19" x14ac:dyDescent="0.25">
      <c r="B13" s="3" t="s">
        <v>190</v>
      </c>
      <c r="C13">
        <f>COUNTIFS('Ответы на форму (1)'!$E$2:$E$204, Лист3!B13, 'Ответы на форму (1)'!$K$2:$K$204, Лист3!$C$4)</f>
        <v>1</v>
      </c>
      <c r="D13">
        <f>COUNTIFS('Ответы на форму (1)'!$E$2:$E$204, Лист3!B13, 'Ответы на форму (1)'!$K$2:$K$204, Лист3!$D$4)</f>
        <v>0</v>
      </c>
      <c r="E13">
        <f>COUNTIFS('Ответы на форму (1)'!$E$2:$E$204, Лист3!B13, 'Ответы на форму (1)'!$K$2:$K$204, Лист3!$E$4)</f>
        <v>0</v>
      </c>
      <c r="F13" s="1">
        <f t="shared" si="1"/>
        <v>1</v>
      </c>
      <c r="H13" s="3" t="s">
        <v>190</v>
      </c>
      <c r="I13" s="5">
        <f t="shared" si="2"/>
        <v>0.29192546583850931</v>
      </c>
      <c r="J13" s="5">
        <f t="shared" si="3"/>
        <v>0.39130434782608697</v>
      </c>
      <c r="K13" s="5">
        <f t="shared" si="4"/>
        <v>0.31677018633540371</v>
      </c>
      <c r="O13" s="3" t="s">
        <v>190</v>
      </c>
      <c r="P13" s="12">
        <f t="shared" si="5"/>
        <v>6.2111801242236021E-3</v>
      </c>
      <c r="Q13" s="12">
        <f t="shared" si="6"/>
        <v>0</v>
      </c>
      <c r="R13" s="12">
        <f t="shared" si="7"/>
        <v>0</v>
      </c>
    </row>
    <row r="14" spans="2:19" x14ac:dyDescent="0.25">
      <c r="B14" s="3" t="s">
        <v>204</v>
      </c>
      <c r="C14">
        <f>COUNTIFS('Ответы на форму (1)'!$E$2:$E$204, Лист3!B14, 'Ответы на форму (1)'!$K$2:$K$204, Лист3!$C$4)</f>
        <v>0</v>
      </c>
      <c r="D14">
        <f>COUNTIFS('Ответы на форму (1)'!$E$2:$E$204, Лист3!B14, 'Ответы на форму (1)'!$K$2:$K$204, Лист3!$D$4)</f>
        <v>1</v>
      </c>
      <c r="E14">
        <f>COUNTIFS('Ответы на форму (1)'!$E$2:$E$204, Лист3!B14, 'Ответы на форму (1)'!$K$2:$K$204, Лист3!$E$4)</f>
        <v>0</v>
      </c>
      <c r="F14" s="1">
        <f t="shared" si="1"/>
        <v>1</v>
      </c>
      <c r="H14" s="3" t="s">
        <v>204</v>
      </c>
      <c r="I14" s="5">
        <f t="shared" si="2"/>
        <v>0.29192546583850931</v>
      </c>
      <c r="J14" s="5">
        <f t="shared" si="3"/>
        <v>0.39130434782608697</v>
      </c>
      <c r="K14" s="5">
        <f t="shared" si="4"/>
        <v>0.31677018633540371</v>
      </c>
      <c r="O14" s="3" t="s">
        <v>204</v>
      </c>
      <c r="P14" s="12">
        <f t="shared" si="5"/>
        <v>0</v>
      </c>
      <c r="Q14" s="12">
        <f t="shared" si="6"/>
        <v>6.2111801242236021E-3</v>
      </c>
      <c r="R14" s="12">
        <f t="shared" si="7"/>
        <v>0</v>
      </c>
    </row>
    <row r="15" spans="2:19" x14ac:dyDescent="0.25">
      <c r="B15" s="3" t="s">
        <v>215</v>
      </c>
      <c r="C15">
        <f>COUNTIFS('Ответы на форму (1)'!$E$2:$E$204, Лист3!B15, 'Ответы на форму (1)'!$K$2:$K$204, Лист3!$C$4)</f>
        <v>0</v>
      </c>
      <c r="D15">
        <f>COUNTIFS('Ответы на форму (1)'!$E$2:$E$204, Лист3!B15, 'Ответы на форму (1)'!$K$2:$K$204, Лист3!$D$4)</f>
        <v>1</v>
      </c>
      <c r="E15">
        <f>COUNTIFS('Ответы на форму (1)'!$E$2:$E$204, Лист3!B15, 'Ответы на форму (1)'!$K$2:$K$204, Лист3!$E$4)</f>
        <v>0</v>
      </c>
      <c r="F15" s="1">
        <f t="shared" si="1"/>
        <v>1</v>
      </c>
      <c r="H15" s="3" t="s">
        <v>215</v>
      </c>
      <c r="I15" s="5">
        <f t="shared" si="2"/>
        <v>0.29192546583850931</v>
      </c>
      <c r="J15" s="5">
        <f t="shared" si="3"/>
        <v>0.39130434782608697</v>
      </c>
      <c r="K15" s="5">
        <f t="shared" si="4"/>
        <v>0.31677018633540371</v>
      </c>
      <c r="O15" s="3" t="s">
        <v>215</v>
      </c>
      <c r="P15" s="12">
        <f t="shared" si="5"/>
        <v>0</v>
      </c>
      <c r="Q15" s="12">
        <f t="shared" si="6"/>
        <v>6.2111801242236021E-3</v>
      </c>
      <c r="R15" s="12">
        <f t="shared" si="7"/>
        <v>0</v>
      </c>
    </row>
    <row r="16" spans="2:19" x14ac:dyDescent="0.25">
      <c r="B16" s="3" t="s">
        <v>226</v>
      </c>
      <c r="C16">
        <f>COUNTIFS('Ответы на форму (1)'!$E$2:$E$204, Лист3!B16, 'Ответы на форму (1)'!$K$2:$K$204, Лист3!$C$4)</f>
        <v>0</v>
      </c>
      <c r="D16">
        <f>COUNTIFS('Ответы на форму (1)'!$E$2:$E$204, Лист3!B16, 'Ответы на форму (1)'!$K$2:$K$204, Лист3!$D$4)</f>
        <v>0</v>
      </c>
      <c r="E16">
        <f>COUNTIFS('Ответы на форму (1)'!$E$2:$E$204, Лист3!B16, 'Ответы на форму (1)'!$K$2:$K$204, Лист3!$E$4)</f>
        <v>1</v>
      </c>
      <c r="F16" s="1">
        <f t="shared" si="1"/>
        <v>1</v>
      </c>
      <c r="H16" s="3" t="s">
        <v>226</v>
      </c>
      <c r="I16" s="5">
        <f t="shared" si="2"/>
        <v>0.29192546583850931</v>
      </c>
      <c r="J16" s="5">
        <f t="shared" si="3"/>
        <v>0.39130434782608697</v>
      </c>
      <c r="K16" s="5">
        <f t="shared" si="4"/>
        <v>0.31677018633540371</v>
      </c>
      <c r="O16" s="3" t="s">
        <v>226</v>
      </c>
      <c r="P16" s="12">
        <f t="shared" si="5"/>
        <v>0</v>
      </c>
      <c r="Q16" s="12">
        <f t="shared" si="6"/>
        <v>0</v>
      </c>
      <c r="R16" s="12">
        <f t="shared" si="7"/>
        <v>6.2111801242236021E-3</v>
      </c>
    </row>
    <row r="17" spans="2:19" x14ac:dyDescent="0.25">
      <c r="B17" s="3" t="s">
        <v>246</v>
      </c>
      <c r="C17">
        <f>COUNTIFS('Ответы на форму (1)'!$E$2:$E$204, Лист3!B17, 'Ответы на форму (1)'!$K$2:$K$204, Лист3!$C$4)</f>
        <v>0</v>
      </c>
      <c r="D17">
        <f>COUNTIFS('Ответы на форму (1)'!$E$2:$E$204, Лист3!B17, 'Ответы на форму (1)'!$K$2:$K$204, Лист3!$D$4)</f>
        <v>1</v>
      </c>
      <c r="E17">
        <f>COUNTIFS('Ответы на форму (1)'!$E$2:$E$204, Лист3!B17, 'Ответы на форму (1)'!$K$2:$K$204, Лист3!$E$4)</f>
        <v>0</v>
      </c>
      <c r="F17" s="1">
        <f t="shared" si="1"/>
        <v>1</v>
      </c>
      <c r="H17" s="3" t="s">
        <v>246</v>
      </c>
      <c r="I17" s="5">
        <f t="shared" si="2"/>
        <v>0.29192546583850931</v>
      </c>
      <c r="J17" s="5">
        <f t="shared" si="3"/>
        <v>0.39130434782608697</v>
      </c>
      <c r="K17" s="5">
        <f t="shared" si="4"/>
        <v>0.31677018633540371</v>
      </c>
      <c r="O17" s="3" t="s">
        <v>246</v>
      </c>
      <c r="P17" s="12">
        <f t="shared" si="5"/>
        <v>0</v>
      </c>
      <c r="Q17" s="12">
        <f t="shared" si="6"/>
        <v>6.2111801242236021E-3</v>
      </c>
      <c r="R17" s="12">
        <f t="shared" si="7"/>
        <v>0</v>
      </c>
    </row>
    <row r="18" spans="2:19" x14ac:dyDescent="0.25">
      <c r="B18" s="3" t="s">
        <v>198</v>
      </c>
      <c r="C18">
        <f>COUNTIFS('Ответы на форму (1)'!$E$2:$E$204, Лист3!B18, 'Ответы на форму (1)'!$K$2:$K$204, Лист3!$C$4)</f>
        <v>0</v>
      </c>
      <c r="D18">
        <f>COUNTIFS('Ответы на форму (1)'!$E$2:$E$204, Лист3!B18, 'Ответы на форму (1)'!$K$2:$K$204, Лист3!$D$4)</f>
        <v>0</v>
      </c>
      <c r="E18">
        <f>COUNTIFS('Ответы на форму (1)'!$E$2:$E$204, Лист3!B18, 'Ответы на форму (1)'!$K$2:$K$204, Лист3!$E$4)</f>
        <v>1</v>
      </c>
      <c r="F18" s="1">
        <f t="shared" si="1"/>
        <v>1</v>
      </c>
      <c r="H18" s="3" t="s">
        <v>198</v>
      </c>
      <c r="I18" s="5">
        <f t="shared" si="2"/>
        <v>0.29192546583850931</v>
      </c>
      <c r="J18" s="5">
        <f t="shared" si="3"/>
        <v>0.39130434782608697</v>
      </c>
      <c r="K18" s="5">
        <f t="shared" si="4"/>
        <v>0.31677018633540371</v>
      </c>
      <c r="O18" s="3" t="s">
        <v>198</v>
      </c>
      <c r="P18" s="12">
        <f t="shared" si="5"/>
        <v>0</v>
      </c>
      <c r="Q18" s="12">
        <f t="shared" si="6"/>
        <v>0</v>
      </c>
      <c r="R18" s="12">
        <f t="shared" si="7"/>
        <v>6.2111801242236021E-3</v>
      </c>
    </row>
    <row r="19" spans="2:19" x14ac:dyDescent="0.25">
      <c r="B19" s="3" t="s">
        <v>354</v>
      </c>
      <c r="C19">
        <f>COUNTIFS('Ответы на форму (1)'!$E$2:$E$204, Лист3!B19, 'Ответы на форму (1)'!$K$2:$K$204, Лист3!$C$4)</f>
        <v>1</v>
      </c>
      <c r="D19">
        <f>COUNTIFS('Ответы на форму (1)'!$E$2:$E$204, Лист3!B19, 'Ответы на форму (1)'!$K$2:$K$204, Лист3!$D$4)</f>
        <v>0</v>
      </c>
      <c r="E19">
        <f>COUNTIFS('Ответы на форму (1)'!$E$2:$E$204, Лист3!B19, 'Ответы на форму (1)'!$K$2:$K$204, Лист3!$E$4)</f>
        <v>0</v>
      </c>
      <c r="F19" s="1">
        <f t="shared" si="1"/>
        <v>1</v>
      </c>
      <c r="H19" s="3" t="s">
        <v>354</v>
      </c>
      <c r="I19" s="5">
        <f t="shared" si="2"/>
        <v>0.29192546583850931</v>
      </c>
      <c r="J19" s="5">
        <f t="shared" si="3"/>
        <v>0.39130434782608697</v>
      </c>
      <c r="K19" s="5">
        <f t="shared" si="4"/>
        <v>0.31677018633540371</v>
      </c>
      <c r="O19" s="3" t="s">
        <v>354</v>
      </c>
      <c r="P19" s="12">
        <f t="shared" si="5"/>
        <v>6.2111801242236021E-3</v>
      </c>
      <c r="Q19" s="12">
        <f t="shared" si="6"/>
        <v>0</v>
      </c>
      <c r="R19" s="12">
        <f t="shared" si="7"/>
        <v>0</v>
      </c>
    </row>
    <row r="20" spans="2:19" x14ac:dyDescent="0.25">
      <c r="B20" s="3" t="s">
        <v>319</v>
      </c>
      <c r="C20">
        <f>COUNTIFS('Ответы на форму (1)'!$E$2:$E$204, Лист3!B20, 'Ответы на форму (1)'!$K$2:$K$204, Лист3!$C$4)</f>
        <v>0</v>
      </c>
      <c r="D20">
        <f>COUNTIFS('Ответы на форму (1)'!$E$2:$E$204, Лист3!B20, 'Ответы на форму (1)'!$K$2:$K$204, Лист3!$D$4)</f>
        <v>1</v>
      </c>
      <c r="E20">
        <f>COUNTIFS('Ответы на форму (1)'!$E$2:$E$204, Лист3!B20, 'Ответы на форму (1)'!$K$2:$K$204, Лист3!$E$4)</f>
        <v>0</v>
      </c>
      <c r="F20" s="1">
        <f t="shared" si="1"/>
        <v>1</v>
      </c>
      <c r="H20" s="3" t="s">
        <v>319</v>
      </c>
      <c r="I20" s="5">
        <f t="shared" si="2"/>
        <v>0.29192546583850931</v>
      </c>
      <c r="J20" s="5">
        <f t="shared" si="3"/>
        <v>0.39130434782608697</v>
      </c>
      <c r="K20" s="5">
        <f t="shared" si="4"/>
        <v>0.31677018633540371</v>
      </c>
      <c r="O20" s="3" t="s">
        <v>319</v>
      </c>
      <c r="P20" s="12">
        <f t="shared" si="5"/>
        <v>0</v>
      </c>
      <c r="Q20" s="12">
        <f t="shared" si="6"/>
        <v>6.2111801242236021E-3</v>
      </c>
      <c r="R20" s="12">
        <f t="shared" si="7"/>
        <v>0</v>
      </c>
    </row>
    <row r="21" spans="2:19" x14ac:dyDescent="0.25">
      <c r="B21" s="3" t="s">
        <v>383</v>
      </c>
      <c r="C21">
        <f>SUM(C6:C20)</f>
        <v>47</v>
      </c>
      <c r="D21">
        <f t="shared" ref="D21:E21" si="8">SUM(D6:D20)</f>
        <v>63</v>
      </c>
      <c r="E21">
        <f t="shared" si="8"/>
        <v>51</v>
      </c>
      <c r="F21" s="10">
        <f>SUM(C6:E20)</f>
        <v>161</v>
      </c>
      <c r="H21" s="10"/>
      <c r="O21" s="3"/>
      <c r="S21" s="10"/>
    </row>
    <row r="24" spans="2:19" x14ac:dyDescent="0.25">
      <c r="C24" s="6" t="s">
        <v>381</v>
      </c>
      <c r="D24" s="6" t="s">
        <v>390</v>
      </c>
      <c r="G24" s="9" t="s">
        <v>385</v>
      </c>
      <c r="H24" s="9"/>
      <c r="J24" s="4" t="s">
        <v>386</v>
      </c>
      <c r="K24" s="4" t="s">
        <v>387</v>
      </c>
      <c r="L24" s="4" t="s">
        <v>388</v>
      </c>
    </row>
    <row r="25" spans="2:19" x14ac:dyDescent="0.25">
      <c r="C25" s="1" t="s">
        <v>26</v>
      </c>
      <c r="D25" s="1" t="s">
        <v>32</v>
      </c>
      <c r="G25">
        <f>_xlfn.IFS(C25=$B$17, 0, C25=$B$18, 0,C25=$B$16, 0, C25=$B$13, 1, C25=$B$6, 1, C25=$B$20, 2, C25=$B$10, 2, C25=$B$7, 3, C25=$B$8, 3, C25=$B$9, 3, C25=$B$11, 3, C25=$B$12, 3, C25=$B$14, 3, C25=$B$15, 3, C25=$B$19, 3)</f>
        <v>1</v>
      </c>
      <c r="H25">
        <f>_xlfn.IFS(D25=$C$4, 0, D25=$E$4, 1, D25=$D$4, 2)</f>
        <v>0</v>
      </c>
      <c r="J25">
        <f>PEARSON(G25:G185,H25:H185)</f>
        <v>2.3994442570910008E-2</v>
      </c>
      <c r="K25">
        <v>161</v>
      </c>
      <c r="L25">
        <v>0.16</v>
      </c>
    </row>
    <row r="26" spans="2:19" x14ac:dyDescent="0.25">
      <c r="C26" s="1" t="s">
        <v>40</v>
      </c>
      <c r="D26" s="1" t="s">
        <v>32</v>
      </c>
      <c r="G26">
        <f t="shared" ref="G26:G89" si="9">_xlfn.IFS(C26=$B$17, 0, C26=$B$18, 0,C26=$B$16, 0, C26=$B$13, 1, C26=$B$6, 1, C26=$B$20, 2, C26=$B$10, 2, C26=$B$7, 3, C26=$B$8, 3, C26=$B$9, 3, C26=$B$11, 3, C26=$B$12, 3, C26=$B$14, 3, C26=$B$15, 3, C26=$B$19, 3)</f>
        <v>3</v>
      </c>
      <c r="H26">
        <f t="shared" ref="H26:H89" si="10">_xlfn.IFS(D26=$C$4, 0, D26=$E$4, 1, D26=$D$4, 2)</f>
        <v>0</v>
      </c>
    </row>
    <row r="27" spans="2:19" x14ac:dyDescent="0.25">
      <c r="C27" s="1" t="s">
        <v>40</v>
      </c>
      <c r="D27" s="1" t="s">
        <v>35</v>
      </c>
      <c r="G27">
        <f t="shared" si="9"/>
        <v>3</v>
      </c>
      <c r="H27">
        <f t="shared" si="10"/>
        <v>2</v>
      </c>
    </row>
    <row r="28" spans="2:19" x14ac:dyDescent="0.25">
      <c r="C28" s="1" t="s">
        <v>56</v>
      </c>
      <c r="D28" s="1" t="s">
        <v>35</v>
      </c>
      <c r="G28">
        <f t="shared" si="9"/>
        <v>3</v>
      </c>
      <c r="H28">
        <f t="shared" si="10"/>
        <v>2</v>
      </c>
    </row>
    <row r="29" spans="2:19" x14ac:dyDescent="0.25">
      <c r="C29" s="1" t="s">
        <v>40</v>
      </c>
      <c r="D29" s="1" t="s">
        <v>35</v>
      </c>
      <c r="G29">
        <f t="shared" si="9"/>
        <v>3</v>
      </c>
      <c r="H29">
        <f t="shared" si="10"/>
        <v>2</v>
      </c>
    </row>
    <row r="30" spans="2:19" x14ac:dyDescent="0.25">
      <c r="C30" s="1" t="s">
        <v>40</v>
      </c>
      <c r="D30" s="1" t="s">
        <v>46</v>
      </c>
      <c r="G30">
        <f t="shared" si="9"/>
        <v>3</v>
      </c>
      <c r="H30">
        <f t="shared" si="10"/>
        <v>1</v>
      </c>
    </row>
    <row r="31" spans="2:19" x14ac:dyDescent="0.25">
      <c r="C31" s="1" t="s">
        <v>72</v>
      </c>
      <c r="D31" s="1" t="s">
        <v>46</v>
      </c>
      <c r="G31">
        <f t="shared" si="9"/>
        <v>3</v>
      </c>
      <c r="H31">
        <f t="shared" si="10"/>
        <v>1</v>
      </c>
    </row>
    <row r="32" spans="2:19" x14ac:dyDescent="0.25">
      <c r="C32" s="1" t="s">
        <v>40</v>
      </c>
      <c r="D32" s="1" t="s">
        <v>35</v>
      </c>
      <c r="G32">
        <f t="shared" si="9"/>
        <v>3</v>
      </c>
      <c r="H32">
        <f t="shared" si="10"/>
        <v>2</v>
      </c>
    </row>
    <row r="33" spans="3:8" x14ac:dyDescent="0.25">
      <c r="C33" s="1" t="s">
        <v>72</v>
      </c>
      <c r="D33" s="1" t="s">
        <v>32</v>
      </c>
      <c r="G33">
        <f t="shared" si="9"/>
        <v>3</v>
      </c>
      <c r="H33">
        <f t="shared" si="10"/>
        <v>0</v>
      </c>
    </row>
    <row r="34" spans="3:8" x14ac:dyDescent="0.25">
      <c r="C34" s="1" t="s">
        <v>72</v>
      </c>
      <c r="D34" s="1" t="s">
        <v>46</v>
      </c>
      <c r="G34">
        <f t="shared" si="9"/>
        <v>3</v>
      </c>
      <c r="H34">
        <f t="shared" si="10"/>
        <v>1</v>
      </c>
    </row>
    <row r="35" spans="3:8" x14ac:dyDescent="0.25">
      <c r="C35" s="1" t="s">
        <v>72</v>
      </c>
      <c r="D35" s="1" t="s">
        <v>35</v>
      </c>
      <c r="G35">
        <f t="shared" si="9"/>
        <v>3</v>
      </c>
      <c r="H35">
        <f t="shared" si="10"/>
        <v>2</v>
      </c>
    </row>
    <row r="36" spans="3:8" x14ac:dyDescent="0.25">
      <c r="C36" s="1" t="s">
        <v>40</v>
      </c>
      <c r="D36" s="1" t="s">
        <v>35</v>
      </c>
      <c r="G36">
        <f t="shared" si="9"/>
        <v>3</v>
      </c>
      <c r="H36">
        <f t="shared" si="10"/>
        <v>2</v>
      </c>
    </row>
    <row r="37" spans="3:8" x14ac:dyDescent="0.25">
      <c r="C37" s="1" t="s">
        <v>95</v>
      </c>
      <c r="D37" s="1" t="s">
        <v>46</v>
      </c>
      <c r="G37">
        <f t="shared" si="9"/>
        <v>2</v>
      </c>
      <c r="H37">
        <f t="shared" si="10"/>
        <v>1</v>
      </c>
    </row>
    <row r="38" spans="3:8" x14ac:dyDescent="0.25">
      <c r="C38" s="1" t="s">
        <v>56</v>
      </c>
      <c r="D38" s="1" t="s">
        <v>46</v>
      </c>
      <c r="G38">
        <f t="shared" si="9"/>
        <v>3</v>
      </c>
      <c r="H38">
        <f t="shared" si="10"/>
        <v>1</v>
      </c>
    </row>
    <row r="39" spans="3:8" x14ac:dyDescent="0.25">
      <c r="C39" s="1" t="s">
        <v>40</v>
      </c>
      <c r="D39" s="1" t="s">
        <v>46</v>
      </c>
      <c r="G39">
        <f t="shared" si="9"/>
        <v>3</v>
      </c>
      <c r="H39">
        <f t="shared" si="10"/>
        <v>1</v>
      </c>
    </row>
    <row r="40" spans="3:8" x14ac:dyDescent="0.25">
      <c r="C40" s="1" t="s">
        <v>40</v>
      </c>
      <c r="D40" s="1" t="s">
        <v>35</v>
      </c>
      <c r="G40">
        <f t="shared" si="9"/>
        <v>3</v>
      </c>
      <c r="H40">
        <f t="shared" si="10"/>
        <v>2</v>
      </c>
    </row>
    <row r="41" spans="3:8" x14ac:dyDescent="0.25">
      <c r="C41" s="1" t="s">
        <v>72</v>
      </c>
      <c r="D41" s="1" t="s">
        <v>35</v>
      </c>
      <c r="G41">
        <f t="shared" si="9"/>
        <v>3</v>
      </c>
      <c r="H41">
        <f t="shared" si="10"/>
        <v>2</v>
      </c>
    </row>
    <row r="42" spans="3:8" x14ac:dyDescent="0.25">
      <c r="C42" s="1" t="s">
        <v>40</v>
      </c>
      <c r="D42" s="1" t="s">
        <v>35</v>
      </c>
      <c r="G42">
        <f t="shared" si="9"/>
        <v>3</v>
      </c>
      <c r="H42">
        <f t="shared" si="10"/>
        <v>2</v>
      </c>
    </row>
    <row r="43" spans="3:8" x14ac:dyDescent="0.25">
      <c r="C43" s="1" t="s">
        <v>72</v>
      </c>
      <c r="D43" s="1" t="s">
        <v>32</v>
      </c>
      <c r="G43">
        <f t="shared" si="9"/>
        <v>3</v>
      </c>
      <c r="H43">
        <f t="shared" si="10"/>
        <v>0</v>
      </c>
    </row>
    <row r="44" spans="3:8" x14ac:dyDescent="0.25">
      <c r="C44" s="1" t="s">
        <v>72</v>
      </c>
      <c r="D44" s="1" t="s">
        <v>46</v>
      </c>
      <c r="G44">
        <f t="shared" si="9"/>
        <v>3</v>
      </c>
      <c r="H44">
        <f t="shared" si="10"/>
        <v>1</v>
      </c>
    </row>
    <row r="45" spans="3:8" x14ac:dyDescent="0.25">
      <c r="C45" s="1" t="s">
        <v>72</v>
      </c>
      <c r="D45" s="1" t="s">
        <v>35</v>
      </c>
      <c r="G45">
        <f t="shared" si="9"/>
        <v>3</v>
      </c>
      <c r="H45">
        <f t="shared" si="10"/>
        <v>2</v>
      </c>
    </row>
    <row r="46" spans="3:8" x14ac:dyDescent="0.25">
      <c r="C46" s="1" t="s">
        <v>72</v>
      </c>
      <c r="D46" s="1" t="s">
        <v>46</v>
      </c>
      <c r="G46">
        <f t="shared" si="9"/>
        <v>3</v>
      </c>
      <c r="H46">
        <f t="shared" si="10"/>
        <v>1</v>
      </c>
    </row>
    <row r="47" spans="3:8" x14ac:dyDescent="0.25">
      <c r="C47" s="1" t="s">
        <v>117</v>
      </c>
      <c r="D47" s="1" t="s">
        <v>35</v>
      </c>
      <c r="G47">
        <f t="shared" si="9"/>
        <v>3</v>
      </c>
      <c r="H47">
        <f t="shared" si="10"/>
        <v>2</v>
      </c>
    </row>
    <row r="48" spans="3:8" x14ac:dyDescent="0.25">
      <c r="C48" s="1" t="s">
        <v>56</v>
      </c>
      <c r="D48" s="1" t="s">
        <v>35</v>
      </c>
      <c r="G48">
        <f t="shared" si="9"/>
        <v>3</v>
      </c>
      <c r="H48">
        <f t="shared" si="10"/>
        <v>2</v>
      </c>
    </row>
    <row r="49" spans="3:8" x14ac:dyDescent="0.25">
      <c r="C49" s="1" t="s">
        <v>56</v>
      </c>
      <c r="D49" s="1" t="s">
        <v>32</v>
      </c>
      <c r="G49">
        <f t="shared" si="9"/>
        <v>3</v>
      </c>
      <c r="H49">
        <f t="shared" si="10"/>
        <v>0</v>
      </c>
    </row>
    <row r="50" spans="3:8" x14ac:dyDescent="0.25">
      <c r="C50" s="1" t="s">
        <v>40</v>
      </c>
      <c r="D50" s="1" t="s">
        <v>32</v>
      </c>
      <c r="G50">
        <f t="shared" si="9"/>
        <v>3</v>
      </c>
      <c r="H50">
        <f t="shared" si="10"/>
        <v>0</v>
      </c>
    </row>
    <row r="51" spans="3:8" x14ac:dyDescent="0.25">
      <c r="C51" s="1" t="s">
        <v>72</v>
      </c>
      <c r="D51" s="1" t="s">
        <v>32</v>
      </c>
      <c r="G51">
        <f t="shared" si="9"/>
        <v>3</v>
      </c>
      <c r="H51">
        <f t="shared" si="10"/>
        <v>0</v>
      </c>
    </row>
    <row r="52" spans="3:8" x14ac:dyDescent="0.25">
      <c r="C52" s="1" t="s">
        <v>40</v>
      </c>
      <c r="D52" s="1" t="s">
        <v>35</v>
      </c>
      <c r="G52">
        <f t="shared" si="9"/>
        <v>3</v>
      </c>
      <c r="H52">
        <f t="shared" si="10"/>
        <v>2</v>
      </c>
    </row>
    <row r="53" spans="3:8" x14ac:dyDescent="0.25">
      <c r="C53" s="1" t="s">
        <v>40</v>
      </c>
      <c r="D53" s="1" t="s">
        <v>35</v>
      </c>
      <c r="G53">
        <f t="shared" si="9"/>
        <v>3</v>
      </c>
      <c r="H53">
        <f t="shared" si="10"/>
        <v>2</v>
      </c>
    </row>
    <row r="54" spans="3:8" x14ac:dyDescent="0.25">
      <c r="C54" s="1" t="s">
        <v>72</v>
      </c>
      <c r="D54" s="1" t="s">
        <v>32</v>
      </c>
      <c r="G54">
        <f t="shared" si="9"/>
        <v>3</v>
      </c>
      <c r="H54">
        <f t="shared" si="10"/>
        <v>0</v>
      </c>
    </row>
    <row r="55" spans="3:8" x14ac:dyDescent="0.25">
      <c r="C55" s="1" t="s">
        <v>72</v>
      </c>
      <c r="D55" s="1" t="s">
        <v>32</v>
      </c>
      <c r="G55">
        <f t="shared" si="9"/>
        <v>3</v>
      </c>
      <c r="H55">
        <f t="shared" si="10"/>
        <v>0</v>
      </c>
    </row>
    <row r="56" spans="3:8" x14ac:dyDescent="0.25">
      <c r="C56" s="1" t="s">
        <v>143</v>
      </c>
      <c r="D56" s="1" t="s">
        <v>35</v>
      </c>
      <c r="G56">
        <f t="shared" si="9"/>
        <v>3</v>
      </c>
      <c r="H56">
        <f t="shared" si="10"/>
        <v>2</v>
      </c>
    </row>
    <row r="57" spans="3:8" x14ac:dyDescent="0.25">
      <c r="C57" s="1" t="s">
        <v>72</v>
      </c>
      <c r="D57" s="1" t="s">
        <v>35</v>
      </c>
      <c r="G57">
        <f t="shared" si="9"/>
        <v>3</v>
      </c>
      <c r="H57">
        <f t="shared" si="10"/>
        <v>2</v>
      </c>
    </row>
    <row r="58" spans="3:8" x14ac:dyDescent="0.25">
      <c r="C58" s="1" t="s">
        <v>40</v>
      </c>
      <c r="D58" s="1" t="s">
        <v>46</v>
      </c>
      <c r="G58">
        <f t="shared" si="9"/>
        <v>3</v>
      </c>
      <c r="H58">
        <f t="shared" si="10"/>
        <v>1</v>
      </c>
    </row>
    <row r="59" spans="3:8" x14ac:dyDescent="0.25">
      <c r="C59" s="1" t="s">
        <v>143</v>
      </c>
      <c r="D59" s="1" t="s">
        <v>35</v>
      </c>
      <c r="G59">
        <f t="shared" si="9"/>
        <v>3</v>
      </c>
      <c r="H59">
        <f t="shared" si="10"/>
        <v>2</v>
      </c>
    </row>
    <row r="60" spans="3:8" x14ac:dyDescent="0.25">
      <c r="C60" s="1" t="s">
        <v>117</v>
      </c>
      <c r="D60" s="1" t="s">
        <v>35</v>
      </c>
      <c r="G60">
        <f t="shared" si="9"/>
        <v>3</v>
      </c>
      <c r="H60">
        <f t="shared" si="10"/>
        <v>2</v>
      </c>
    </row>
    <row r="61" spans="3:8" x14ac:dyDescent="0.25">
      <c r="C61" s="1" t="s">
        <v>72</v>
      </c>
      <c r="D61" s="1" t="s">
        <v>35</v>
      </c>
      <c r="G61">
        <f t="shared" si="9"/>
        <v>3</v>
      </c>
      <c r="H61">
        <f t="shared" si="10"/>
        <v>2</v>
      </c>
    </row>
    <row r="62" spans="3:8" x14ac:dyDescent="0.25">
      <c r="C62" s="1" t="s">
        <v>40</v>
      </c>
      <c r="D62" s="1" t="s">
        <v>35</v>
      </c>
      <c r="G62">
        <f t="shared" si="9"/>
        <v>3</v>
      </c>
      <c r="H62">
        <f t="shared" si="10"/>
        <v>2</v>
      </c>
    </row>
    <row r="63" spans="3:8" x14ac:dyDescent="0.25">
      <c r="C63" s="1" t="s">
        <v>40</v>
      </c>
      <c r="D63" s="1" t="s">
        <v>35</v>
      </c>
      <c r="G63">
        <f t="shared" si="9"/>
        <v>3</v>
      </c>
      <c r="H63">
        <f t="shared" si="10"/>
        <v>2</v>
      </c>
    </row>
    <row r="64" spans="3:8" x14ac:dyDescent="0.25">
      <c r="C64" s="1" t="s">
        <v>143</v>
      </c>
      <c r="D64" s="1" t="s">
        <v>32</v>
      </c>
      <c r="G64">
        <f t="shared" si="9"/>
        <v>3</v>
      </c>
      <c r="H64">
        <f t="shared" si="10"/>
        <v>0</v>
      </c>
    </row>
    <row r="65" spans="3:8" x14ac:dyDescent="0.25">
      <c r="C65" s="1" t="s">
        <v>56</v>
      </c>
      <c r="D65" s="1" t="s">
        <v>35</v>
      </c>
      <c r="G65">
        <f t="shared" si="9"/>
        <v>3</v>
      </c>
      <c r="H65">
        <f t="shared" si="10"/>
        <v>2</v>
      </c>
    </row>
    <row r="66" spans="3:8" x14ac:dyDescent="0.25">
      <c r="C66" s="1" t="s">
        <v>40</v>
      </c>
      <c r="D66" s="1" t="s">
        <v>32</v>
      </c>
      <c r="G66">
        <f t="shared" si="9"/>
        <v>3</v>
      </c>
      <c r="H66">
        <f t="shared" si="10"/>
        <v>0</v>
      </c>
    </row>
    <row r="67" spans="3:8" x14ac:dyDescent="0.25">
      <c r="C67" s="1" t="s">
        <v>72</v>
      </c>
      <c r="D67" s="1" t="s">
        <v>46</v>
      </c>
      <c r="G67">
        <f t="shared" si="9"/>
        <v>3</v>
      </c>
      <c r="H67">
        <f t="shared" si="10"/>
        <v>1</v>
      </c>
    </row>
    <row r="68" spans="3:8" x14ac:dyDescent="0.25">
      <c r="C68" s="1" t="s">
        <v>56</v>
      </c>
      <c r="D68" s="1" t="s">
        <v>35</v>
      </c>
      <c r="G68">
        <f t="shared" si="9"/>
        <v>3</v>
      </c>
      <c r="H68">
        <f t="shared" si="10"/>
        <v>2</v>
      </c>
    </row>
    <row r="69" spans="3:8" x14ac:dyDescent="0.25">
      <c r="C69" s="1" t="s">
        <v>56</v>
      </c>
      <c r="D69" s="1" t="s">
        <v>32</v>
      </c>
      <c r="G69">
        <f t="shared" si="9"/>
        <v>3</v>
      </c>
      <c r="H69">
        <f t="shared" si="10"/>
        <v>0</v>
      </c>
    </row>
    <row r="70" spans="3:8" x14ac:dyDescent="0.25">
      <c r="C70" s="1" t="s">
        <v>40</v>
      </c>
      <c r="D70" s="1" t="s">
        <v>35</v>
      </c>
      <c r="G70">
        <f t="shared" si="9"/>
        <v>3</v>
      </c>
      <c r="H70">
        <f t="shared" si="10"/>
        <v>2</v>
      </c>
    </row>
    <row r="71" spans="3:8" x14ac:dyDescent="0.25">
      <c r="C71" s="1" t="s">
        <v>72</v>
      </c>
      <c r="D71" s="1" t="s">
        <v>35</v>
      </c>
      <c r="G71">
        <f t="shared" si="9"/>
        <v>3</v>
      </c>
      <c r="H71">
        <f t="shared" si="10"/>
        <v>2</v>
      </c>
    </row>
    <row r="72" spans="3:8" x14ac:dyDescent="0.25">
      <c r="C72" s="1" t="s">
        <v>56</v>
      </c>
      <c r="D72" s="1" t="s">
        <v>35</v>
      </c>
      <c r="G72">
        <f t="shared" si="9"/>
        <v>3</v>
      </c>
      <c r="H72">
        <f t="shared" si="10"/>
        <v>2</v>
      </c>
    </row>
    <row r="73" spans="3:8" x14ac:dyDescent="0.25">
      <c r="C73" s="1" t="s">
        <v>40</v>
      </c>
      <c r="D73" s="1" t="s">
        <v>32</v>
      </c>
      <c r="G73">
        <f t="shared" si="9"/>
        <v>3</v>
      </c>
      <c r="H73">
        <f t="shared" si="10"/>
        <v>0</v>
      </c>
    </row>
    <row r="74" spans="3:8" x14ac:dyDescent="0.25">
      <c r="C74" s="1" t="s">
        <v>56</v>
      </c>
      <c r="D74" s="1" t="s">
        <v>32</v>
      </c>
      <c r="G74">
        <f t="shared" si="9"/>
        <v>3</v>
      </c>
      <c r="H74">
        <f t="shared" si="10"/>
        <v>0</v>
      </c>
    </row>
    <row r="75" spans="3:8" x14ac:dyDescent="0.25">
      <c r="C75" s="1" t="s">
        <v>72</v>
      </c>
      <c r="D75" s="1" t="s">
        <v>32</v>
      </c>
      <c r="G75">
        <f t="shared" si="9"/>
        <v>3</v>
      </c>
      <c r="H75">
        <f t="shared" si="10"/>
        <v>0</v>
      </c>
    </row>
    <row r="76" spans="3:8" x14ac:dyDescent="0.25">
      <c r="C76" s="1" t="s">
        <v>56</v>
      </c>
      <c r="D76" s="1" t="s">
        <v>46</v>
      </c>
      <c r="G76">
        <f t="shared" si="9"/>
        <v>3</v>
      </c>
      <c r="H76">
        <f t="shared" si="10"/>
        <v>1</v>
      </c>
    </row>
    <row r="77" spans="3:8" x14ac:dyDescent="0.25">
      <c r="C77" s="1" t="s">
        <v>72</v>
      </c>
      <c r="D77" s="1" t="s">
        <v>46</v>
      </c>
      <c r="G77">
        <f t="shared" si="9"/>
        <v>3</v>
      </c>
      <c r="H77">
        <f t="shared" si="10"/>
        <v>1</v>
      </c>
    </row>
    <row r="78" spans="3:8" x14ac:dyDescent="0.25">
      <c r="C78" s="1" t="s">
        <v>56</v>
      </c>
      <c r="D78" s="1" t="s">
        <v>35</v>
      </c>
      <c r="G78">
        <f t="shared" si="9"/>
        <v>3</v>
      </c>
      <c r="H78">
        <f t="shared" si="10"/>
        <v>2</v>
      </c>
    </row>
    <row r="79" spans="3:8" x14ac:dyDescent="0.25">
      <c r="C79" s="1" t="s">
        <v>56</v>
      </c>
      <c r="D79" s="1" t="s">
        <v>32</v>
      </c>
      <c r="G79">
        <f t="shared" si="9"/>
        <v>3</v>
      </c>
      <c r="H79">
        <f t="shared" si="10"/>
        <v>0</v>
      </c>
    </row>
    <row r="80" spans="3:8" x14ac:dyDescent="0.25">
      <c r="C80" s="1" t="s">
        <v>40</v>
      </c>
      <c r="D80" s="1" t="s">
        <v>32</v>
      </c>
      <c r="G80">
        <f t="shared" si="9"/>
        <v>3</v>
      </c>
      <c r="H80">
        <f t="shared" si="10"/>
        <v>0</v>
      </c>
    </row>
    <row r="81" spans="3:8" x14ac:dyDescent="0.25">
      <c r="C81" s="1" t="s">
        <v>190</v>
      </c>
      <c r="D81" s="1" t="s">
        <v>32</v>
      </c>
      <c r="G81">
        <f t="shared" si="9"/>
        <v>1</v>
      </c>
      <c r="H81">
        <f t="shared" si="10"/>
        <v>0</v>
      </c>
    </row>
    <row r="82" spans="3:8" x14ac:dyDescent="0.25">
      <c r="C82" s="1" t="s">
        <v>72</v>
      </c>
      <c r="D82" s="1" t="s">
        <v>35</v>
      </c>
      <c r="G82">
        <f t="shared" si="9"/>
        <v>3</v>
      </c>
      <c r="H82">
        <f t="shared" si="10"/>
        <v>2</v>
      </c>
    </row>
    <row r="83" spans="3:8" x14ac:dyDescent="0.25">
      <c r="C83" s="1" t="s">
        <v>40</v>
      </c>
      <c r="D83" s="1" t="s">
        <v>46</v>
      </c>
      <c r="G83">
        <f t="shared" si="9"/>
        <v>3</v>
      </c>
      <c r="H83">
        <f t="shared" si="10"/>
        <v>1</v>
      </c>
    </row>
    <row r="84" spans="3:8" x14ac:dyDescent="0.25">
      <c r="C84" s="1" t="s">
        <v>56</v>
      </c>
      <c r="D84" s="1" t="s">
        <v>46</v>
      </c>
      <c r="G84">
        <f t="shared" si="9"/>
        <v>3</v>
      </c>
      <c r="H84">
        <f t="shared" si="10"/>
        <v>1</v>
      </c>
    </row>
    <row r="85" spans="3:8" x14ac:dyDescent="0.25">
      <c r="C85" s="1" t="s">
        <v>72</v>
      </c>
      <c r="D85" s="1" t="s">
        <v>35</v>
      </c>
      <c r="G85">
        <f t="shared" si="9"/>
        <v>3</v>
      </c>
      <c r="H85">
        <f t="shared" si="10"/>
        <v>2</v>
      </c>
    </row>
    <row r="86" spans="3:8" x14ac:dyDescent="0.25">
      <c r="C86" s="1" t="s">
        <v>198</v>
      </c>
      <c r="D86" s="1" t="s">
        <v>46</v>
      </c>
      <c r="G86">
        <f t="shared" si="9"/>
        <v>0</v>
      </c>
      <c r="H86">
        <f t="shared" si="10"/>
        <v>1</v>
      </c>
    </row>
    <row r="87" spans="3:8" x14ac:dyDescent="0.25">
      <c r="C87" s="1" t="s">
        <v>40</v>
      </c>
      <c r="D87" s="1" t="s">
        <v>46</v>
      </c>
      <c r="G87">
        <f t="shared" si="9"/>
        <v>3</v>
      </c>
      <c r="H87">
        <f t="shared" si="10"/>
        <v>1</v>
      </c>
    </row>
    <row r="88" spans="3:8" x14ac:dyDescent="0.25">
      <c r="C88" s="1" t="s">
        <v>204</v>
      </c>
      <c r="D88" s="1" t="s">
        <v>35</v>
      </c>
      <c r="G88">
        <f t="shared" si="9"/>
        <v>3</v>
      </c>
      <c r="H88">
        <f t="shared" si="10"/>
        <v>2</v>
      </c>
    </row>
    <row r="89" spans="3:8" x14ac:dyDescent="0.25">
      <c r="C89" s="1" t="s">
        <v>72</v>
      </c>
      <c r="D89" s="1" t="s">
        <v>35</v>
      </c>
      <c r="G89">
        <f t="shared" si="9"/>
        <v>3</v>
      </c>
      <c r="H89">
        <f t="shared" si="10"/>
        <v>2</v>
      </c>
    </row>
    <row r="90" spans="3:8" x14ac:dyDescent="0.25">
      <c r="C90" s="1" t="s">
        <v>72</v>
      </c>
      <c r="D90" s="1" t="s">
        <v>32</v>
      </c>
      <c r="G90">
        <f t="shared" ref="G90:G153" si="11">_xlfn.IFS(C90=$B$17, 0, C90=$B$18, 0,C90=$B$16, 0, C90=$B$13, 1, C90=$B$6, 1, C90=$B$20, 2, C90=$B$10, 2, C90=$B$7, 3, C90=$B$8, 3, C90=$B$9, 3, C90=$B$11, 3, C90=$B$12, 3, C90=$B$14, 3, C90=$B$15, 3, C90=$B$19, 3)</f>
        <v>3</v>
      </c>
      <c r="H90">
        <f t="shared" ref="H90:H153" si="12">_xlfn.IFS(D90=$C$4, 0, D90=$E$4, 1, D90=$D$4, 2)</f>
        <v>0</v>
      </c>
    </row>
    <row r="91" spans="3:8" x14ac:dyDescent="0.25">
      <c r="C91" s="1" t="s">
        <v>40</v>
      </c>
      <c r="D91" s="1" t="s">
        <v>46</v>
      </c>
      <c r="G91">
        <f t="shared" si="11"/>
        <v>3</v>
      </c>
      <c r="H91">
        <f t="shared" si="12"/>
        <v>1</v>
      </c>
    </row>
    <row r="92" spans="3:8" x14ac:dyDescent="0.25">
      <c r="C92" s="1" t="s">
        <v>40</v>
      </c>
      <c r="D92" s="1" t="s">
        <v>46</v>
      </c>
      <c r="G92">
        <f t="shared" si="11"/>
        <v>3</v>
      </c>
      <c r="H92">
        <f t="shared" si="12"/>
        <v>1</v>
      </c>
    </row>
    <row r="93" spans="3:8" x14ac:dyDescent="0.25">
      <c r="C93" s="1" t="s">
        <v>40</v>
      </c>
      <c r="D93" s="1" t="s">
        <v>32</v>
      </c>
      <c r="G93">
        <f t="shared" si="11"/>
        <v>3</v>
      </c>
      <c r="H93">
        <f t="shared" si="12"/>
        <v>0</v>
      </c>
    </row>
    <row r="94" spans="3:8" x14ac:dyDescent="0.25">
      <c r="C94" s="1" t="s">
        <v>215</v>
      </c>
      <c r="D94" s="1" t="s">
        <v>35</v>
      </c>
      <c r="G94">
        <f t="shared" si="11"/>
        <v>3</v>
      </c>
      <c r="H94">
        <f t="shared" si="12"/>
        <v>2</v>
      </c>
    </row>
    <row r="95" spans="3:8" x14ac:dyDescent="0.25">
      <c r="C95" s="1" t="s">
        <v>40</v>
      </c>
      <c r="D95" s="1" t="s">
        <v>35</v>
      </c>
      <c r="G95">
        <f t="shared" si="11"/>
        <v>3</v>
      </c>
      <c r="H95">
        <f t="shared" si="12"/>
        <v>2</v>
      </c>
    </row>
    <row r="96" spans="3:8" x14ac:dyDescent="0.25">
      <c r="C96" s="1" t="s">
        <v>40</v>
      </c>
      <c r="D96" s="1" t="s">
        <v>46</v>
      </c>
      <c r="G96">
        <f t="shared" si="11"/>
        <v>3</v>
      </c>
      <c r="H96">
        <f t="shared" si="12"/>
        <v>1</v>
      </c>
    </row>
    <row r="97" spans="3:8" x14ac:dyDescent="0.25">
      <c r="C97" s="1" t="s">
        <v>40</v>
      </c>
      <c r="D97" s="1" t="s">
        <v>46</v>
      </c>
      <c r="G97">
        <f t="shared" si="11"/>
        <v>3</v>
      </c>
      <c r="H97">
        <f t="shared" si="12"/>
        <v>1</v>
      </c>
    </row>
    <row r="98" spans="3:8" x14ac:dyDescent="0.25">
      <c r="C98" s="1" t="s">
        <v>40</v>
      </c>
      <c r="D98" s="1" t="s">
        <v>35</v>
      </c>
      <c r="G98">
        <f t="shared" si="11"/>
        <v>3</v>
      </c>
      <c r="H98">
        <f t="shared" si="12"/>
        <v>2</v>
      </c>
    </row>
    <row r="99" spans="3:8" x14ac:dyDescent="0.25">
      <c r="C99" s="1" t="s">
        <v>56</v>
      </c>
      <c r="D99" s="1" t="s">
        <v>35</v>
      </c>
      <c r="G99">
        <f t="shared" si="11"/>
        <v>3</v>
      </c>
      <c r="H99">
        <f t="shared" si="12"/>
        <v>2</v>
      </c>
    </row>
    <row r="100" spans="3:8" x14ac:dyDescent="0.25">
      <c r="C100" s="1" t="s">
        <v>226</v>
      </c>
      <c r="D100" s="1" t="s">
        <v>46</v>
      </c>
      <c r="G100">
        <f t="shared" si="11"/>
        <v>0</v>
      </c>
      <c r="H100">
        <f t="shared" si="12"/>
        <v>1</v>
      </c>
    </row>
    <row r="101" spans="3:8" x14ac:dyDescent="0.25">
      <c r="C101" s="1" t="s">
        <v>40</v>
      </c>
      <c r="D101" s="1" t="s">
        <v>32</v>
      </c>
      <c r="G101">
        <f t="shared" si="11"/>
        <v>3</v>
      </c>
      <c r="H101">
        <f t="shared" si="12"/>
        <v>0</v>
      </c>
    </row>
    <row r="102" spans="3:8" x14ac:dyDescent="0.25">
      <c r="C102" s="1" t="s">
        <v>72</v>
      </c>
      <c r="D102" s="1" t="s">
        <v>35</v>
      </c>
      <c r="G102">
        <f t="shared" si="11"/>
        <v>3</v>
      </c>
      <c r="H102">
        <f t="shared" si="12"/>
        <v>2</v>
      </c>
    </row>
    <row r="103" spans="3:8" x14ac:dyDescent="0.25">
      <c r="C103" s="1" t="s">
        <v>40</v>
      </c>
      <c r="D103" s="1" t="s">
        <v>35</v>
      </c>
      <c r="G103">
        <f t="shared" si="11"/>
        <v>3</v>
      </c>
      <c r="H103">
        <f t="shared" si="12"/>
        <v>2</v>
      </c>
    </row>
    <row r="104" spans="3:8" x14ac:dyDescent="0.25">
      <c r="C104" s="1" t="s">
        <v>72</v>
      </c>
      <c r="D104" s="1" t="s">
        <v>46</v>
      </c>
      <c r="G104">
        <f t="shared" si="11"/>
        <v>3</v>
      </c>
      <c r="H104">
        <f t="shared" si="12"/>
        <v>1</v>
      </c>
    </row>
    <row r="105" spans="3:8" x14ac:dyDescent="0.25">
      <c r="C105" s="1" t="s">
        <v>40</v>
      </c>
      <c r="D105" s="1" t="s">
        <v>35</v>
      </c>
      <c r="G105">
        <f t="shared" si="11"/>
        <v>3</v>
      </c>
      <c r="H105">
        <f t="shared" si="12"/>
        <v>2</v>
      </c>
    </row>
    <row r="106" spans="3:8" x14ac:dyDescent="0.25">
      <c r="C106" s="1" t="s">
        <v>40</v>
      </c>
      <c r="D106" s="1" t="s">
        <v>32</v>
      </c>
      <c r="G106">
        <f t="shared" si="11"/>
        <v>3</v>
      </c>
      <c r="H106">
        <f t="shared" si="12"/>
        <v>0</v>
      </c>
    </row>
    <row r="107" spans="3:8" x14ac:dyDescent="0.25">
      <c r="C107" s="1" t="s">
        <v>40</v>
      </c>
      <c r="D107" s="1" t="s">
        <v>32</v>
      </c>
      <c r="G107">
        <f t="shared" si="11"/>
        <v>3</v>
      </c>
      <c r="H107">
        <f t="shared" si="12"/>
        <v>0</v>
      </c>
    </row>
    <row r="108" spans="3:8" x14ac:dyDescent="0.25">
      <c r="C108" s="1" t="s">
        <v>40</v>
      </c>
      <c r="D108" s="1" t="s">
        <v>46</v>
      </c>
      <c r="G108">
        <f t="shared" si="11"/>
        <v>3</v>
      </c>
      <c r="H108">
        <f t="shared" si="12"/>
        <v>1</v>
      </c>
    </row>
    <row r="109" spans="3:8" x14ac:dyDescent="0.25">
      <c r="C109" s="1" t="s">
        <v>72</v>
      </c>
      <c r="D109" s="1" t="s">
        <v>46</v>
      </c>
      <c r="G109">
        <f t="shared" si="11"/>
        <v>3</v>
      </c>
      <c r="H109">
        <f t="shared" si="12"/>
        <v>1</v>
      </c>
    </row>
    <row r="110" spans="3:8" x14ac:dyDescent="0.25">
      <c r="C110" s="1" t="s">
        <v>117</v>
      </c>
      <c r="D110" s="1" t="s">
        <v>35</v>
      </c>
      <c r="G110">
        <f t="shared" si="11"/>
        <v>3</v>
      </c>
      <c r="H110">
        <f t="shared" si="12"/>
        <v>2</v>
      </c>
    </row>
    <row r="111" spans="3:8" x14ac:dyDescent="0.25">
      <c r="C111" s="1" t="s">
        <v>56</v>
      </c>
      <c r="D111" s="1" t="s">
        <v>32</v>
      </c>
      <c r="G111">
        <f t="shared" si="11"/>
        <v>3</v>
      </c>
      <c r="H111">
        <f t="shared" si="12"/>
        <v>0</v>
      </c>
    </row>
    <row r="112" spans="3:8" x14ac:dyDescent="0.25">
      <c r="C112" s="1" t="s">
        <v>40</v>
      </c>
      <c r="D112" s="1" t="s">
        <v>35</v>
      </c>
      <c r="G112">
        <f t="shared" si="11"/>
        <v>3</v>
      </c>
      <c r="H112">
        <f t="shared" si="12"/>
        <v>2</v>
      </c>
    </row>
    <row r="113" spans="3:8" x14ac:dyDescent="0.25">
      <c r="C113" s="1" t="s">
        <v>246</v>
      </c>
      <c r="D113" s="1" t="s">
        <v>35</v>
      </c>
      <c r="G113">
        <f t="shared" si="11"/>
        <v>0</v>
      </c>
      <c r="H113">
        <f t="shared" si="12"/>
        <v>2</v>
      </c>
    </row>
    <row r="114" spans="3:8" x14ac:dyDescent="0.25">
      <c r="C114" s="1" t="s">
        <v>40</v>
      </c>
      <c r="D114" s="1" t="s">
        <v>32</v>
      </c>
      <c r="G114">
        <f t="shared" si="11"/>
        <v>3</v>
      </c>
      <c r="H114">
        <f t="shared" si="12"/>
        <v>0</v>
      </c>
    </row>
    <row r="115" spans="3:8" x14ac:dyDescent="0.25">
      <c r="C115" s="1" t="s">
        <v>72</v>
      </c>
      <c r="D115" s="1" t="s">
        <v>46</v>
      </c>
      <c r="G115">
        <f t="shared" si="11"/>
        <v>3</v>
      </c>
      <c r="H115">
        <f t="shared" si="12"/>
        <v>1</v>
      </c>
    </row>
    <row r="116" spans="3:8" x14ac:dyDescent="0.25">
      <c r="C116" s="1" t="s">
        <v>40</v>
      </c>
      <c r="D116" s="1" t="s">
        <v>35</v>
      </c>
      <c r="G116">
        <f t="shared" si="11"/>
        <v>3</v>
      </c>
      <c r="H116">
        <f t="shared" si="12"/>
        <v>2</v>
      </c>
    </row>
    <row r="117" spans="3:8" x14ac:dyDescent="0.25">
      <c r="C117" s="1" t="s">
        <v>117</v>
      </c>
      <c r="D117" s="1" t="s">
        <v>35</v>
      </c>
      <c r="G117">
        <f t="shared" si="11"/>
        <v>3</v>
      </c>
      <c r="H117">
        <f t="shared" si="12"/>
        <v>2</v>
      </c>
    </row>
    <row r="118" spans="3:8" x14ac:dyDescent="0.25">
      <c r="C118" s="1" t="s">
        <v>117</v>
      </c>
      <c r="D118" s="1" t="s">
        <v>32</v>
      </c>
      <c r="G118">
        <f t="shared" si="11"/>
        <v>3</v>
      </c>
      <c r="H118">
        <f t="shared" si="12"/>
        <v>0</v>
      </c>
    </row>
    <row r="119" spans="3:8" x14ac:dyDescent="0.25">
      <c r="C119" s="1" t="s">
        <v>40</v>
      </c>
      <c r="D119" s="1" t="s">
        <v>35</v>
      </c>
      <c r="G119">
        <f t="shared" si="11"/>
        <v>3</v>
      </c>
      <c r="H119">
        <f t="shared" si="12"/>
        <v>2</v>
      </c>
    </row>
    <row r="120" spans="3:8" x14ac:dyDescent="0.25">
      <c r="C120" s="1" t="s">
        <v>56</v>
      </c>
      <c r="D120" s="1" t="s">
        <v>32</v>
      </c>
      <c r="G120">
        <f t="shared" si="11"/>
        <v>3</v>
      </c>
      <c r="H120">
        <f t="shared" si="12"/>
        <v>0</v>
      </c>
    </row>
    <row r="121" spans="3:8" x14ac:dyDescent="0.25">
      <c r="C121" s="1" t="s">
        <v>143</v>
      </c>
      <c r="D121" s="1" t="s">
        <v>32</v>
      </c>
      <c r="G121">
        <f t="shared" si="11"/>
        <v>3</v>
      </c>
      <c r="H121">
        <f t="shared" si="12"/>
        <v>0</v>
      </c>
    </row>
    <row r="122" spans="3:8" x14ac:dyDescent="0.25">
      <c r="C122" s="1" t="s">
        <v>40</v>
      </c>
      <c r="D122" s="1" t="s">
        <v>35</v>
      </c>
      <c r="G122">
        <f t="shared" si="11"/>
        <v>3</v>
      </c>
      <c r="H122">
        <f t="shared" si="12"/>
        <v>2</v>
      </c>
    </row>
    <row r="123" spans="3:8" x14ac:dyDescent="0.25">
      <c r="C123" s="1" t="s">
        <v>117</v>
      </c>
      <c r="D123" s="1" t="s">
        <v>32</v>
      </c>
      <c r="G123">
        <f t="shared" si="11"/>
        <v>3</v>
      </c>
      <c r="H123">
        <f t="shared" si="12"/>
        <v>0</v>
      </c>
    </row>
    <row r="124" spans="3:8" x14ac:dyDescent="0.25">
      <c r="C124" s="1" t="s">
        <v>72</v>
      </c>
      <c r="D124" s="1" t="s">
        <v>35</v>
      </c>
      <c r="G124">
        <f t="shared" si="11"/>
        <v>3</v>
      </c>
      <c r="H124">
        <f t="shared" si="12"/>
        <v>2</v>
      </c>
    </row>
    <row r="125" spans="3:8" x14ac:dyDescent="0.25">
      <c r="C125" s="1" t="s">
        <v>143</v>
      </c>
      <c r="D125" s="1" t="s">
        <v>46</v>
      </c>
      <c r="G125">
        <f t="shared" si="11"/>
        <v>3</v>
      </c>
      <c r="H125">
        <f t="shared" si="12"/>
        <v>1</v>
      </c>
    </row>
    <row r="126" spans="3:8" x14ac:dyDescent="0.25">
      <c r="C126" s="1" t="s">
        <v>40</v>
      </c>
      <c r="D126" s="1" t="s">
        <v>35</v>
      </c>
      <c r="G126">
        <f t="shared" si="11"/>
        <v>3</v>
      </c>
      <c r="H126">
        <f t="shared" si="12"/>
        <v>2</v>
      </c>
    </row>
    <row r="127" spans="3:8" x14ac:dyDescent="0.25">
      <c r="C127" s="1" t="s">
        <v>117</v>
      </c>
      <c r="D127" s="1" t="s">
        <v>32</v>
      </c>
      <c r="G127">
        <f t="shared" si="11"/>
        <v>3</v>
      </c>
      <c r="H127">
        <f t="shared" si="12"/>
        <v>0</v>
      </c>
    </row>
    <row r="128" spans="3:8" x14ac:dyDescent="0.25">
      <c r="C128" s="1" t="s">
        <v>72</v>
      </c>
      <c r="D128" s="1" t="s">
        <v>35</v>
      </c>
      <c r="G128">
        <f t="shared" si="11"/>
        <v>3</v>
      </c>
      <c r="H128">
        <f t="shared" si="12"/>
        <v>2</v>
      </c>
    </row>
    <row r="129" spans="3:8" x14ac:dyDescent="0.25">
      <c r="C129" s="1" t="s">
        <v>56</v>
      </c>
      <c r="D129" s="1" t="s">
        <v>46</v>
      </c>
      <c r="G129">
        <f t="shared" si="11"/>
        <v>3</v>
      </c>
      <c r="H129">
        <f t="shared" si="12"/>
        <v>1</v>
      </c>
    </row>
    <row r="130" spans="3:8" x14ac:dyDescent="0.25">
      <c r="C130" s="1" t="s">
        <v>40</v>
      </c>
      <c r="D130" s="1" t="s">
        <v>32</v>
      </c>
      <c r="G130">
        <f t="shared" si="11"/>
        <v>3</v>
      </c>
      <c r="H130">
        <f t="shared" si="12"/>
        <v>0</v>
      </c>
    </row>
    <row r="131" spans="3:8" x14ac:dyDescent="0.25">
      <c r="C131" s="1" t="s">
        <v>40</v>
      </c>
      <c r="D131" s="1" t="s">
        <v>35</v>
      </c>
      <c r="G131">
        <f t="shared" si="11"/>
        <v>3</v>
      </c>
      <c r="H131">
        <f t="shared" si="12"/>
        <v>2</v>
      </c>
    </row>
    <row r="132" spans="3:8" x14ac:dyDescent="0.25">
      <c r="C132" s="1" t="s">
        <v>40</v>
      </c>
      <c r="D132" s="1" t="s">
        <v>46</v>
      </c>
      <c r="G132">
        <f t="shared" si="11"/>
        <v>3</v>
      </c>
      <c r="H132">
        <f t="shared" si="12"/>
        <v>1</v>
      </c>
    </row>
    <row r="133" spans="3:8" x14ac:dyDescent="0.25">
      <c r="C133" s="1" t="s">
        <v>56</v>
      </c>
      <c r="D133" s="1" t="s">
        <v>32</v>
      </c>
      <c r="G133">
        <f t="shared" si="11"/>
        <v>3</v>
      </c>
      <c r="H133">
        <f t="shared" si="12"/>
        <v>0</v>
      </c>
    </row>
    <row r="134" spans="3:8" x14ac:dyDescent="0.25">
      <c r="C134" s="1" t="s">
        <v>72</v>
      </c>
      <c r="D134" s="1" t="s">
        <v>46</v>
      </c>
      <c r="G134">
        <f t="shared" si="11"/>
        <v>3</v>
      </c>
      <c r="H134">
        <f t="shared" si="12"/>
        <v>1</v>
      </c>
    </row>
    <row r="135" spans="3:8" x14ac:dyDescent="0.25">
      <c r="C135" s="1" t="s">
        <v>40</v>
      </c>
      <c r="D135" s="1" t="s">
        <v>32</v>
      </c>
      <c r="G135">
        <f t="shared" si="11"/>
        <v>3</v>
      </c>
      <c r="H135">
        <f t="shared" si="12"/>
        <v>0</v>
      </c>
    </row>
    <row r="136" spans="3:8" x14ac:dyDescent="0.25">
      <c r="C136" s="1" t="s">
        <v>40</v>
      </c>
      <c r="D136" s="1" t="s">
        <v>35</v>
      </c>
      <c r="G136">
        <f t="shared" si="11"/>
        <v>3</v>
      </c>
      <c r="H136">
        <f t="shared" si="12"/>
        <v>2</v>
      </c>
    </row>
    <row r="137" spans="3:8" x14ac:dyDescent="0.25">
      <c r="C137" s="1" t="s">
        <v>40</v>
      </c>
      <c r="D137" s="1" t="s">
        <v>35</v>
      </c>
      <c r="G137">
        <f t="shared" si="11"/>
        <v>3</v>
      </c>
      <c r="H137">
        <f t="shared" si="12"/>
        <v>2</v>
      </c>
    </row>
    <row r="138" spans="3:8" x14ac:dyDescent="0.25">
      <c r="C138" s="1" t="s">
        <v>72</v>
      </c>
      <c r="D138" s="1" t="s">
        <v>32</v>
      </c>
      <c r="G138">
        <f t="shared" si="11"/>
        <v>3</v>
      </c>
      <c r="H138">
        <f t="shared" si="12"/>
        <v>0</v>
      </c>
    </row>
    <row r="139" spans="3:8" x14ac:dyDescent="0.25">
      <c r="C139" s="1" t="s">
        <v>40</v>
      </c>
      <c r="D139" s="1" t="s">
        <v>32</v>
      </c>
      <c r="G139">
        <f t="shared" si="11"/>
        <v>3</v>
      </c>
      <c r="H139">
        <f t="shared" si="12"/>
        <v>0</v>
      </c>
    </row>
    <row r="140" spans="3:8" x14ac:dyDescent="0.25">
      <c r="C140" s="1" t="s">
        <v>72</v>
      </c>
      <c r="D140" s="1" t="s">
        <v>46</v>
      </c>
      <c r="G140">
        <f t="shared" si="11"/>
        <v>3</v>
      </c>
      <c r="H140">
        <f t="shared" si="12"/>
        <v>1</v>
      </c>
    </row>
    <row r="141" spans="3:8" x14ac:dyDescent="0.25">
      <c r="C141" s="1" t="s">
        <v>143</v>
      </c>
      <c r="D141" s="1" t="s">
        <v>46</v>
      </c>
      <c r="G141">
        <f t="shared" si="11"/>
        <v>3</v>
      </c>
      <c r="H141">
        <f t="shared" si="12"/>
        <v>1</v>
      </c>
    </row>
    <row r="142" spans="3:8" x14ac:dyDescent="0.25">
      <c r="C142" s="1" t="s">
        <v>40</v>
      </c>
      <c r="D142" s="1" t="s">
        <v>46</v>
      </c>
      <c r="G142">
        <f t="shared" si="11"/>
        <v>3</v>
      </c>
      <c r="H142">
        <f t="shared" si="12"/>
        <v>1</v>
      </c>
    </row>
    <row r="143" spans="3:8" x14ac:dyDescent="0.25">
      <c r="C143" s="1" t="s">
        <v>40</v>
      </c>
      <c r="D143" s="1" t="s">
        <v>35</v>
      </c>
      <c r="G143">
        <f t="shared" si="11"/>
        <v>3</v>
      </c>
      <c r="H143">
        <f t="shared" si="12"/>
        <v>2</v>
      </c>
    </row>
    <row r="144" spans="3:8" x14ac:dyDescent="0.25">
      <c r="C144" s="1" t="s">
        <v>319</v>
      </c>
      <c r="D144" s="1" t="s">
        <v>35</v>
      </c>
      <c r="G144">
        <f t="shared" si="11"/>
        <v>2</v>
      </c>
      <c r="H144">
        <f t="shared" si="12"/>
        <v>2</v>
      </c>
    </row>
    <row r="145" spans="3:8" x14ac:dyDescent="0.25">
      <c r="C145" s="1" t="s">
        <v>40</v>
      </c>
      <c r="D145" s="1" t="s">
        <v>46</v>
      </c>
      <c r="G145">
        <f t="shared" si="11"/>
        <v>3</v>
      </c>
      <c r="H145">
        <f t="shared" si="12"/>
        <v>1</v>
      </c>
    </row>
    <row r="146" spans="3:8" x14ac:dyDescent="0.25">
      <c r="C146" s="1" t="s">
        <v>117</v>
      </c>
      <c r="D146" s="1" t="s">
        <v>32</v>
      </c>
      <c r="G146">
        <f t="shared" si="11"/>
        <v>3</v>
      </c>
      <c r="H146">
        <f t="shared" si="12"/>
        <v>0</v>
      </c>
    </row>
    <row r="147" spans="3:8" x14ac:dyDescent="0.25">
      <c r="C147" s="1" t="s">
        <v>40</v>
      </c>
      <c r="D147" s="1" t="s">
        <v>46</v>
      </c>
      <c r="G147">
        <f t="shared" si="11"/>
        <v>3</v>
      </c>
      <c r="H147">
        <f t="shared" si="12"/>
        <v>1</v>
      </c>
    </row>
    <row r="148" spans="3:8" x14ac:dyDescent="0.25">
      <c r="C148" s="1" t="s">
        <v>40</v>
      </c>
      <c r="D148" s="1" t="s">
        <v>46</v>
      </c>
      <c r="G148">
        <f t="shared" si="11"/>
        <v>3</v>
      </c>
      <c r="H148">
        <f t="shared" si="12"/>
        <v>1</v>
      </c>
    </row>
    <row r="149" spans="3:8" x14ac:dyDescent="0.25">
      <c r="C149" s="1" t="s">
        <v>40</v>
      </c>
      <c r="D149" s="1" t="s">
        <v>32</v>
      </c>
      <c r="G149">
        <f t="shared" si="11"/>
        <v>3</v>
      </c>
      <c r="H149">
        <f t="shared" si="12"/>
        <v>0</v>
      </c>
    </row>
    <row r="150" spans="3:8" x14ac:dyDescent="0.25">
      <c r="C150" s="1" t="s">
        <v>117</v>
      </c>
      <c r="D150" s="1" t="s">
        <v>35</v>
      </c>
      <c r="G150">
        <f t="shared" si="11"/>
        <v>3</v>
      </c>
      <c r="H150">
        <f t="shared" si="12"/>
        <v>2</v>
      </c>
    </row>
    <row r="151" spans="3:8" x14ac:dyDescent="0.25">
      <c r="C151" s="1" t="s">
        <v>40</v>
      </c>
      <c r="D151" s="1" t="s">
        <v>46</v>
      </c>
      <c r="G151">
        <f t="shared" si="11"/>
        <v>3</v>
      </c>
      <c r="H151">
        <f t="shared" si="12"/>
        <v>1</v>
      </c>
    </row>
    <row r="152" spans="3:8" x14ac:dyDescent="0.25">
      <c r="C152" s="1" t="s">
        <v>40</v>
      </c>
      <c r="D152" s="1" t="s">
        <v>32</v>
      </c>
      <c r="G152">
        <f t="shared" si="11"/>
        <v>3</v>
      </c>
      <c r="H152">
        <f t="shared" si="12"/>
        <v>0</v>
      </c>
    </row>
    <row r="153" spans="3:8" x14ac:dyDescent="0.25">
      <c r="C153" s="1" t="s">
        <v>72</v>
      </c>
      <c r="D153" s="1" t="s">
        <v>35</v>
      </c>
      <c r="G153">
        <f t="shared" si="11"/>
        <v>3</v>
      </c>
      <c r="H153">
        <f t="shared" si="12"/>
        <v>2</v>
      </c>
    </row>
    <row r="154" spans="3:8" x14ac:dyDescent="0.25">
      <c r="C154" s="1" t="s">
        <v>56</v>
      </c>
      <c r="D154" s="1" t="s">
        <v>32</v>
      </c>
      <c r="G154">
        <f t="shared" ref="G154:G185" si="13">_xlfn.IFS(C154=$B$17, 0, C154=$B$18, 0,C154=$B$16, 0, C154=$B$13, 1, C154=$B$6, 1, C154=$B$20, 2, C154=$B$10, 2, C154=$B$7, 3, C154=$B$8, 3, C154=$B$9, 3, C154=$B$11, 3, C154=$B$12, 3, C154=$B$14, 3, C154=$B$15, 3, C154=$B$19, 3)</f>
        <v>3</v>
      </c>
      <c r="H154">
        <f t="shared" ref="H154:H185" si="14">_xlfn.IFS(D154=$C$4, 0, D154=$E$4, 1, D154=$D$4, 2)</f>
        <v>0</v>
      </c>
    </row>
    <row r="155" spans="3:8" x14ac:dyDescent="0.25">
      <c r="C155" s="1" t="s">
        <v>143</v>
      </c>
      <c r="D155" s="1" t="s">
        <v>46</v>
      </c>
      <c r="G155">
        <f t="shared" si="13"/>
        <v>3</v>
      </c>
      <c r="H155">
        <f t="shared" si="14"/>
        <v>1</v>
      </c>
    </row>
    <row r="156" spans="3:8" x14ac:dyDescent="0.25">
      <c r="C156" s="1" t="s">
        <v>40</v>
      </c>
      <c r="D156" s="1" t="s">
        <v>35</v>
      </c>
      <c r="G156">
        <f t="shared" si="13"/>
        <v>3</v>
      </c>
      <c r="H156">
        <f t="shared" si="14"/>
        <v>2</v>
      </c>
    </row>
    <row r="157" spans="3:8" x14ac:dyDescent="0.25">
      <c r="C157" s="1" t="s">
        <v>143</v>
      </c>
      <c r="D157" s="1" t="s">
        <v>46</v>
      </c>
      <c r="G157">
        <f t="shared" si="13"/>
        <v>3</v>
      </c>
      <c r="H157">
        <f t="shared" si="14"/>
        <v>1</v>
      </c>
    </row>
    <row r="158" spans="3:8" x14ac:dyDescent="0.25">
      <c r="C158" s="1" t="s">
        <v>117</v>
      </c>
      <c r="D158" s="1" t="s">
        <v>32</v>
      </c>
      <c r="G158">
        <f t="shared" si="13"/>
        <v>3</v>
      </c>
      <c r="H158">
        <f t="shared" si="14"/>
        <v>0</v>
      </c>
    </row>
    <row r="159" spans="3:8" x14ac:dyDescent="0.25">
      <c r="C159" s="1" t="s">
        <v>72</v>
      </c>
      <c r="D159" s="1" t="s">
        <v>35</v>
      </c>
      <c r="G159">
        <f t="shared" si="13"/>
        <v>3</v>
      </c>
      <c r="H159">
        <f t="shared" si="14"/>
        <v>2</v>
      </c>
    </row>
    <row r="160" spans="3:8" x14ac:dyDescent="0.25">
      <c r="C160" s="1" t="s">
        <v>40</v>
      </c>
      <c r="D160" s="1" t="s">
        <v>32</v>
      </c>
      <c r="G160">
        <f t="shared" si="13"/>
        <v>3</v>
      </c>
      <c r="H160">
        <f t="shared" si="14"/>
        <v>0</v>
      </c>
    </row>
    <row r="161" spans="3:8" x14ac:dyDescent="0.25">
      <c r="C161" s="1" t="s">
        <v>40</v>
      </c>
      <c r="D161" s="1" t="s">
        <v>35</v>
      </c>
      <c r="G161">
        <f t="shared" si="13"/>
        <v>3</v>
      </c>
      <c r="H161">
        <f t="shared" si="14"/>
        <v>2</v>
      </c>
    </row>
    <row r="162" spans="3:8" x14ac:dyDescent="0.25">
      <c r="C162" s="1" t="s">
        <v>72</v>
      </c>
      <c r="D162" s="1" t="s">
        <v>35</v>
      </c>
      <c r="G162">
        <f t="shared" si="13"/>
        <v>3</v>
      </c>
      <c r="H162">
        <f t="shared" si="14"/>
        <v>2</v>
      </c>
    </row>
    <row r="163" spans="3:8" x14ac:dyDescent="0.25">
      <c r="C163" s="1" t="s">
        <v>72</v>
      </c>
      <c r="D163" s="1" t="s">
        <v>46</v>
      </c>
      <c r="G163">
        <f t="shared" si="13"/>
        <v>3</v>
      </c>
      <c r="H163">
        <f t="shared" si="14"/>
        <v>1</v>
      </c>
    </row>
    <row r="164" spans="3:8" x14ac:dyDescent="0.25">
      <c r="C164" s="1" t="s">
        <v>40</v>
      </c>
      <c r="D164" s="1" t="s">
        <v>32</v>
      </c>
      <c r="G164">
        <f t="shared" si="13"/>
        <v>3</v>
      </c>
      <c r="H164">
        <f t="shared" si="14"/>
        <v>0</v>
      </c>
    </row>
    <row r="165" spans="3:8" x14ac:dyDescent="0.25">
      <c r="C165" s="1" t="s">
        <v>56</v>
      </c>
      <c r="D165" s="1" t="s">
        <v>35</v>
      </c>
      <c r="G165">
        <f t="shared" si="13"/>
        <v>3</v>
      </c>
      <c r="H165">
        <f t="shared" si="14"/>
        <v>2</v>
      </c>
    </row>
    <row r="166" spans="3:8" x14ac:dyDescent="0.25">
      <c r="C166" s="1" t="s">
        <v>354</v>
      </c>
      <c r="D166" s="1" t="s">
        <v>32</v>
      </c>
      <c r="G166">
        <f t="shared" si="13"/>
        <v>3</v>
      </c>
      <c r="H166">
        <f t="shared" si="14"/>
        <v>0</v>
      </c>
    </row>
    <row r="167" spans="3:8" x14ac:dyDescent="0.25">
      <c r="C167" s="1" t="s">
        <v>143</v>
      </c>
      <c r="D167" s="1" t="s">
        <v>46</v>
      </c>
      <c r="G167">
        <f t="shared" si="13"/>
        <v>3</v>
      </c>
      <c r="H167">
        <f t="shared" si="14"/>
        <v>1</v>
      </c>
    </row>
    <row r="168" spans="3:8" x14ac:dyDescent="0.25">
      <c r="C168" s="1" t="s">
        <v>72</v>
      </c>
      <c r="D168" s="1" t="s">
        <v>32</v>
      </c>
      <c r="G168">
        <f t="shared" si="13"/>
        <v>3</v>
      </c>
      <c r="H168">
        <f t="shared" si="14"/>
        <v>0</v>
      </c>
    </row>
    <row r="169" spans="3:8" x14ac:dyDescent="0.25">
      <c r="C169" s="1" t="s">
        <v>40</v>
      </c>
      <c r="D169" s="1" t="s">
        <v>46</v>
      </c>
      <c r="G169">
        <f t="shared" si="13"/>
        <v>3</v>
      </c>
      <c r="H169">
        <f t="shared" si="14"/>
        <v>1</v>
      </c>
    </row>
    <row r="170" spans="3:8" x14ac:dyDescent="0.25">
      <c r="C170" s="1" t="s">
        <v>72</v>
      </c>
      <c r="D170" s="1" t="s">
        <v>32</v>
      </c>
      <c r="G170">
        <f t="shared" si="13"/>
        <v>3</v>
      </c>
      <c r="H170">
        <f t="shared" si="14"/>
        <v>0</v>
      </c>
    </row>
    <row r="171" spans="3:8" x14ac:dyDescent="0.25">
      <c r="C171" s="1" t="s">
        <v>40</v>
      </c>
      <c r="D171" s="1" t="s">
        <v>35</v>
      </c>
      <c r="G171">
        <f t="shared" si="13"/>
        <v>3</v>
      </c>
      <c r="H171">
        <f t="shared" si="14"/>
        <v>2</v>
      </c>
    </row>
    <row r="172" spans="3:8" x14ac:dyDescent="0.25">
      <c r="C172" s="1" t="s">
        <v>56</v>
      </c>
      <c r="D172" s="1" t="s">
        <v>46</v>
      </c>
      <c r="G172">
        <f t="shared" si="13"/>
        <v>3</v>
      </c>
      <c r="H172">
        <f t="shared" si="14"/>
        <v>1</v>
      </c>
    </row>
    <row r="173" spans="3:8" x14ac:dyDescent="0.25">
      <c r="C173" s="1" t="s">
        <v>40</v>
      </c>
      <c r="D173" s="1" t="s">
        <v>32</v>
      </c>
      <c r="G173">
        <f t="shared" si="13"/>
        <v>3</v>
      </c>
      <c r="H173">
        <f t="shared" si="14"/>
        <v>0</v>
      </c>
    </row>
    <row r="174" spans="3:8" x14ac:dyDescent="0.25">
      <c r="C174" s="1" t="s">
        <v>40</v>
      </c>
      <c r="D174" s="1" t="s">
        <v>46</v>
      </c>
      <c r="G174">
        <f t="shared" si="13"/>
        <v>3</v>
      </c>
      <c r="H174">
        <f t="shared" si="14"/>
        <v>1</v>
      </c>
    </row>
    <row r="175" spans="3:8" x14ac:dyDescent="0.25">
      <c r="C175" s="1" t="s">
        <v>72</v>
      </c>
      <c r="D175" s="1" t="s">
        <v>46</v>
      </c>
      <c r="G175">
        <f t="shared" si="13"/>
        <v>3</v>
      </c>
      <c r="H175">
        <f t="shared" si="14"/>
        <v>1</v>
      </c>
    </row>
    <row r="176" spans="3:8" x14ac:dyDescent="0.25">
      <c r="C176" s="1" t="s">
        <v>72</v>
      </c>
      <c r="D176" s="1" t="s">
        <v>46</v>
      </c>
      <c r="G176">
        <f t="shared" si="13"/>
        <v>3</v>
      </c>
      <c r="H176">
        <f t="shared" si="14"/>
        <v>1</v>
      </c>
    </row>
    <row r="177" spans="3:8" x14ac:dyDescent="0.25">
      <c r="C177" s="1" t="s">
        <v>40</v>
      </c>
      <c r="D177" s="1" t="s">
        <v>46</v>
      </c>
      <c r="G177">
        <f t="shared" si="13"/>
        <v>3</v>
      </c>
      <c r="H177">
        <f t="shared" si="14"/>
        <v>1</v>
      </c>
    </row>
    <row r="178" spans="3:8" x14ac:dyDescent="0.25">
      <c r="C178" s="1" t="s">
        <v>40</v>
      </c>
      <c r="D178" s="1" t="s">
        <v>46</v>
      </c>
      <c r="G178">
        <f t="shared" si="13"/>
        <v>3</v>
      </c>
      <c r="H178">
        <f t="shared" si="14"/>
        <v>1</v>
      </c>
    </row>
    <row r="179" spans="3:8" x14ac:dyDescent="0.25">
      <c r="C179" s="1" t="s">
        <v>56</v>
      </c>
      <c r="D179" s="1" t="s">
        <v>46</v>
      </c>
      <c r="G179">
        <f t="shared" si="13"/>
        <v>3</v>
      </c>
      <c r="H179">
        <f t="shared" si="14"/>
        <v>1</v>
      </c>
    </row>
    <row r="180" spans="3:8" x14ac:dyDescent="0.25">
      <c r="C180" s="1" t="s">
        <v>40</v>
      </c>
      <c r="D180" s="1" t="s">
        <v>46</v>
      </c>
      <c r="G180">
        <f t="shared" si="13"/>
        <v>3</v>
      </c>
      <c r="H180">
        <f t="shared" si="14"/>
        <v>1</v>
      </c>
    </row>
    <row r="181" spans="3:8" x14ac:dyDescent="0.25">
      <c r="C181" s="1" t="s">
        <v>72</v>
      </c>
      <c r="D181" s="1" t="s">
        <v>35</v>
      </c>
      <c r="G181">
        <f t="shared" si="13"/>
        <v>3</v>
      </c>
      <c r="H181">
        <f t="shared" si="14"/>
        <v>2</v>
      </c>
    </row>
    <row r="182" spans="3:8" x14ac:dyDescent="0.25">
      <c r="C182" s="1" t="s">
        <v>117</v>
      </c>
      <c r="D182" s="1" t="s">
        <v>46</v>
      </c>
      <c r="G182">
        <f t="shared" si="13"/>
        <v>3</v>
      </c>
      <c r="H182">
        <f t="shared" si="14"/>
        <v>1</v>
      </c>
    </row>
    <row r="183" spans="3:8" x14ac:dyDescent="0.25">
      <c r="C183" s="1" t="s">
        <v>56</v>
      </c>
      <c r="D183" s="1" t="s">
        <v>32</v>
      </c>
      <c r="G183">
        <f t="shared" si="13"/>
        <v>3</v>
      </c>
      <c r="H183">
        <f t="shared" si="14"/>
        <v>0</v>
      </c>
    </row>
    <row r="184" spans="3:8" x14ac:dyDescent="0.25">
      <c r="C184" s="1" t="s">
        <v>72</v>
      </c>
      <c r="D184" s="1" t="s">
        <v>35</v>
      </c>
      <c r="G184">
        <f t="shared" si="13"/>
        <v>3</v>
      </c>
      <c r="H184">
        <f t="shared" si="14"/>
        <v>2</v>
      </c>
    </row>
    <row r="185" spans="3:8" x14ac:dyDescent="0.25">
      <c r="C185" s="1" t="s">
        <v>40</v>
      </c>
      <c r="D185" s="1" t="s">
        <v>46</v>
      </c>
      <c r="G185">
        <f t="shared" si="13"/>
        <v>3</v>
      </c>
      <c r="H185">
        <f t="shared" si="14"/>
        <v>1</v>
      </c>
    </row>
  </sheetData>
  <mergeCells count="3">
    <mergeCell ref="G24:H24"/>
    <mergeCell ref="C3:F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49F4-E5FC-46EE-B3E9-EF67CB3EDACF}">
  <dimension ref="B4:K11"/>
  <sheetViews>
    <sheetView workbookViewId="0">
      <selection activeCell="K7" sqref="K7"/>
    </sheetView>
  </sheetViews>
  <sheetFormatPr defaultRowHeight="13.2" x14ac:dyDescent="0.25"/>
  <sheetData>
    <row r="4" spans="2:11" x14ac:dyDescent="0.25">
      <c r="B4" t="s">
        <v>382</v>
      </c>
      <c r="C4" s="3" t="s">
        <v>30</v>
      </c>
      <c r="D4" s="3" t="s">
        <v>60</v>
      </c>
      <c r="E4" s="4" t="s">
        <v>383</v>
      </c>
      <c r="G4" t="s">
        <v>382</v>
      </c>
      <c r="H4" s="3" t="s">
        <v>30</v>
      </c>
      <c r="I4" s="3" t="s">
        <v>60</v>
      </c>
    </row>
    <row r="5" spans="2:11" x14ac:dyDescent="0.25">
      <c r="B5" s="6" t="s">
        <v>394</v>
      </c>
      <c r="G5" s="6" t="s">
        <v>394</v>
      </c>
    </row>
    <row r="6" spans="2:11" x14ac:dyDescent="0.25">
      <c r="B6" s="3" t="s">
        <v>23</v>
      </c>
      <c r="C6">
        <f>COUNTIFS('Ответы на форму (1)'!$B$2:$B$204, Лист4!B6, 'Ответы на форму (1)'!$I$2:$I$204, Лист4!$C$4)</f>
        <v>63</v>
      </c>
      <c r="D6">
        <f>COUNTIFS('Ответы на форму (1)'!$B$2:$B$204, Лист4!B6, 'Ответы на форму (1)'!$I$2:$I$204, Лист4!$D$4)</f>
        <v>26</v>
      </c>
      <c r="E6">
        <f>SUM(C6:D6)</f>
        <v>89</v>
      </c>
      <c r="G6" s="3" t="s">
        <v>23</v>
      </c>
      <c r="H6">
        <f>E6*$C$11/$E$11</f>
        <v>64.40789473684211</v>
      </c>
      <c r="I6">
        <f>E6*$D$11/$E$11</f>
        <v>24.592105263157894</v>
      </c>
    </row>
    <row r="7" spans="2:11" x14ac:dyDescent="0.25">
      <c r="B7" s="3" t="s">
        <v>39</v>
      </c>
      <c r="C7">
        <f>COUNTIFS('Ответы на форму (1)'!$B$2:$B$204, Лист4!B7, 'Ответы на форму (1)'!$I$2:$I$204, Лист4!$C$4)</f>
        <v>4</v>
      </c>
      <c r="D7">
        <f>COUNTIFS('Ответы на форму (1)'!$B$2:$B$204, Лист4!B7, 'Ответы на форму (1)'!$I$2:$I$204, Лист4!$D$4)</f>
        <v>3</v>
      </c>
      <c r="E7">
        <f t="shared" ref="E7:E10" si="0">SUM(C7:D7)</f>
        <v>7</v>
      </c>
      <c r="G7" s="3" t="s">
        <v>39</v>
      </c>
      <c r="H7">
        <f t="shared" ref="H7:H10" si="1">E7*$C$11/$E$11</f>
        <v>5.0657894736842106</v>
      </c>
      <c r="I7">
        <f t="shared" ref="I7:I10" si="2">E7*$D$11/$E$11</f>
        <v>1.9342105263157894</v>
      </c>
      <c r="K7" s="4"/>
    </row>
    <row r="8" spans="2:11" x14ac:dyDescent="0.25">
      <c r="B8" s="3" t="s">
        <v>49</v>
      </c>
      <c r="C8">
        <f>COUNTIFS('Ответы на форму (1)'!$B$2:$B$204, Лист4!B8, 'Ответы на форму (1)'!$I$2:$I$204, Лист4!$C$4)</f>
        <v>23</v>
      </c>
      <c r="D8">
        <f>COUNTIFS('Ответы на форму (1)'!$B$2:$B$204, Лист4!B8, 'Ответы на форму (1)'!$I$2:$I$204, Лист4!$D$4)</f>
        <v>5</v>
      </c>
      <c r="E8">
        <f t="shared" si="0"/>
        <v>28</v>
      </c>
      <c r="G8" s="3" t="s">
        <v>49</v>
      </c>
      <c r="H8">
        <f t="shared" si="1"/>
        <v>20.263157894736842</v>
      </c>
      <c r="I8">
        <f t="shared" si="2"/>
        <v>7.7368421052631575</v>
      </c>
      <c r="K8">
        <f>_xlfn.CHISQ.TEST(C6:D10,H6:I10)</f>
        <v>0.66993482404330518</v>
      </c>
    </row>
    <row r="9" spans="2:11" x14ac:dyDescent="0.25">
      <c r="B9" s="3" t="s">
        <v>119</v>
      </c>
      <c r="C9">
        <f>COUNTIFS('Ответы на форму (1)'!$B$2:$B$204, Лист4!B9, 'Ответы на форму (1)'!$I$2:$I$204, Лист4!$C$4)</f>
        <v>16</v>
      </c>
      <c r="D9">
        <f>COUNTIFS('Ответы на форму (1)'!$B$2:$B$204, Лист4!B9, 'Ответы на форму (1)'!$I$2:$I$204, Лист4!$D$4)</f>
        <v>6</v>
      </c>
      <c r="E9">
        <f t="shared" si="0"/>
        <v>22</v>
      </c>
      <c r="G9" s="3" t="s">
        <v>119</v>
      </c>
      <c r="H9">
        <f t="shared" si="1"/>
        <v>15.921052631578947</v>
      </c>
      <c r="I9">
        <f t="shared" si="2"/>
        <v>6.0789473684210522</v>
      </c>
    </row>
    <row r="10" spans="2:11" x14ac:dyDescent="0.25">
      <c r="B10" s="3" t="s">
        <v>125</v>
      </c>
      <c r="C10">
        <f>COUNTIFS('Ответы на форму (1)'!$B$2:$B$204, Лист4!B10, 'Ответы на форму (1)'!$I$2:$I$204, Лист4!$C$4)</f>
        <v>4</v>
      </c>
      <c r="D10">
        <f>COUNTIFS('Ответы на форму (1)'!$B$2:$B$204, Лист4!B10, 'Ответы на форму (1)'!$I$2:$I$204, Лист4!$D$4)</f>
        <v>2</v>
      </c>
      <c r="E10">
        <f t="shared" si="0"/>
        <v>6</v>
      </c>
      <c r="G10" s="3" t="s">
        <v>125</v>
      </c>
      <c r="H10">
        <f t="shared" si="1"/>
        <v>4.3421052631578947</v>
      </c>
      <c r="I10">
        <f t="shared" si="2"/>
        <v>1.6578947368421053</v>
      </c>
    </row>
    <row r="11" spans="2:11" x14ac:dyDescent="0.25">
      <c r="B11" s="3" t="s">
        <v>383</v>
      </c>
      <c r="C11">
        <f>SUM(C6:C10)</f>
        <v>110</v>
      </c>
      <c r="D11">
        <f>SUM(D6:D10)</f>
        <v>42</v>
      </c>
      <c r="E11">
        <f>SUM(C6:D10)</f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AF26-2711-4C9E-A36D-886794A11830}">
  <dimension ref="B4:Q11"/>
  <sheetViews>
    <sheetView workbookViewId="0">
      <selection activeCell="C6" sqref="C6"/>
    </sheetView>
  </sheetViews>
  <sheetFormatPr defaultRowHeight="13.2" x14ac:dyDescent="0.25"/>
  <sheetData>
    <row r="4" spans="2:17" x14ac:dyDescent="0.25">
      <c r="B4" s="6" t="s">
        <v>389</v>
      </c>
      <c r="C4" s="3" t="s">
        <v>31</v>
      </c>
      <c r="D4" s="3" t="s">
        <v>44</v>
      </c>
      <c r="E4" s="3" t="s">
        <v>54</v>
      </c>
      <c r="F4" s="3" t="s">
        <v>61</v>
      </c>
      <c r="G4" s="3" t="s">
        <v>304</v>
      </c>
      <c r="H4" s="4" t="s">
        <v>383</v>
      </c>
      <c r="J4" s="6" t="s">
        <v>389</v>
      </c>
      <c r="K4" s="3" t="s">
        <v>31</v>
      </c>
      <c r="L4" s="3" t="s">
        <v>44</v>
      </c>
      <c r="M4" s="3" t="s">
        <v>54</v>
      </c>
      <c r="N4" s="3" t="s">
        <v>61</v>
      </c>
      <c r="O4" s="3" t="s">
        <v>304</v>
      </c>
    </row>
    <row r="5" spans="2:17" x14ac:dyDescent="0.25">
      <c r="B5" s="6" t="s">
        <v>394</v>
      </c>
      <c r="J5" s="6" t="s">
        <v>394</v>
      </c>
    </row>
    <row r="6" spans="2:17" x14ac:dyDescent="0.25">
      <c r="B6" s="3" t="s">
        <v>23</v>
      </c>
      <c r="C6">
        <f>COUNTIFS('Ответы на форму (1)'!$B$2:$B$204, Лист5!B6, 'Ответы на форму (1)'!$T$2:$T$204, Лист5!$C$4)</f>
        <v>23</v>
      </c>
      <c r="D6">
        <f>COUNTIFS('Ответы на форму (1)'!$B$2:$B$204, Лист5!B6, 'Ответы на форму (1)'!$T$2:$T$204, Лист5!$D$4)</f>
        <v>11</v>
      </c>
      <c r="E6">
        <f>COUNTIFS('Ответы на форму (1)'!$B$2:$B$204, Лист5!B6, 'Ответы на форму (1)'!$T$2:$T$204, Лист5!$E$4)</f>
        <v>28</v>
      </c>
      <c r="F6">
        <f>COUNTIFS('Ответы на форму (1)'!$B$2:$B$204, Лист5!B6, 'Ответы на форму (1)'!$T$2:$T$204, Лист5!$F$4)</f>
        <v>28</v>
      </c>
      <c r="G6">
        <f>COUNTIFS('Ответы на форму (1)'!$B$2:$B$204, Лист5!B6, 'Ответы на форму (1)'!$T$2:$T$204, Лист5!$G$4)</f>
        <v>2</v>
      </c>
      <c r="H6">
        <f>SUM(C6:G6)</f>
        <v>92</v>
      </c>
      <c r="J6" s="3" t="s">
        <v>23</v>
      </c>
      <c r="K6">
        <f>H6*$C$11/$H$11</f>
        <v>27.024999999999999</v>
      </c>
      <c r="L6">
        <f>H6*$D$11/$H$11</f>
        <v>12.074999999999999</v>
      </c>
      <c r="M6">
        <f>H6*$E$11/$H$11</f>
        <v>24.15</v>
      </c>
      <c r="N6">
        <f>H6*$F$11/$H$11</f>
        <v>27.024999999999999</v>
      </c>
      <c r="O6">
        <f>H6*$G$11/$H$11</f>
        <v>1.7250000000000001</v>
      </c>
    </row>
    <row r="7" spans="2:17" x14ac:dyDescent="0.25">
      <c r="B7" s="3" t="s">
        <v>39</v>
      </c>
      <c r="C7">
        <f>COUNTIFS('Ответы на форму (1)'!$B$2:$B$204, Лист5!B7, 'Ответы на форму (1)'!$T$2:$T$204, Лист5!$C$4)</f>
        <v>3</v>
      </c>
      <c r="D7">
        <f>COUNTIFS('Ответы на форму (1)'!$B$2:$B$204, Лист5!B7, 'Ответы на форму (1)'!$T$2:$T$204, Лист5!$D$4)</f>
        <v>1</v>
      </c>
      <c r="E7">
        <f>COUNTIFS('Ответы на форму (1)'!$B$2:$B$204, Лист5!B7, 'Ответы на форму (1)'!$T$2:$T$204, Лист5!$E$4)</f>
        <v>3</v>
      </c>
      <c r="F7">
        <f>COUNTIFS('Ответы на форму (1)'!$B$2:$B$204, Лист5!B7, 'Ответы на форму (1)'!$T$2:$T$204, Лист5!$F$4)</f>
        <v>1</v>
      </c>
      <c r="G7">
        <f>COUNTIFS('Ответы на форму (1)'!$B$2:$B$204, Лист5!B7, 'Ответы на форму (1)'!$T$2:$T$204, Лист5!$G$4)</f>
        <v>0</v>
      </c>
      <c r="H7">
        <f t="shared" ref="H7:H10" si="0">SUM(C7:G7)</f>
        <v>8</v>
      </c>
      <c r="J7" s="3" t="s">
        <v>39</v>
      </c>
      <c r="K7">
        <f t="shared" ref="K7:K10" si="1">H7*$C$11/$H$11</f>
        <v>2.35</v>
      </c>
      <c r="L7">
        <f t="shared" ref="L7:L10" si="2">H7*$D$11/$H$11</f>
        <v>1.05</v>
      </c>
      <c r="M7">
        <f t="shared" ref="M7:M10" si="3">H7*$E$11/$H$11</f>
        <v>2.1</v>
      </c>
      <c r="N7">
        <f t="shared" ref="N7:N10" si="4">H7*$F$11/$H$11</f>
        <v>2.35</v>
      </c>
      <c r="O7">
        <f t="shared" ref="O7:O10" si="5">H7*$G$11/$H$11</f>
        <v>0.15</v>
      </c>
      <c r="Q7" s="4" t="s">
        <v>384</v>
      </c>
    </row>
    <row r="8" spans="2:17" x14ac:dyDescent="0.25">
      <c r="B8" s="3" t="s">
        <v>49</v>
      </c>
      <c r="C8">
        <f>COUNTIFS('Ответы на форму (1)'!$B$2:$B$204, Лист5!B8, 'Ответы на форму (1)'!$T$2:$T$204, Лист5!$C$4)</f>
        <v>10</v>
      </c>
      <c r="D8">
        <f>COUNTIFS('Ответы на форму (1)'!$B$2:$B$204, Лист5!B8, 'Ответы на форму (1)'!$T$2:$T$204, Лист5!$D$4)</f>
        <v>4</v>
      </c>
      <c r="E8">
        <f>COUNTIFS('Ответы на форму (1)'!$B$2:$B$204, Лист5!B8, 'Ответы на форму (1)'!$T$2:$T$204, Лист5!$E$4)</f>
        <v>7</v>
      </c>
      <c r="F8">
        <f>COUNTIFS('Ответы на форму (1)'!$B$2:$B$204, Лист5!B8, 'Ответы на форму (1)'!$T$2:$T$204, Лист5!$F$4)</f>
        <v>9</v>
      </c>
      <c r="G8">
        <f>COUNTIFS('Ответы на форму (1)'!$B$2:$B$204, Лист5!B8, 'Ответы на форму (1)'!$T$2:$T$204, Лист5!$G$4)</f>
        <v>0</v>
      </c>
      <c r="H8">
        <f t="shared" si="0"/>
        <v>30</v>
      </c>
      <c r="J8" s="3" t="s">
        <v>49</v>
      </c>
      <c r="K8">
        <f t="shared" si="1"/>
        <v>8.8125</v>
      </c>
      <c r="L8">
        <f t="shared" si="2"/>
        <v>3.9375</v>
      </c>
      <c r="M8">
        <f t="shared" si="3"/>
        <v>7.875</v>
      </c>
      <c r="N8">
        <f t="shared" si="4"/>
        <v>8.8125</v>
      </c>
      <c r="O8">
        <f t="shared" si="5"/>
        <v>0.5625</v>
      </c>
      <c r="Q8">
        <f>_xlfn.CHISQ.TEST(C6:G10,K6:O10)</f>
        <v>0.60450719438985601</v>
      </c>
    </row>
    <row r="9" spans="2:17" x14ac:dyDescent="0.25">
      <c r="B9" s="3" t="s">
        <v>119</v>
      </c>
      <c r="C9">
        <f>COUNTIFS('Ответы на форму (1)'!$B$2:$B$204, Лист5!B9, 'Ответы на форму (1)'!$T$2:$T$204, Лист5!$C$4)</f>
        <v>7</v>
      </c>
      <c r="D9">
        <f>COUNTIFS('Ответы на форму (1)'!$B$2:$B$204, Лист5!B9, 'Ответы на форму (1)'!$T$2:$T$204, Лист5!$D$4)</f>
        <v>3</v>
      </c>
      <c r="E9">
        <f>COUNTIFS('Ответы на форму (1)'!$B$2:$B$204, Лист5!B9, 'Ответы на форму (1)'!$T$2:$T$204, Лист5!$E$4)</f>
        <v>4</v>
      </c>
      <c r="F9">
        <f>COUNTIFS('Ответы на форму (1)'!$B$2:$B$204, Лист5!B9, 'Ответы на форму (1)'!$T$2:$T$204, Лист5!$F$4)</f>
        <v>9</v>
      </c>
      <c r="G9">
        <f>COUNTIFS('Ответы на форму (1)'!$B$2:$B$204, Лист5!B9, 'Ответы на форму (1)'!$T$2:$T$204, Лист5!$G$4)</f>
        <v>1</v>
      </c>
      <c r="H9">
        <f t="shared" si="0"/>
        <v>24</v>
      </c>
      <c r="J9" s="3" t="s">
        <v>119</v>
      </c>
      <c r="K9">
        <f t="shared" si="1"/>
        <v>7.05</v>
      </c>
      <c r="L9">
        <f t="shared" si="2"/>
        <v>3.15</v>
      </c>
      <c r="M9">
        <f t="shared" si="3"/>
        <v>6.3</v>
      </c>
      <c r="N9">
        <f t="shared" si="4"/>
        <v>7.05</v>
      </c>
      <c r="O9">
        <f t="shared" si="5"/>
        <v>0.45</v>
      </c>
    </row>
    <row r="10" spans="2:17" x14ac:dyDescent="0.25">
      <c r="B10" s="3" t="s">
        <v>125</v>
      </c>
      <c r="C10">
        <f>COUNTIFS('Ответы на форму (1)'!$B$2:$B$204, Лист5!B10, 'Ответы на форму (1)'!$T$2:$T$204, Лист5!$C$4)</f>
        <v>4</v>
      </c>
      <c r="D10">
        <f>COUNTIFS('Ответы на форму (1)'!$B$2:$B$204, Лист5!B10, 'Ответы на форму (1)'!$T$2:$T$204, Лист5!$D$4)</f>
        <v>2</v>
      </c>
      <c r="E10">
        <f>COUNTIFS('Ответы на форму (1)'!$B$2:$B$204, Лист5!B10, 'Ответы на форму (1)'!$T$2:$T$204, Лист5!$E$4)</f>
        <v>0</v>
      </c>
      <c r="F10">
        <f>COUNTIFS('Ответы на форму (1)'!$B$2:$B$204, Лист5!B10, 'Ответы на форму (1)'!$T$2:$T$204, Лист5!$F$4)</f>
        <v>0</v>
      </c>
      <c r="G10">
        <f>COUNTIFS('Ответы на форму (1)'!$B$2:$B$204, Лист5!B10, 'Ответы на форму (1)'!$T$2:$T$204, Лист5!$G$4)</f>
        <v>0</v>
      </c>
      <c r="H10">
        <f t="shared" si="0"/>
        <v>6</v>
      </c>
      <c r="J10" s="3" t="s">
        <v>125</v>
      </c>
      <c r="K10">
        <f t="shared" si="1"/>
        <v>1.7625</v>
      </c>
      <c r="L10">
        <f t="shared" si="2"/>
        <v>0.78749999999999998</v>
      </c>
      <c r="M10">
        <f t="shared" si="3"/>
        <v>1.575</v>
      </c>
      <c r="N10">
        <f t="shared" si="4"/>
        <v>1.7625</v>
      </c>
      <c r="O10">
        <f t="shared" si="5"/>
        <v>0.1125</v>
      </c>
    </row>
    <row r="11" spans="2:17" x14ac:dyDescent="0.25">
      <c r="B11" s="3" t="s">
        <v>383</v>
      </c>
      <c r="C11">
        <f>SUM(C6:C10)</f>
        <v>47</v>
      </c>
      <c r="D11">
        <f t="shared" ref="D11:G11" si="6">SUM(D6:D10)</f>
        <v>21</v>
      </c>
      <c r="E11">
        <f t="shared" si="6"/>
        <v>42</v>
      </c>
      <c r="F11">
        <f t="shared" si="6"/>
        <v>47</v>
      </c>
      <c r="G11">
        <f t="shared" si="6"/>
        <v>3</v>
      </c>
      <c r="H11">
        <f>SUM(C6:G10)</f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6B94-5286-45AA-801D-F732DC0F2D2C}">
  <dimension ref="B4:M11"/>
  <sheetViews>
    <sheetView workbookViewId="0">
      <selection activeCell="C6" sqref="C6"/>
    </sheetView>
  </sheetViews>
  <sheetFormatPr defaultRowHeight="13.2" x14ac:dyDescent="0.25"/>
  <sheetData>
    <row r="4" spans="2:13" x14ac:dyDescent="0.25">
      <c r="B4" s="6" t="s">
        <v>390</v>
      </c>
      <c r="C4" s="3" t="s">
        <v>32</v>
      </c>
      <c r="D4" s="3" t="s">
        <v>35</v>
      </c>
      <c r="E4" s="3" t="s">
        <v>46</v>
      </c>
      <c r="F4" s="3" t="s">
        <v>383</v>
      </c>
      <c r="H4" s="6" t="s">
        <v>390</v>
      </c>
      <c r="I4" s="3" t="s">
        <v>32</v>
      </c>
      <c r="J4" s="3" t="s">
        <v>35</v>
      </c>
      <c r="K4" s="3" t="s">
        <v>46</v>
      </c>
    </row>
    <row r="5" spans="2:13" x14ac:dyDescent="0.25">
      <c r="B5" s="6" t="s">
        <v>394</v>
      </c>
      <c r="H5" s="6" t="s">
        <v>394</v>
      </c>
    </row>
    <row r="6" spans="2:13" x14ac:dyDescent="0.25">
      <c r="B6" s="3" t="s">
        <v>23</v>
      </c>
      <c r="C6">
        <f>COUNTIFS('Ответы на форму (1)'!$B$2:$B$204, Лист6!B6, 'Ответы на форму (1)'!$K$2:$K$204, Лист6!$C$4)</f>
        <v>25</v>
      </c>
      <c r="D6">
        <f>COUNTIFS('Ответы на форму (1)'!$B$2:$B$204, Лист6!B6, 'Ответы на форму (1)'!$K$2:$K$204, Лист6!$D$4)</f>
        <v>36</v>
      </c>
      <c r="E6">
        <f>COUNTIFS('Ответы на форму (1)'!$B$2:$B$204, Лист6!B6, 'Ответы на форму (1)'!$K$2:$K$204, Лист6!$E$4)</f>
        <v>31</v>
      </c>
      <c r="F6">
        <f>SUM(C6:E6)</f>
        <v>92</v>
      </c>
      <c r="H6" s="3" t="s">
        <v>23</v>
      </c>
      <c r="I6">
        <f>F6*$C$11/$F$11</f>
        <v>27.024999999999999</v>
      </c>
      <c r="J6">
        <f>F6*$D$11/$F$11</f>
        <v>36.225000000000001</v>
      </c>
      <c r="K6">
        <f>F6*$E$11/$F$11</f>
        <v>28.75</v>
      </c>
      <c r="M6" s="4" t="s">
        <v>384</v>
      </c>
    </row>
    <row r="7" spans="2:13" x14ac:dyDescent="0.25">
      <c r="B7" s="3" t="s">
        <v>39</v>
      </c>
      <c r="C7">
        <f>COUNTIFS('Ответы на форму (1)'!$B$2:$B$204, Лист6!B7, 'Ответы на форму (1)'!$K$2:$K$204, Лист6!$C$4)</f>
        <v>3</v>
      </c>
      <c r="D7">
        <f>COUNTIFS('Ответы на форму (1)'!$B$2:$B$204, Лист6!B7, 'Ответы на форму (1)'!$K$2:$K$204, Лист6!$D$4)</f>
        <v>4</v>
      </c>
      <c r="E7">
        <f>COUNTIFS('Ответы на форму (1)'!$B$2:$B$204, Лист6!B7, 'Ответы на форму (1)'!$K$2:$K$204, Лист6!$E$4)</f>
        <v>1</v>
      </c>
      <c r="F7">
        <f t="shared" ref="F7:F10" si="0">SUM(C7:E7)</f>
        <v>8</v>
      </c>
      <c r="H7" s="3" t="s">
        <v>39</v>
      </c>
      <c r="I7">
        <f t="shared" ref="I7:I10" si="1">F7*$C$11/$F$11</f>
        <v>2.35</v>
      </c>
      <c r="J7">
        <f t="shared" ref="J7:J10" si="2">F7*$D$11/$F$11</f>
        <v>3.15</v>
      </c>
      <c r="K7">
        <f t="shared" ref="K7:K10" si="3">F7*$E$11/$F$11</f>
        <v>2.5</v>
      </c>
      <c r="M7">
        <f>_xlfn.CHISQ.TEST(C6:E10,I6:K10)</f>
        <v>0.36179832860275729</v>
      </c>
    </row>
    <row r="8" spans="2:13" x14ac:dyDescent="0.25">
      <c r="B8" s="3" t="s">
        <v>49</v>
      </c>
      <c r="C8">
        <f>COUNTIFS('Ответы на форму (1)'!$B$2:$B$204, Лист6!B8, 'Ответы на форму (1)'!$K$2:$K$204, Лист6!$C$4)</f>
        <v>8</v>
      </c>
      <c r="D8">
        <f>COUNTIFS('Ответы на форму (1)'!$B$2:$B$204, Лист6!B8, 'Ответы на форму (1)'!$K$2:$K$204, Лист6!$D$4)</f>
        <v>15</v>
      </c>
      <c r="E8">
        <f>COUNTIFS('Ответы на форму (1)'!$B$2:$B$204, Лист6!B8, 'Ответы на форму (1)'!$K$2:$K$204, Лист6!$E$4)</f>
        <v>7</v>
      </c>
      <c r="F8">
        <f t="shared" si="0"/>
        <v>30</v>
      </c>
      <c r="H8" s="3" t="s">
        <v>49</v>
      </c>
      <c r="I8">
        <f t="shared" si="1"/>
        <v>8.8125</v>
      </c>
      <c r="J8">
        <f t="shared" si="2"/>
        <v>11.8125</v>
      </c>
      <c r="K8">
        <f t="shared" si="3"/>
        <v>9.375</v>
      </c>
    </row>
    <row r="9" spans="2:13" x14ac:dyDescent="0.25">
      <c r="B9" s="3" t="s">
        <v>119</v>
      </c>
      <c r="C9">
        <f>COUNTIFS('Ответы на форму (1)'!$B$2:$B$204, Лист6!B9, 'Ответы на форму (1)'!$K$2:$K$204, Лист6!$C$4)</f>
        <v>9</v>
      </c>
      <c r="D9">
        <f>COUNTIFS('Ответы на форму (1)'!$B$2:$B$204, Лист6!B9, 'Ответы на форму (1)'!$K$2:$K$204, Лист6!$D$4)</f>
        <v>8</v>
      </c>
      <c r="E9">
        <f>COUNTIFS('Ответы на форму (1)'!$B$2:$B$204, Лист6!B9, 'Ответы на форму (1)'!$K$2:$K$204, Лист6!$E$4)</f>
        <v>7</v>
      </c>
      <c r="F9">
        <f t="shared" si="0"/>
        <v>24</v>
      </c>
      <c r="H9" s="3" t="s">
        <v>119</v>
      </c>
      <c r="I9">
        <f t="shared" si="1"/>
        <v>7.05</v>
      </c>
      <c r="J9">
        <f t="shared" si="2"/>
        <v>9.4499999999999993</v>
      </c>
      <c r="K9">
        <f t="shared" si="3"/>
        <v>7.5</v>
      </c>
    </row>
    <row r="10" spans="2:13" x14ac:dyDescent="0.25">
      <c r="B10" s="3" t="s">
        <v>125</v>
      </c>
      <c r="C10">
        <f>COUNTIFS('Ответы на форму (1)'!$B$2:$B$204, Лист6!B10, 'Ответы на форму (1)'!$K$2:$K$204, Лист6!$C$4)</f>
        <v>2</v>
      </c>
      <c r="D10">
        <f>COUNTIFS('Ответы на форму (1)'!$B$2:$B$204, Лист6!B10, 'Ответы на форму (1)'!$K$2:$K$204, Лист6!$D$4)</f>
        <v>0</v>
      </c>
      <c r="E10">
        <f>COUNTIFS('Ответы на форму (1)'!$B$2:$B$204, Лист6!B10, 'Ответы на форму (1)'!$K$2:$K$204, Лист6!$E$4)</f>
        <v>4</v>
      </c>
      <c r="F10">
        <f t="shared" si="0"/>
        <v>6</v>
      </c>
      <c r="H10" s="3" t="s">
        <v>125</v>
      </c>
      <c r="I10">
        <f t="shared" si="1"/>
        <v>1.7625</v>
      </c>
      <c r="J10">
        <f t="shared" si="2"/>
        <v>2.3624999999999998</v>
      </c>
      <c r="K10">
        <f t="shared" si="3"/>
        <v>1.875</v>
      </c>
    </row>
    <row r="11" spans="2:13" x14ac:dyDescent="0.25">
      <c r="B11" s="3" t="s">
        <v>383</v>
      </c>
      <c r="C11">
        <f>SUM(C6:C10)</f>
        <v>47</v>
      </c>
      <c r="D11">
        <f t="shared" ref="D11:E11" si="4">SUM(D6:D10)</f>
        <v>63</v>
      </c>
      <c r="E11">
        <f t="shared" si="4"/>
        <v>50</v>
      </c>
      <c r="F11">
        <f>SUM(C6:E10)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Ответы на форму (1)</vt:lpstr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2023-05-27T14:15:41Z</dcterms:created>
  <dcterms:modified xsi:type="dcterms:W3CDTF">2023-05-27T14:40:39Z</dcterms:modified>
</cp:coreProperties>
</file>