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1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exceloffthegrid-my.sharepoint.com/personal/mark_exceloffthegrid_com/Documents/Documents/EOTG/Articles/EOTG Phase 2/0050 - Sankey Diagrams/"/>
    </mc:Choice>
  </mc:AlternateContent>
  <xr:revisionPtr revIDLastSave="59" documentId="8_{11732C5E-B925-4FF2-A1F2-82ED23594841}" xr6:coauthVersionLast="46" xr6:coauthVersionMax="46" xr10:uidLastSave="{85CD2D58-9D03-49AA-9155-BEB97FADC4AB}"/>
  <bookViews>
    <workbookView minimized="1" xWindow="13020" yWindow="1176" windowWidth="7500" windowHeight="6000" xr2:uid="{2584FAA3-2BF7-418A-BCB2-44D00DC598BD}"/>
  </bookViews>
  <sheets>
    <sheet name="Sheet1" sheetId="1" r:id="rId1"/>
  </sheets>
  <definedNames>
    <definedName name="Blank">Sheet1!$C$8</definedName>
    <definedName name="Spacing">Sheet1!$J$35:$M$35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5" i="1" l="1"/>
  <c r="B33" i="1"/>
  <c r="B31" i="1"/>
  <c r="B29" i="1"/>
  <c r="B26" i="1"/>
  <c r="B24" i="1"/>
  <c r="B22" i="1"/>
  <c r="B20" i="1"/>
  <c r="C56" i="1"/>
  <c r="C55" i="1"/>
  <c r="C54" i="1"/>
  <c r="C53" i="1"/>
  <c r="C51" i="1"/>
  <c r="C50" i="1"/>
  <c r="C49" i="1"/>
  <c r="C48" i="1"/>
  <c r="C46" i="1"/>
  <c r="C45" i="1"/>
  <c r="C44" i="1"/>
  <c r="C43" i="1"/>
  <c r="C41" i="1"/>
  <c r="C40" i="1"/>
  <c r="C39" i="1"/>
  <c r="C38" i="1"/>
  <c r="B56" i="1"/>
  <c r="B55" i="1"/>
  <c r="B54" i="1"/>
  <c r="B53" i="1"/>
  <c r="B51" i="1"/>
  <c r="B50" i="1"/>
  <c r="B49" i="1"/>
  <c r="B48" i="1"/>
  <c r="B46" i="1"/>
  <c r="B45" i="1"/>
  <c r="B44" i="1"/>
  <c r="B43" i="1"/>
  <c r="B41" i="1"/>
  <c r="B40" i="1"/>
  <c r="B39" i="1"/>
  <c r="B38" i="1"/>
  <c r="D38" i="1" l="1"/>
  <c r="D39" i="1"/>
  <c r="M39" i="1" s="1"/>
  <c r="D40" i="1"/>
  <c r="L40" i="1" s="1"/>
  <c r="D41" i="1"/>
  <c r="L41" i="1" s="1"/>
  <c r="D42" i="1"/>
  <c r="C30" i="1" s="1"/>
  <c r="D43" i="1"/>
  <c r="M43" i="1" s="1"/>
  <c r="D44" i="1"/>
  <c r="K44" i="1" s="1"/>
  <c r="D45" i="1"/>
  <c r="J45" i="1" s="1"/>
  <c r="D46" i="1"/>
  <c r="K46" i="1" s="1"/>
  <c r="D47" i="1"/>
  <c r="L47" i="1" s="1"/>
  <c r="D48" i="1"/>
  <c r="K48" i="1" s="1"/>
  <c r="D49" i="1"/>
  <c r="J49" i="1" s="1"/>
  <c r="D50" i="1"/>
  <c r="M50" i="1" s="1"/>
  <c r="D51" i="1"/>
  <c r="L51" i="1" s="1"/>
  <c r="D52" i="1"/>
  <c r="J52" i="1" s="1"/>
  <c r="D53" i="1"/>
  <c r="D54" i="1"/>
  <c r="M54" i="1" s="1"/>
  <c r="D55" i="1"/>
  <c r="M55" i="1" s="1"/>
  <c r="D56" i="1"/>
  <c r="F38" i="1" l="1"/>
  <c r="C31" i="1"/>
  <c r="M53" i="1"/>
  <c r="C29" i="1"/>
  <c r="C26" i="1"/>
  <c r="C20" i="1"/>
  <c r="C35" i="1"/>
  <c r="C25" i="1"/>
  <c r="C34" i="1"/>
  <c r="C24" i="1"/>
  <c r="C33" i="1"/>
  <c r="C23" i="1"/>
  <c r="C32" i="1"/>
  <c r="C22" i="1"/>
  <c r="C21" i="1"/>
  <c r="K38" i="1"/>
  <c r="M38" i="1"/>
  <c r="L38" i="1"/>
  <c r="K39" i="1"/>
  <c r="L39" i="1"/>
  <c r="M41" i="1"/>
  <c r="L44" i="1"/>
  <c r="M44" i="1"/>
  <c r="L46" i="1"/>
  <c r="J44" i="1"/>
  <c r="J46" i="1"/>
  <c r="J39" i="1"/>
  <c r="M45" i="1"/>
  <c r="K50" i="1"/>
  <c r="M56" i="1"/>
  <c r="K49" i="1"/>
  <c r="M49" i="1"/>
  <c r="M48" i="1"/>
  <c r="M46" i="1"/>
  <c r="J41" i="1"/>
  <c r="K41" i="1"/>
  <c r="M51" i="1"/>
  <c r="J50" i="1"/>
  <c r="J38" i="1"/>
  <c r="K51" i="1"/>
  <c r="L49" i="1"/>
  <c r="J51" i="1"/>
  <c r="J40" i="1"/>
  <c r="K45" i="1"/>
  <c r="L50" i="1"/>
  <c r="L48" i="1"/>
  <c r="M40" i="1"/>
  <c r="J48" i="1"/>
  <c r="K40" i="1"/>
  <c r="L45" i="1"/>
  <c r="L56" i="1"/>
  <c r="J55" i="1"/>
  <c r="K55" i="1"/>
  <c r="L55" i="1"/>
  <c r="J54" i="1"/>
  <c r="K54" i="1"/>
  <c r="L54" i="1"/>
  <c r="J53" i="1"/>
  <c r="J43" i="1"/>
  <c r="K53" i="1"/>
  <c r="K43" i="1"/>
  <c r="L53" i="1"/>
  <c r="L43" i="1"/>
  <c r="L52" i="1"/>
  <c r="M52" i="1"/>
  <c r="K52" i="1"/>
  <c r="I44" i="1"/>
  <c r="H44" i="1" s="1"/>
  <c r="J47" i="1"/>
  <c r="M47" i="1"/>
  <c r="K47" i="1"/>
  <c r="K42" i="1"/>
  <c r="M42" i="1"/>
  <c r="I49" i="1"/>
  <c r="H49" i="1" s="1"/>
  <c r="I53" i="1"/>
  <c r="H53" i="1" s="1"/>
  <c r="I45" i="1"/>
  <c r="H45" i="1" s="1"/>
  <c r="I50" i="1"/>
  <c r="H50" i="1" s="1"/>
  <c r="I48" i="1"/>
  <c r="H48" i="1" s="1"/>
  <c r="I40" i="1"/>
  <c r="H40" i="1" s="1"/>
  <c r="P40" i="1" s="1"/>
  <c r="I55" i="1"/>
  <c r="H55" i="1" s="1"/>
  <c r="I47" i="1"/>
  <c r="H47" i="1" s="1"/>
  <c r="P47" i="1" s="1"/>
  <c r="I43" i="1"/>
  <c r="H43" i="1" s="1"/>
  <c r="I41" i="1"/>
  <c r="H41" i="1" s="1"/>
  <c r="P41" i="1" s="1"/>
  <c r="I54" i="1"/>
  <c r="H54" i="1" s="1"/>
  <c r="I46" i="1"/>
  <c r="H46" i="1" s="1"/>
  <c r="I38" i="1"/>
  <c r="H38" i="1" s="1"/>
  <c r="J42" i="1"/>
  <c r="L42" i="1"/>
  <c r="F56" i="1"/>
  <c r="F45" i="1"/>
  <c r="G45" i="1" s="1"/>
  <c r="F52" i="1"/>
  <c r="N52" i="1" s="1"/>
  <c r="F44" i="1"/>
  <c r="F53" i="1"/>
  <c r="G53" i="1" s="1"/>
  <c r="F51" i="1"/>
  <c r="G51" i="1" s="1"/>
  <c r="F43" i="1"/>
  <c r="G43" i="1" s="1"/>
  <c r="F50" i="1"/>
  <c r="G50" i="1" s="1"/>
  <c r="F42" i="1"/>
  <c r="G42" i="1" s="1"/>
  <c r="F49" i="1"/>
  <c r="G49" i="1" s="1"/>
  <c r="F41" i="1"/>
  <c r="G41" i="1" s="1"/>
  <c r="F48" i="1"/>
  <c r="F40" i="1"/>
  <c r="G40" i="1" s="1"/>
  <c r="F55" i="1"/>
  <c r="G55" i="1" s="1"/>
  <c r="O55" i="1" s="1"/>
  <c r="F47" i="1"/>
  <c r="G47" i="1" s="1"/>
  <c r="O47" i="1" s="1"/>
  <c r="F39" i="1"/>
  <c r="G39" i="1" s="1"/>
  <c r="F54" i="1"/>
  <c r="G54" i="1" s="1"/>
  <c r="F46" i="1"/>
  <c r="G46" i="1" s="1"/>
  <c r="O46" i="1" s="1"/>
  <c r="P38" i="1" l="1"/>
  <c r="N38" i="1"/>
  <c r="Q38" i="1"/>
  <c r="O39" i="1"/>
  <c r="O45" i="1"/>
  <c r="O51" i="1"/>
  <c r="P46" i="1"/>
  <c r="O53" i="1"/>
  <c r="O40" i="1"/>
  <c r="O49" i="1"/>
  <c r="P48" i="1"/>
  <c r="O43" i="1"/>
  <c r="P50" i="1"/>
  <c r="P54" i="1"/>
  <c r="P44" i="1"/>
  <c r="P53" i="1"/>
  <c r="P49" i="1"/>
  <c r="O54" i="1"/>
  <c r="O50" i="1"/>
  <c r="P55" i="1"/>
  <c r="O41" i="1"/>
  <c r="P43" i="1"/>
  <c r="Q47" i="1"/>
  <c r="P45" i="1"/>
  <c r="Q46" i="1"/>
  <c r="Q41" i="1"/>
  <c r="Q50" i="1"/>
  <c r="Q54" i="1"/>
  <c r="Q49" i="1"/>
  <c r="Q40" i="1"/>
  <c r="O42" i="1"/>
  <c r="Q48" i="1"/>
  <c r="Q45" i="1"/>
  <c r="Q44" i="1"/>
  <c r="Q53" i="1"/>
  <c r="Q55" i="1"/>
  <c r="Q43" i="1"/>
  <c r="I39" i="1"/>
  <c r="I51" i="1"/>
  <c r="I56" i="1"/>
  <c r="K56" i="1"/>
  <c r="I42" i="1"/>
  <c r="J56" i="1"/>
  <c r="I52" i="1"/>
  <c r="G38" i="1"/>
  <c r="O38" i="1" s="1"/>
  <c r="N43" i="1"/>
  <c r="N39" i="1"/>
  <c r="N41" i="1"/>
  <c r="N40" i="1"/>
  <c r="N53" i="1"/>
  <c r="N47" i="1"/>
  <c r="G52" i="1"/>
  <c r="O52" i="1" s="1"/>
  <c r="N54" i="1"/>
  <c r="N51" i="1"/>
  <c r="N46" i="1"/>
  <c r="G48" i="1"/>
  <c r="O48" i="1" s="1"/>
  <c r="N48" i="1"/>
  <c r="N42" i="1"/>
  <c r="N45" i="1"/>
  <c r="G44" i="1"/>
  <c r="O44" i="1" s="1"/>
  <c r="G56" i="1"/>
  <c r="N50" i="1"/>
  <c r="N44" i="1"/>
  <c r="N49" i="1"/>
  <c r="N55" i="1"/>
  <c r="H52" i="1" l="1"/>
  <c r="P52" i="1" s="1"/>
  <c r="Q52" i="1"/>
  <c r="H39" i="1"/>
  <c r="P39" i="1" s="1"/>
  <c r="Q39" i="1"/>
  <c r="H51" i="1"/>
  <c r="P51" i="1" s="1"/>
  <c r="Q51" i="1"/>
  <c r="H56" i="1"/>
  <c r="P56" i="1" s="1"/>
  <c r="Q56" i="1"/>
  <c r="O56" i="1"/>
  <c r="H42" i="1"/>
  <c r="P42" i="1" s="1"/>
  <c r="Q42" i="1"/>
  <c r="N56" i="1"/>
</calcChain>
</file>

<file path=xl/sharedStrings.xml><?xml version="1.0" encoding="utf-8"?>
<sst xmlns="http://schemas.openxmlformats.org/spreadsheetml/2006/main" count="43" uniqueCount="30">
  <si>
    <t>Rental</t>
  </si>
  <si>
    <t>Dividends</t>
  </si>
  <si>
    <t>Salary Julie</t>
  </si>
  <si>
    <t>Home</t>
  </si>
  <si>
    <t>Cars</t>
  </si>
  <si>
    <t>Food</t>
  </si>
  <si>
    <t>From / To</t>
  </si>
  <si>
    <t>Savings</t>
  </si>
  <si>
    <t>From</t>
  </si>
  <si>
    <t>To</t>
  </si>
  <si>
    <t>Value</t>
  </si>
  <si>
    <t>Above Start</t>
  </si>
  <si>
    <t>Above End</t>
  </si>
  <si>
    <t>Above Mid 1</t>
  </si>
  <si>
    <t>Above Mid 2</t>
  </si>
  <si>
    <t>Below Start</t>
  </si>
  <si>
    <t>Below Mid 1</t>
  </si>
  <si>
    <t>Below Mid 2</t>
  </si>
  <si>
    <t>Below End</t>
  </si>
  <si>
    <t>Value Start</t>
  </si>
  <si>
    <t>Value Mid 1</t>
  </si>
  <si>
    <t>Value Mid 2</t>
  </si>
  <si>
    <t>Value End</t>
  </si>
  <si>
    <t>End Position</t>
  </si>
  <si>
    <t>Blank:</t>
  </si>
  <si>
    <t>Spacing:</t>
  </si>
  <si>
    <t>Blank 1</t>
  </si>
  <si>
    <t>Blank 2</t>
  </si>
  <si>
    <t>Blank 3</t>
  </si>
  <si>
    <t>Salary Dave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</si>
</sst>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ont="1" applyFill="1" applyBorder="1"/>
    <xf numFmtId="0" fontId="1" fillId="3" borderId="1" xfId="0" applyFont="1" applyFill="1" applyBorder="1"/>
    <xf numFmtId="0" fontId="0" fillId="0" borderId="0" xfId="0" applyAlignment="1">
      <alignment horizontal="center"/>
    </xf>
    <xf numFmtId="0" fontId="0" fillId="0" borderId="0" xfId="0" applyNumberFormat="1"/>
  </cellXfs>
  <cellStyles count="1">
    <cellStyle name="Normal" xfId="0" builtinId="0"/>
  </cellStyles>
  <dxfs count="1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percentStacked"/>
        <c:varyColors val="0"/>
        <c:ser>
          <c:idx val="0"/>
          <c:order val="0"/>
          <c:spPr>
            <a:noFill/>
            <a:ln w="25400">
              <a:noFill/>
            </a:ln>
            <a:effectLst/>
          </c:spPr>
          <c:cat>
            <c:numRef>
              <c:f>Sheet1!$J$35:$M$35</c:f>
              <c:numCache>
                <c:formatCode>General</c:formatCode>
                <c:ptCount val="4"/>
                <c:pt idx="0">
                  <c:v>0</c:v>
                </c:pt>
                <c:pt idx="1">
                  <c:v>10</c:v>
                </c:pt>
                <c:pt idx="2">
                  <c:v>90</c:v>
                </c:pt>
                <c:pt idx="3">
                  <c:v>100</c:v>
                </c:pt>
              </c:numCache>
            </c:numRef>
          </c:cat>
          <c:val>
            <c:numRef>
              <c:f>Sheet1!$F$56:$I$56</c:f>
              <c:numCache>
                <c:formatCode>General</c:formatCode>
                <c:ptCount val="4"/>
                <c:pt idx="0">
                  <c:v>5200</c:v>
                </c:pt>
                <c:pt idx="1">
                  <c:v>5200</c:v>
                </c:pt>
                <c:pt idx="2">
                  <c:v>5200</c:v>
                </c:pt>
                <c:pt idx="3">
                  <c:v>5200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CE4-4AA7-AC5C-06EAC28A9F44}"/>
            </c:ext>
          </c:extLst>
        </c:ser>
        <c:ser>
          <c:idx val="1"/>
          <c:order val="1"/>
          <c:spPr>
            <a:solidFill>
              <a:schemeClr val="tx1">
                <a:lumMod val="50000"/>
                <a:lumOff val="50000"/>
                <a:alpha val="50000"/>
              </a:schemeClr>
            </a:solidFill>
            <a:ln w="25400">
              <a:noFill/>
            </a:ln>
            <a:effectLst/>
          </c:spPr>
          <c:cat>
            <c:numRef>
              <c:f>Sheet1!$J$35:$M$35</c:f>
              <c:numCache>
                <c:formatCode>General</c:formatCode>
                <c:ptCount val="4"/>
                <c:pt idx="0">
                  <c:v>0</c:v>
                </c:pt>
                <c:pt idx="1">
                  <c:v>10</c:v>
                </c:pt>
                <c:pt idx="2">
                  <c:v>90</c:v>
                </c:pt>
                <c:pt idx="3">
                  <c:v>100</c:v>
                </c:pt>
              </c:numCache>
            </c:numRef>
          </c:cat>
          <c:val>
            <c:numRef>
              <c:f>Sheet1!$J$56:$M$56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CE4-4AA7-AC5C-06EAC28A9F44}"/>
            </c:ext>
          </c:extLst>
        </c:ser>
        <c:ser>
          <c:idx val="2"/>
          <c:order val="2"/>
          <c:spPr>
            <a:noFill/>
            <a:ln w="25400">
              <a:noFill/>
            </a:ln>
            <a:effectLst/>
          </c:spPr>
          <c:cat>
            <c:numRef>
              <c:f>Sheet1!$J$35:$M$35</c:f>
              <c:numCache>
                <c:formatCode>General</c:formatCode>
                <c:ptCount val="4"/>
                <c:pt idx="0">
                  <c:v>0</c:v>
                </c:pt>
                <c:pt idx="1">
                  <c:v>10</c:v>
                </c:pt>
                <c:pt idx="2">
                  <c:v>90</c:v>
                </c:pt>
                <c:pt idx="3">
                  <c:v>100</c:v>
                </c:pt>
              </c:numCache>
            </c:numRef>
          </c:cat>
          <c:val>
            <c:numRef>
              <c:f>Sheet1!$N$56:$Q$56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CE4-4AA7-AC5C-06EAC28A9F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5386895"/>
        <c:axId val="1835389807"/>
      </c:areaChart>
      <c:dateAx>
        <c:axId val="1835386895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1835389807"/>
        <c:crosses val="autoZero"/>
        <c:auto val="0"/>
        <c:lblOffset val="100"/>
        <c:baseTimeUnit val="days"/>
      </c:dateAx>
      <c:valAx>
        <c:axId val="1835389807"/>
        <c:scaling>
          <c:orientation val="maxMin"/>
          <c:min val="0"/>
        </c:scaling>
        <c:delete val="1"/>
        <c:axPos val="l"/>
        <c:numFmt formatCode="0%" sourceLinked="1"/>
        <c:majorTickMark val="none"/>
        <c:minorTickMark val="none"/>
        <c:tickLblPos val="nextTo"/>
        <c:crossAx val="1835386895"/>
        <c:crosses val="autoZero"/>
        <c:crossBetween val="midCat"/>
      </c:valAx>
      <c:spPr>
        <a:noFill/>
      </c:spPr>
    </c:plotArea>
    <c:plotVisOnly val="1"/>
    <c:dispBlanksAs val="zero"/>
    <c:showDLblsOverMax val="0"/>
    <c:extLst/>
  </c:chart>
  <c:spPr>
    <a:noFill/>
    <a:ln w="9525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9525" cap="flat" cmpd="sng" algn="ctr">
          <a:solidFill>
            <a:sysClr val="windowText" lastClr="000000">
              <a:lumMod val="15000"/>
              <a:lumOff val="85000"/>
            </a:sysClr>
          </a:solidFill>
          <a:prstDash val="solid"/>
          <a:round/>
        </a14:hiddenLine>
      </a:ext>
    </a:ex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percentStacked"/>
        <c:varyColors val="0"/>
        <c:ser>
          <c:idx val="0"/>
          <c:order val="0"/>
          <c:spPr>
            <a:noFill/>
            <a:ln w="25400">
              <a:noFill/>
            </a:ln>
            <a:effectLst/>
          </c:spPr>
          <c:cat>
            <c:numRef>
              <c:f>Sheet1!$J$35:$M$35</c:f>
              <c:numCache>
                <c:formatCode>General</c:formatCode>
                <c:ptCount val="4"/>
                <c:pt idx="0">
                  <c:v>0</c:v>
                </c:pt>
                <c:pt idx="1">
                  <c:v>10</c:v>
                </c:pt>
                <c:pt idx="2">
                  <c:v>90</c:v>
                </c:pt>
                <c:pt idx="3">
                  <c:v>100</c:v>
                </c:pt>
              </c:numCache>
            </c:numRef>
          </c:cat>
          <c:val>
            <c:numRef>
              <c:f>Sheet1!$F$47:$I$47</c:f>
              <c:numCache>
                <c:formatCode>General</c:formatCode>
                <c:ptCount val="4"/>
                <c:pt idx="0">
                  <c:v>3300</c:v>
                </c:pt>
                <c:pt idx="1">
                  <c:v>3300</c:v>
                </c:pt>
                <c:pt idx="2">
                  <c:v>2250</c:v>
                </c:pt>
                <c:pt idx="3">
                  <c:v>2250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671-4DEB-9710-0FE785FB1420}"/>
            </c:ext>
          </c:extLst>
        </c:ser>
        <c:ser>
          <c:idx val="1"/>
          <c:order val="1"/>
          <c:spPr>
            <a:noFill/>
            <a:ln w="25400">
              <a:noFill/>
            </a:ln>
            <a:effectLst/>
          </c:spPr>
          <c:cat>
            <c:numRef>
              <c:f>Sheet1!$J$35:$M$35</c:f>
              <c:numCache>
                <c:formatCode>General</c:formatCode>
                <c:ptCount val="4"/>
                <c:pt idx="0">
                  <c:v>0</c:v>
                </c:pt>
                <c:pt idx="1">
                  <c:v>10</c:v>
                </c:pt>
                <c:pt idx="2">
                  <c:v>90</c:v>
                </c:pt>
                <c:pt idx="3">
                  <c:v>100</c:v>
                </c:pt>
              </c:numCache>
            </c:numRef>
          </c:cat>
          <c:val>
            <c:numRef>
              <c:f>Sheet1!$J$47:$M$47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671-4DEB-9710-0FE785FB1420}"/>
            </c:ext>
          </c:extLst>
        </c:ser>
        <c:ser>
          <c:idx val="2"/>
          <c:order val="2"/>
          <c:spPr>
            <a:noFill/>
            <a:ln w="25400">
              <a:noFill/>
            </a:ln>
            <a:effectLst/>
          </c:spPr>
          <c:cat>
            <c:numRef>
              <c:f>Sheet1!$J$35:$M$35</c:f>
              <c:numCache>
                <c:formatCode>General</c:formatCode>
                <c:ptCount val="4"/>
                <c:pt idx="0">
                  <c:v>0</c:v>
                </c:pt>
                <c:pt idx="1">
                  <c:v>10</c:v>
                </c:pt>
                <c:pt idx="2">
                  <c:v>90</c:v>
                </c:pt>
                <c:pt idx="3">
                  <c:v>100</c:v>
                </c:pt>
              </c:numCache>
            </c:numRef>
          </c:cat>
          <c:val>
            <c:numRef>
              <c:f>Sheet1!$N$47:$Q$47</c:f>
              <c:numCache>
                <c:formatCode>General</c:formatCode>
                <c:ptCount val="4"/>
                <c:pt idx="0">
                  <c:v>1900</c:v>
                </c:pt>
                <c:pt idx="1">
                  <c:v>1900</c:v>
                </c:pt>
                <c:pt idx="2">
                  <c:v>2950</c:v>
                </c:pt>
                <c:pt idx="3">
                  <c:v>2950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671-4DEB-9710-0FE785FB14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5386895"/>
        <c:axId val="1835389807"/>
      </c:areaChart>
      <c:dateAx>
        <c:axId val="1835386895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1835389807"/>
        <c:crosses val="autoZero"/>
        <c:auto val="0"/>
        <c:lblOffset val="100"/>
        <c:baseTimeUnit val="days"/>
      </c:dateAx>
      <c:valAx>
        <c:axId val="1835389807"/>
        <c:scaling>
          <c:orientation val="maxMin"/>
          <c:min val="0"/>
        </c:scaling>
        <c:delete val="1"/>
        <c:axPos val="l"/>
        <c:numFmt formatCode="0%" sourceLinked="1"/>
        <c:majorTickMark val="none"/>
        <c:minorTickMark val="none"/>
        <c:tickLblPos val="nextTo"/>
        <c:crossAx val="1835386895"/>
        <c:crosses val="autoZero"/>
        <c:crossBetween val="midCat"/>
      </c:valAx>
      <c:spPr>
        <a:noFill/>
      </c:spPr>
    </c:plotArea>
    <c:plotVisOnly val="1"/>
    <c:dispBlanksAs val="zero"/>
    <c:showDLblsOverMax val="0"/>
    <c:extLst/>
  </c:chart>
  <c:spPr>
    <a:noFill/>
    <a:ln w="9525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9525" cap="flat" cmpd="sng" algn="ctr">
          <a:solidFill>
            <a:sysClr val="windowText" lastClr="000000">
              <a:lumMod val="15000"/>
              <a:lumOff val="85000"/>
            </a:sysClr>
          </a:solidFill>
          <a:prstDash val="solid"/>
          <a:round/>
        </a14:hiddenLine>
      </a:ext>
    </a:ex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percentStacked"/>
        <c:varyColors val="0"/>
        <c:ser>
          <c:idx val="0"/>
          <c:order val="0"/>
          <c:spPr>
            <a:noFill/>
            <a:ln w="25400">
              <a:noFill/>
            </a:ln>
            <a:effectLst/>
          </c:spPr>
          <c:cat>
            <c:numRef>
              <c:f>Sheet1!$J$35:$M$35</c:f>
              <c:numCache>
                <c:formatCode>General</c:formatCode>
                <c:ptCount val="4"/>
                <c:pt idx="0">
                  <c:v>0</c:v>
                </c:pt>
                <c:pt idx="1">
                  <c:v>10</c:v>
                </c:pt>
                <c:pt idx="2">
                  <c:v>90</c:v>
                </c:pt>
                <c:pt idx="3">
                  <c:v>100</c:v>
                </c:pt>
              </c:numCache>
            </c:numRef>
          </c:cat>
          <c:val>
            <c:numRef>
              <c:f>Sheet1!$F$46:$I$46</c:f>
              <c:numCache>
                <c:formatCode>General</c:formatCode>
                <c:ptCount val="4"/>
                <c:pt idx="0">
                  <c:v>3200</c:v>
                </c:pt>
                <c:pt idx="1">
                  <c:v>3200</c:v>
                </c:pt>
                <c:pt idx="2">
                  <c:v>4600</c:v>
                </c:pt>
                <c:pt idx="3">
                  <c:v>4600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00E-4B9D-BDFC-11248938BFAC}"/>
            </c:ext>
          </c:extLst>
        </c:ser>
        <c:ser>
          <c:idx val="1"/>
          <c:order val="1"/>
          <c:spPr>
            <a:solidFill>
              <a:schemeClr val="tx1">
                <a:lumMod val="50000"/>
                <a:lumOff val="50000"/>
                <a:alpha val="50000"/>
              </a:schemeClr>
            </a:solidFill>
            <a:ln w="25400">
              <a:noFill/>
            </a:ln>
            <a:effectLst/>
          </c:spPr>
          <c:cat>
            <c:numRef>
              <c:f>Sheet1!$J$35:$M$35</c:f>
              <c:numCache>
                <c:formatCode>General</c:formatCode>
                <c:ptCount val="4"/>
                <c:pt idx="0">
                  <c:v>0</c:v>
                </c:pt>
                <c:pt idx="1">
                  <c:v>10</c:v>
                </c:pt>
                <c:pt idx="2">
                  <c:v>90</c:v>
                </c:pt>
                <c:pt idx="3">
                  <c:v>100</c:v>
                </c:pt>
              </c:numCache>
            </c:numRef>
          </c:cat>
          <c:val>
            <c:numRef>
              <c:f>Sheet1!$J$46:$M$46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00E-4B9D-BDFC-11248938BFAC}"/>
            </c:ext>
          </c:extLst>
        </c:ser>
        <c:ser>
          <c:idx val="2"/>
          <c:order val="2"/>
          <c:spPr>
            <a:noFill/>
            <a:ln w="25400">
              <a:noFill/>
            </a:ln>
            <a:effectLst/>
          </c:spPr>
          <c:cat>
            <c:numRef>
              <c:f>Sheet1!$J$35:$M$35</c:f>
              <c:numCache>
                <c:formatCode>General</c:formatCode>
                <c:ptCount val="4"/>
                <c:pt idx="0">
                  <c:v>0</c:v>
                </c:pt>
                <c:pt idx="1">
                  <c:v>10</c:v>
                </c:pt>
                <c:pt idx="2">
                  <c:v>90</c:v>
                </c:pt>
                <c:pt idx="3">
                  <c:v>100</c:v>
                </c:pt>
              </c:numCache>
            </c:numRef>
          </c:cat>
          <c:val>
            <c:numRef>
              <c:f>Sheet1!$N$46:$Q$46</c:f>
              <c:numCache>
                <c:formatCode>General</c:formatCode>
                <c:ptCount val="4"/>
                <c:pt idx="0">
                  <c:v>2400</c:v>
                </c:pt>
                <c:pt idx="1">
                  <c:v>2400</c:v>
                </c:pt>
                <c:pt idx="2">
                  <c:v>1000</c:v>
                </c:pt>
                <c:pt idx="3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00E-4B9D-BDFC-11248938BF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5386895"/>
        <c:axId val="1835389807"/>
      </c:areaChart>
      <c:dateAx>
        <c:axId val="1835386895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1835389807"/>
        <c:crosses val="autoZero"/>
        <c:auto val="0"/>
        <c:lblOffset val="100"/>
        <c:baseTimeUnit val="days"/>
      </c:dateAx>
      <c:valAx>
        <c:axId val="1835389807"/>
        <c:scaling>
          <c:orientation val="maxMin"/>
          <c:min val="0"/>
        </c:scaling>
        <c:delete val="1"/>
        <c:axPos val="l"/>
        <c:numFmt formatCode="0%" sourceLinked="1"/>
        <c:majorTickMark val="none"/>
        <c:minorTickMark val="none"/>
        <c:tickLblPos val="nextTo"/>
        <c:crossAx val="1835386895"/>
        <c:crosses val="autoZero"/>
        <c:crossBetween val="midCat"/>
      </c:valAx>
      <c:spPr>
        <a:noFill/>
      </c:spPr>
    </c:plotArea>
    <c:plotVisOnly val="1"/>
    <c:dispBlanksAs val="zero"/>
    <c:showDLblsOverMax val="0"/>
    <c:extLst/>
  </c:chart>
  <c:spPr>
    <a:noFill/>
    <a:ln w="9525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9525" cap="flat" cmpd="sng" algn="ctr">
          <a:solidFill>
            <a:sysClr val="windowText" lastClr="000000">
              <a:lumMod val="15000"/>
              <a:lumOff val="85000"/>
            </a:sysClr>
          </a:solidFill>
          <a:prstDash val="solid"/>
          <a:round/>
        </a14:hiddenLine>
      </a:ext>
    </a:ex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percentStacked"/>
        <c:varyColors val="0"/>
        <c:ser>
          <c:idx val="0"/>
          <c:order val="0"/>
          <c:spPr>
            <a:noFill/>
            <a:ln w="25400">
              <a:noFill/>
            </a:ln>
            <a:effectLst/>
          </c:spPr>
          <c:cat>
            <c:numRef>
              <c:f>Sheet1!$J$35:$M$35</c:f>
              <c:numCache>
                <c:formatCode>General</c:formatCode>
                <c:ptCount val="4"/>
                <c:pt idx="0">
                  <c:v>0</c:v>
                </c:pt>
                <c:pt idx="1">
                  <c:v>10</c:v>
                </c:pt>
                <c:pt idx="2">
                  <c:v>90</c:v>
                </c:pt>
                <c:pt idx="3">
                  <c:v>100</c:v>
                </c:pt>
              </c:numCache>
            </c:numRef>
          </c:cat>
          <c:val>
            <c:numRef>
              <c:f>Sheet1!$F$45:$I$45</c:f>
              <c:numCache>
                <c:formatCode>General</c:formatCode>
                <c:ptCount val="4"/>
                <c:pt idx="0">
                  <c:v>2700</c:v>
                </c:pt>
                <c:pt idx="1">
                  <c:v>2700</c:v>
                </c:pt>
                <c:pt idx="2">
                  <c:v>3250</c:v>
                </c:pt>
                <c:pt idx="3">
                  <c:v>3250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5FB-4802-8511-4154F62A9968}"/>
            </c:ext>
          </c:extLst>
        </c:ser>
        <c:ser>
          <c:idx val="1"/>
          <c:order val="1"/>
          <c:spPr>
            <a:solidFill>
              <a:schemeClr val="tx1">
                <a:lumMod val="50000"/>
                <a:lumOff val="50000"/>
                <a:alpha val="50000"/>
              </a:schemeClr>
            </a:solidFill>
            <a:ln w="25400">
              <a:noFill/>
            </a:ln>
            <a:effectLst/>
          </c:spPr>
          <c:cat>
            <c:numRef>
              <c:f>Sheet1!$J$35:$M$35</c:f>
              <c:numCache>
                <c:formatCode>General</c:formatCode>
                <c:ptCount val="4"/>
                <c:pt idx="0">
                  <c:v>0</c:v>
                </c:pt>
                <c:pt idx="1">
                  <c:v>10</c:v>
                </c:pt>
                <c:pt idx="2">
                  <c:v>90</c:v>
                </c:pt>
                <c:pt idx="3">
                  <c:v>100</c:v>
                </c:pt>
              </c:numCache>
            </c:numRef>
          </c:cat>
          <c:val>
            <c:numRef>
              <c:f>Sheet1!$J$45:$M$45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5FB-4802-8511-4154F62A9968}"/>
            </c:ext>
          </c:extLst>
        </c:ser>
        <c:ser>
          <c:idx val="2"/>
          <c:order val="2"/>
          <c:spPr>
            <a:noFill/>
            <a:ln w="25400">
              <a:noFill/>
            </a:ln>
            <a:effectLst/>
          </c:spPr>
          <c:cat>
            <c:numRef>
              <c:f>Sheet1!$J$35:$M$35</c:f>
              <c:numCache>
                <c:formatCode>General</c:formatCode>
                <c:ptCount val="4"/>
                <c:pt idx="0">
                  <c:v>0</c:v>
                </c:pt>
                <c:pt idx="1">
                  <c:v>10</c:v>
                </c:pt>
                <c:pt idx="2">
                  <c:v>90</c:v>
                </c:pt>
                <c:pt idx="3">
                  <c:v>100</c:v>
                </c:pt>
              </c:numCache>
            </c:numRef>
          </c:cat>
          <c:val>
            <c:numRef>
              <c:f>Sheet1!$N$45:$Q$45</c:f>
              <c:numCache>
                <c:formatCode>General</c:formatCode>
                <c:ptCount val="4"/>
                <c:pt idx="0">
                  <c:v>2500</c:v>
                </c:pt>
                <c:pt idx="1">
                  <c:v>2500</c:v>
                </c:pt>
                <c:pt idx="2">
                  <c:v>1950</c:v>
                </c:pt>
                <c:pt idx="3">
                  <c:v>1950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5FB-4802-8511-4154F62A99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5386895"/>
        <c:axId val="1835389807"/>
      </c:areaChart>
      <c:dateAx>
        <c:axId val="1835386895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1835389807"/>
        <c:crosses val="autoZero"/>
        <c:auto val="0"/>
        <c:lblOffset val="100"/>
        <c:baseTimeUnit val="days"/>
      </c:dateAx>
      <c:valAx>
        <c:axId val="1835389807"/>
        <c:scaling>
          <c:orientation val="maxMin"/>
          <c:min val="0"/>
        </c:scaling>
        <c:delete val="1"/>
        <c:axPos val="l"/>
        <c:numFmt formatCode="0%" sourceLinked="1"/>
        <c:majorTickMark val="none"/>
        <c:minorTickMark val="none"/>
        <c:tickLblPos val="nextTo"/>
        <c:crossAx val="1835386895"/>
        <c:crosses val="autoZero"/>
        <c:crossBetween val="midCat"/>
      </c:valAx>
      <c:spPr>
        <a:noFill/>
      </c:spPr>
    </c:plotArea>
    <c:plotVisOnly val="1"/>
    <c:dispBlanksAs val="zero"/>
    <c:showDLblsOverMax val="0"/>
    <c:extLst/>
  </c:chart>
  <c:spPr>
    <a:noFill/>
    <a:ln w="9525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9525" cap="flat" cmpd="sng" algn="ctr">
          <a:solidFill>
            <a:sysClr val="windowText" lastClr="000000">
              <a:lumMod val="15000"/>
              <a:lumOff val="85000"/>
            </a:sysClr>
          </a:solidFill>
          <a:prstDash val="solid"/>
          <a:round/>
        </a14:hiddenLine>
      </a:ext>
    </a:ex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percentStacked"/>
        <c:varyColors val="0"/>
        <c:ser>
          <c:idx val="0"/>
          <c:order val="0"/>
          <c:spPr>
            <a:noFill/>
            <a:ln w="25400">
              <a:noFill/>
            </a:ln>
            <a:effectLst/>
          </c:spPr>
          <c:cat>
            <c:numRef>
              <c:f>Sheet1!$J$35:$M$35</c:f>
              <c:numCache>
                <c:formatCode>General</c:formatCode>
                <c:ptCount val="4"/>
                <c:pt idx="0">
                  <c:v>0</c:v>
                </c:pt>
                <c:pt idx="1">
                  <c:v>10</c:v>
                </c:pt>
                <c:pt idx="2">
                  <c:v>90</c:v>
                </c:pt>
                <c:pt idx="3">
                  <c:v>100</c:v>
                </c:pt>
              </c:numCache>
            </c:numRef>
          </c:cat>
          <c:val>
            <c:numRef>
              <c:f>Sheet1!$F$44:$I$44</c:f>
              <c:numCache>
                <c:formatCode>General</c:formatCode>
                <c:ptCount val="4"/>
                <c:pt idx="0">
                  <c:v>2500</c:v>
                </c:pt>
                <c:pt idx="1">
                  <c:v>2500</c:v>
                </c:pt>
                <c:pt idx="2">
                  <c:v>2000</c:v>
                </c:pt>
                <c:pt idx="3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05E-432B-A371-BA34C573791C}"/>
            </c:ext>
          </c:extLst>
        </c:ser>
        <c:ser>
          <c:idx val="1"/>
          <c:order val="1"/>
          <c:spPr>
            <a:solidFill>
              <a:schemeClr val="tx1">
                <a:lumMod val="50000"/>
                <a:lumOff val="50000"/>
                <a:alpha val="50000"/>
              </a:schemeClr>
            </a:solidFill>
            <a:ln w="25400">
              <a:noFill/>
            </a:ln>
            <a:effectLst/>
          </c:spPr>
          <c:cat>
            <c:numRef>
              <c:f>Sheet1!$J$35:$M$35</c:f>
              <c:numCache>
                <c:formatCode>General</c:formatCode>
                <c:ptCount val="4"/>
                <c:pt idx="0">
                  <c:v>0</c:v>
                </c:pt>
                <c:pt idx="1">
                  <c:v>10</c:v>
                </c:pt>
                <c:pt idx="2">
                  <c:v>90</c:v>
                </c:pt>
                <c:pt idx="3">
                  <c:v>100</c:v>
                </c:pt>
              </c:numCache>
            </c:numRef>
          </c:cat>
          <c:val>
            <c:numRef>
              <c:f>Sheet1!$J$44:$M$44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05E-432B-A371-BA34C573791C}"/>
            </c:ext>
          </c:extLst>
        </c:ser>
        <c:ser>
          <c:idx val="2"/>
          <c:order val="2"/>
          <c:spPr>
            <a:noFill/>
            <a:ln w="25400">
              <a:noFill/>
            </a:ln>
            <a:effectLst/>
          </c:spPr>
          <c:cat>
            <c:numRef>
              <c:f>Sheet1!$J$35:$M$35</c:f>
              <c:numCache>
                <c:formatCode>General</c:formatCode>
                <c:ptCount val="4"/>
                <c:pt idx="0">
                  <c:v>0</c:v>
                </c:pt>
                <c:pt idx="1">
                  <c:v>10</c:v>
                </c:pt>
                <c:pt idx="2">
                  <c:v>90</c:v>
                </c:pt>
                <c:pt idx="3">
                  <c:v>100</c:v>
                </c:pt>
              </c:numCache>
            </c:numRef>
          </c:cat>
          <c:val>
            <c:numRef>
              <c:f>Sheet1!$N$44:$Q$44</c:f>
              <c:numCache>
                <c:formatCode>General</c:formatCode>
                <c:ptCount val="4"/>
                <c:pt idx="0">
                  <c:v>3000</c:v>
                </c:pt>
                <c:pt idx="1">
                  <c:v>3000</c:v>
                </c:pt>
                <c:pt idx="2">
                  <c:v>3500</c:v>
                </c:pt>
                <c:pt idx="3">
                  <c:v>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05E-432B-A371-BA34C57379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5386895"/>
        <c:axId val="1835389807"/>
      </c:areaChart>
      <c:dateAx>
        <c:axId val="1835386895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1835389807"/>
        <c:crosses val="autoZero"/>
        <c:auto val="0"/>
        <c:lblOffset val="100"/>
        <c:baseTimeUnit val="days"/>
      </c:dateAx>
      <c:valAx>
        <c:axId val="1835389807"/>
        <c:scaling>
          <c:orientation val="maxMin"/>
          <c:min val="0"/>
        </c:scaling>
        <c:delete val="1"/>
        <c:axPos val="l"/>
        <c:numFmt formatCode="0%" sourceLinked="1"/>
        <c:majorTickMark val="none"/>
        <c:minorTickMark val="none"/>
        <c:tickLblPos val="nextTo"/>
        <c:crossAx val="1835386895"/>
        <c:crosses val="autoZero"/>
        <c:crossBetween val="midCat"/>
      </c:valAx>
      <c:spPr>
        <a:noFill/>
      </c:spPr>
    </c:plotArea>
    <c:plotVisOnly val="1"/>
    <c:dispBlanksAs val="zero"/>
    <c:showDLblsOverMax val="0"/>
    <c:extLst/>
  </c:chart>
  <c:spPr>
    <a:noFill/>
    <a:ln w="9525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9525" cap="flat" cmpd="sng" algn="ctr">
          <a:solidFill>
            <a:sysClr val="windowText" lastClr="000000">
              <a:lumMod val="15000"/>
              <a:lumOff val="85000"/>
            </a:sysClr>
          </a:solidFill>
          <a:prstDash val="solid"/>
          <a:round/>
        </a14:hiddenLine>
      </a:ext>
    </a:ex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percentStacked"/>
        <c:varyColors val="0"/>
        <c:ser>
          <c:idx val="0"/>
          <c:order val="0"/>
          <c:spPr>
            <a:noFill/>
            <a:ln w="25400">
              <a:noFill/>
            </a:ln>
            <a:effectLst/>
          </c:spPr>
          <c:cat>
            <c:numRef>
              <c:f>Sheet1!$J$35:$M$35</c:f>
              <c:numCache>
                <c:formatCode>General</c:formatCode>
                <c:ptCount val="4"/>
                <c:pt idx="0">
                  <c:v>0</c:v>
                </c:pt>
                <c:pt idx="1">
                  <c:v>10</c:v>
                </c:pt>
                <c:pt idx="2">
                  <c:v>90</c:v>
                </c:pt>
                <c:pt idx="3">
                  <c:v>100</c:v>
                </c:pt>
              </c:numCache>
            </c:numRef>
          </c:cat>
          <c:val>
            <c:numRef>
              <c:f>Sheet1!$F$43:$I$43</c:f>
              <c:numCache>
                <c:formatCode>General</c:formatCode>
                <c:ptCount val="4"/>
                <c:pt idx="0">
                  <c:v>2000</c:v>
                </c:pt>
                <c:pt idx="1">
                  <c:v>2000</c:v>
                </c:pt>
                <c:pt idx="2">
                  <c:v>750</c:v>
                </c:pt>
                <c:pt idx="3">
                  <c:v>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6EE-448C-B779-B25E51B4FB54}"/>
            </c:ext>
          </c:extLst>
        </c:ser>
        <c:ser>
          <c:idx val="1"/>
          <c:order val="1"/>
          <c:spPr>
            <a:solidFill>
              <a:schemeClr val="tx1">
                <a:lumMod val="50000"/>
                <a:lumOff val="50000"/>
                <a:alpha val="50000"/>
              </a:schemeClr>
            </a:solidFill>
            <a:ln w="25400">
              <a:noFill/>
            </a:ln>
            <a:effectLst/>
          </c:spPr>
          <c:cat>
            <c:numRef>
              <c:f>Sheet1!$J$35:$M$35</c:f>
              <c:numCache>
                <c:formatCode>General</c:formatCode>
                <c:ptCount val="4"/>
                <c:pt idx="0">
                  <c:v>0</c:v>
                </c:pt>
                <c:pt idx="1">
                  <c:v>10</c:v>
                </c:pt>
                <c:pt idx="2">
                  <c:v>90</c:v>
                </c:pt>
                <c:pt idx="3">
                  <c:v>100</c:v>
                </c:pt>
              </c:numCache>
            </c:numRef>
          </c:cat>
          <c:val>
            <c:numRef>
              <c:f>Sheet1!$J$43:$M$43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6EE-448C-B779-B25E51B4FB54}"/>
            </c:ext>
          </c:extLst>
        </c:ser>
        <c:ser>
          <c:idx val="2"/>
          <c:order val="2"/>
          <c:spPr>
            <a:noFill/>
            <a:ln w="25400">
              <a:noFill/>
            </a:ln>
            <a:effectLst/>
          </c:spPr>
          <c:cat>
            <c:numRef>
              <c:f>Sheet1!$J$35:$M$35</c:f>
              <c:numCache>
                <c:formatCode>General</c:formatCode>
                <c:ptCount val="4"/>
                <c:pt idx="0">
                  <c:v>0</c:v>
                </c:pt>
                <c:pt idx="1">
                  <c:v>10</c:v>
                </c:pt>
                <c:pt idx="2">
                  <c:v>90</c:v>
                </c:pt>
                <c:pt idx="3">
                  <c:v>100</c:v>
                </c:pt>
              </c:numCache>
            </c:numRef>
          </c:cat>
          <c:val>
            <c:numRef>
              <c:f>Sheet1!$N$43:$Q$43</c:f>
              <c:numCache>
                <c:formatCode>General</c:formatCode>
                <c:ptCount val="4"/>
                <c:pt idx="0">
                  <c:v>3200</c:v>
                </c:pt>
                <c:pt idx="1">
                  <c:v>3200</c:v>
                </c:pt>
                <c:pt idx="2">
                  <c:v>4450</c:v>
                </c:pt>
                <c:pt idx="3">
                  <c:v>4450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6EE-448C-B779-B25E51B4FB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5386895"/>
        <c:axId val="1835389807"/>
      </c:areaChart>
      <c:dateAx>
        <c:axId val="1835386895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1835389807"/>
        <c:crosses val="autoZero"/>
        <c:auto val="0"/>
        <c:lblOffset val="100"/>
        <c:baseTimeUnit val="days"/>
      </c:dateAx>
      <c:valAx>
        <c:axId val="1835389807"/>
        <c:scaling>
          <c:orientation val="maxMin"/>
          <c:min val="0"/>
        </c:scaling>
        <c:delete val="1"/>
        <c:axPos val="l"/>
        <c:numFmt formatCode="0%" sourceLinked="1"/>
        <c:majorTickMark val="none"/>
        <c:minorTickMark val="none"/>
        <c:tickLblPos val="nextTo"/>
        <c:crossAx val="1835386895"/>
        <c:crosses val="autoZero"/>
        <c:crossBetween val="midCat"/>
      </c:valAx>
      <c:spPr>
        <a:noFill/>
      </c:spPr>
    </c:plotArea>
    <c:plotVisOnly val="1"/>
    <c:dispBlanksAs val="zero"/>
    <c:showDLblsOverMax val="0"/>
    <c:extLst/>
  </c:chart>
  <c:spPr>
    <a:noFill/>
    <a:ln w="9525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9525" cap="flat" cmpd="sng" algn="ctr">
          <a:solidFill>
            <a:sysClr val="windowText" lastClr="000000">
              <a:lumMod val="15000"/>
              <a:lumOff val="85000"/>
            </a:sysClr>
          </a:solidFill>
          <a:prstDash val="solid"/>
          <a:round/>
        </a14:hiddenLine>
      </a:ext>
    </a:ex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percentStacked"/>
        <c:varyColors val="0"/>
        <c:ser>
          <c:idx val="0"/>
          <c:order val="0"/>
          <c:spPr>
            <a:noFill/>
            <a:ln w="25400">
              <a:noFill/>
            </a:ln>
            <a:effectLst/>
          </c:spPr>
          <c:cat>
            <c:numRef>
              <c:f>Sheet1!$J$35:$M$35</c:f>
              <c:numCache>
                <c:formatCode>General</c:formatCode>
                <c:ptCount val="4"/>
                <c:pt idx="0">
                  <c:v>0</c:v>
                </c:pt>
                <c:pt idx="1">
                  <c:v>10</c:v>
                </c:pt>
                <c:pt idx="2">
                  <c:v>90</c:v>
                </c:pt>
                <c:pt idx="3">
                  <c:v>100</c:v>
                </c:pt>
              </c:numCache>
            </c:numRef>
          </c:cat>
          <c:val>
            <c:numRef>
              <c:f>Sheet1!$F$42:$I$42</c:f>
              <c:numCache>
                <c:formatCode>General</c:formatCode>
                <c:ptCount val="4"/>
                <c:pt idx="0">
                  <c:v>1500</c:v>
                </c:pt>
                <c:pt idx="1">
                  <c:v>1500</c:v>
                </c:pt>
                <c:pt idx="2">
                  <c:v>1350</c:v>
                </c:pt>
                <c:pt idx="3">
                  <c:v>1350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8733-4EC9-85F5-FB21B101BF67}"/>
            </c:ext>
          </c:extLst>
        </c:ser>
        <c:ser>
          <c:idx val="1"/>
          <c:order val="1"/>
          <c:spPr>
            <a:noFill/>
            <a:ln w="25400">
              <a:noFill/>
            </a:ln>
            <a:effectLst/>
          </c:spPr>
          <c:cat>
            <c:numRef>
              <c:f>Sheet1!$J$35:$M$35</c:f>
              <c:numCache>
                <c:formatCode>General</c:formatCode>
                <c:ptCount val="4"/>
                <c:pt idx="0">
                  <c:v>0</c:v>
                </c:pt>
                <c:pt idx="1">
                  <c:v>10</c:v>
                </c:pt>
                <c:pt idx="2">
                  <c:v>90</c:v>
                </c:pt>
                <c:pt idx="3">
                  <c:v>100</c:v>
                </c:pt>
              </c:numCache>
            </c:numRef>
          </c:cat>
          <c:val>
            <c:numRef>
              <c:f>Sheet1!$J$42:$M$42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8733-4EC9-85F5-FB21B101BF67}"/>
            </c:ext>
          </c:extLst>
        </c:ser>
        <c:ser>
          <c:idx val="2"/>
          <c:order val="2"/>
          <c:spPr>
            <a:noFill/>
            <a:ln w="25400">
              <a:noFill/>
            </a:ln>
            <a:effectLst/>
          </c:spPr>
          <c:cat>
            <c:numRef>
              <c:f>Sheet1!$J$35:$M$35</c:f>
              <c:numCache>
                <c:formatCode>General</c:formatCode>
                <c:ptCount val="4"/>
                <c:pt idx="0">
                  <c:v>0</c:v>
                </c:pt>
                <c:pt idx="1">
                  <c:v>10</c:v>
                </c:pt>
                <c:pt idx="2">
                  <c:v>90</c:v>
                </c:pt>
                <c:pt idx="3">
                  <c:v>100</c:v>
                </c:pt>
              </c:numCache>
            </c:numRef>
          </c:cat>
          <c:val>
            <c:numRef>
              <c:f>Sheet1!$N$42:$Q$42</c:f>
              <c:numCache>
                <c:formatCode>General</c:formatCode>
                <c:ptCount val="4"/>
                <c:pt idx="0">
                  <c:v>3700</c:v>
                </c:pt>
                <c:pt idx="1">
                  <c:v>3700</c:v>
                </c:pt>
                <c:pt idx="2">
                  <c:v>3850</c:v>
                </c:pt>
                <c:pt idx="3">
                  <c:v>3850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8733-4EC9-85F5-FB21B101B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5386895"/>
        <c:axId val="1835389807"/>
      </c:areaChart>
      <c:dateAx>
        <c:axId val="1835386895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1835389807"/>
        <c:crosses val="autoZero"/>
        <c:auto val="0"/>
        <c:lblOffset val="100"/>
        <c:baseTimeUnit val="days"/>
      </c:dateAx>
      <c:valAx>
        <c:axId val="1835389807"/>
        <c:scaling>
          <c:orientation val="maxMin"/>
          <c:min val="0"/>
        </c:scaling>
        <c:delete val="1"/>
        <c:axPos val="l"/>
        <c:numFmt formatCode="0%" sourceLinked="1"/>
        <c:majorTickMark val="none"/>
        <c:minorTickMark val="none"/>
        <c:tickLblPos val="nextTo"/>
        <c:crossAx val="1835386895"/>
        <c:crosses val="autoZero"/>
        <c:crossBetween val="midCat"/>
      </c:valAx>
      <c:spPr>
        <a:noFill/>
      </c:spPr>
    </c:plotArea>
    <c:plotVisOnly val="1"/>
    <c:dispBlanksAs val="zero"/>
    <c:showDLblsOverMax val="0"/>
    <c:extLst/>
  </c:chart>
  <c:spPr>
    <a:noFill/>
    <a:ln w="9525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9525" cap="flat" cmpd="sng" algn="ctr">
          <a:solidFill>
            <a:sysClr val="windowText" lastClr="000000">
              <a:lumMod val="15000"/>
              <a:lumOff val="85000"/>
            </a:sysClr>
          </a:solidFill>
          <a:prstDash val="solid"/>
          <a:round/>
        </a14:hiddenLine>
      </a:ext>
    </a:ex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percentStacked"/>
        <c:varyColors val="0"/>
        <c:ser>
          <c:idx val="0"/>
          <c:order val="0"/>
          <c:spPr>
            <a:noFill/>
            <a:ln w="25400">
              <a:noFill/>
            </a:ln>
            <a:effectLst/>
          </c:spPr>
          <c:cat>
            <c:numRef>
              <c:f>Sheet1!$J$35:$M$35</c:f>
              <c:numCache>
                <c:formatCode>General</c:formatCode>
                <c:ptCount val="4"/>
                <c:pt idx="0">
                  <c:v>0</c:v>
                </c:pt>
                <c:pt idx="1">
                  <c:v>10</c:v>
                </c:pt>
                <c:pt idx="2">
                  <c:v>90</c:v>
                </c:pt>
                <c:pt idx="3">
                  <c:v>100</c:v>
                </c:pt>
              </c:numCache>
            </c:numRef>
          </c:cat>
          <c:val>
            <c:numRef>
              <c:f>Sheet1!$F$41:$I$41</c:f>
              <c:numCache>
                <c:formatCode>General</c:formatCode>
                <c:ptCount val="4"/>
                <c:pt idx="0">
                  <c:v>1400</c:v>
                </c:pt>
                <c:pt idx="1">
                  <c:v>1400</c:v>
                </c:pt>
                <c:pt idx="2">
                  <c:v>4500</c:v>
                </c:pt>
                <c:pt idx="3">
                  <c:v>4500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3FE-49B2-A58F-4A447549DCE0}"/>
            </c:ext>
          </c:extLst>
        </c:ser>
        <c:ser>
          <c:idx val="1"/>
          <c:order val="1"/>
          <c:spPr>
            <a:solidFill>
              <a:schemeClr val="tx1">
                <a:lumMod val="50000"/>
                <a:lumOff val="50000"/>
                <a:alpha val="50000"/>
              </a:schemeClr>
            </a:solidFill>
            <a:ln w="25400">
              <a:noFill/>
            </a:ln>
            <a:effectLst/>
          </c:spPr>
          <c:cat>
            <c:numRef>
              <c:f>Sheet1!$J$35:$M$35</c:f>
              <c:numCache>
                <c:formatCode>General</c:formatCode>
                <c:ptCount val="4"/>
                <c:pt idx="0">
                  <c:v>0</c:v>
                </c:pt>
                <c:pt idx="1">
                  <c:v>10</c:v>
                </c:pt>
                <c:pt idx="2">
                  <c:v>90</c:v>
                </c:pt>
                <c:pt idx="3">
                  <c:v>100</c:v>
                </c:pt>
              </c:numCache>
            </c:numRef>
          </c:cat>
          <c:val>
            <c:numRef>
              <c:f>Sheet1!$J$41:$M$41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3FE-49B2-A58F-4A447549DCE0}"/>
            </c:ext>
          </c:extLst>
        </c:ser>
        <c:ser>
          <c:idx val="2"/>
          <c:order val="2"/>
          <c:spPr>
            <a:noFill/>
            <a:ln w="25400">
              <a:noFill/>
            </a:ln>
            <a:effectLst/>
          </c:spPr>
          <c:cat>
            <c:numRef>
              <c:f>Sheet1!$J$35:$M$35</c:f>
              <c:numCache>
                <c:formatCode>General</c:formatCode>
                <c:ptCount val="4"/>
                <c:pt idx="0">
                  <c:v>0</c:v>
                </c:pt>
                <c:pt idx="1">
                  <c:v>10</c:v>
                </c:pt>
                <c:pt idx="2">
                  <c:v>90</c:v>
                </c:pt>
                <c:pt idx="3">
                  <c:v>100</c:v>
                </c:pt>
              </c:numCache>
            </c:numRef>
          </c:cat>
          <c:val>
            <c:numRef>
              <c:f>Sheet1!$N$41:$Q$41</c:f>
              <c:numCache>
                <c:formatCode>General</c:formatCode>
                <c:ptCount val="4"/>
                <c:pt idx="0">
                  <c:v>4200</c:v>
                </c:pt>
                <c:pt idx="1">
                  <c:v>4200</c:v>
                </c:pt>
                <c:pt idx="2">
                  <c:v>1100</c:v>
                </c:pt>
                <c:pt idx="3">
                  <c:v>1100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3FE-49B2-A58F-4A447549DC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5386895"/>
        <c:axId val="1835389807"/>
      </c:areaChart>
      <c:dateAx>
        <c:axId val="1835386895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1835389807"/>
        <c:crosses val="autoZero"/>
        <c:auto val="0"/>
        <c:lblOffset val="100"/>
        <c:baseTimeUnit val="days"/>
      </c:dateAx>
      <c:valAx>
        <c:axId val="1835389807"/>
        <c:scaling>
          <c:orientation val="maxMin"/>
          <c:min val="0"/>
        </c:scaling>
        <c:delete val="1"/>
        <c:axPos val="l"/>
        <c:numFmt formatCode="0%" sourceLinked="1"/>
        <c:majorTickMark val="none"/>
        <c:minorTickMark val="none"/>
        <c:tickLblPos val="nextTo"/>
        <c:crossAx val="1835386895"/>
        <c:crosses val="autoZero"/>
        <c:crossBetween val="midCat"/>
      </c:valAx>
      <c:spPr>
        <a:noFill/>
      </c:spPr>
    </c:plotArea>
    <c:plotVisOnly val="1"/>
    <c:dispBlanksAs val="zero"/>
    <c:showDLblsOverMax val="0"/>
    <c:extLst/>
  </c:chart>
  <c:spPr>
    <a:noFill/>
    <a:ln w="9525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9525" cap="flat" cmpd="sng" algn="ctr">
          <a:solidFill>
            <a:sysClr val="windowText" lastClr="000000">
              <a:lumMod val="15000"/>
              <a:lumOff val="85000"/>
            </a:sysClr>
          </a:solidFill>
          <a:prstDash val="solid"/>
          <a:round/>
        </a14:hiddenLine>
      </a:ext>
    </a:ex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percentStacked"/>
        <c:varyColors val="0"/>
        <c:ser>
          <c:idx val="0"/>
          <c:order val="0"/>
          <c:spPr>
            <a:noFill/>
            <a:ln w="25400">
              <a:noFill/>
            </a:ln>
            <a:effectLst/>
          </c:spPr>
          <c:cat>
            <c:numRef>
              <c:f>Sheet1!$J$35:$M$35</c:f>
              <c:numCache>
                <c:formatCode>General</c:formatCode>
                <c:ptCount val="4"/>
                <c:pt idx="0">
                  <c:v>0</c:v>
                </c:pt>
                <c:pt idx="1">
                  <c:v>10</c:v>
                </c:pt>
                <c:pt idx="2">
                  <c:v>90</c:v>
                </c:pt>
                <c:pt idx="3">
                  <c:v>100</c:v>
                </c:pt>
              </c:numCache>
            </c:numRef>
          </c:cat>
          <c:val>
            <c:numRef>
              <c:f>Sheet1!$F$40:$I$40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2750</c:v>
                </c:pt>
                <c:pt idx="3">
                  <c:v>2750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067-4B5A-AC4A-E834F6F8B917}"/>
            </c:ext>
          </c:extLst>
        </c:ser>
        <c:ser>
          <c:idx val="1"/>
          <c:order val="1"/>
          <c:spPr>
            <a:solidFill>
              <a:schemeClr val="tx1">
                <a:lumMod val="50000"/>
                <a:lumOff val="50000"/>
                <a:alpha val="50000"/>
              </a:schemeClr>
            </a:solidFill>
            <a:ln w="25400">
              <a:noFill/>
            </a:ln>
            <a:effectLst/>
          </c:spPr>
          <c:cat>
            <c:numRef>
              <c:f>Sheet1!$J$35:$M$35</c:f>
              <c:numCache>
                <c:formatCode>General</c:formatCode>
                <c:ptCount val="4"/>
                <c:pt idx="0">
                  <c:v>0</c:v>
                </c:pt>
                <c:pt idx="1">
                  <c:v>10</c:v>
                </c:pt>
                <c:pt idx="2">
                  <c:v>90</c:v>
                </c:pt>
                <c:pt idx="3">
                  <c:v>100</c:v>
                </c:pt>
              </c:numCache>
            </c:numRef>
          </c:cat>
          <c:val>
            <c:numRef>
              <c:f>Sheet1!$J$40:$M$40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067-4B5A-AC4A-E834F6F8B917}"/>
            </c:ext>
          </c:extLst>
        </c:ser>
        <c:ser>
          <c:idx val="2"/>
          <c:order val="2"/>
          <c:spPr>
            <a:noFill/>
            <a:ln w="25400">
              <a:noFill/>
            </a:ln>
            <a:effectLst/>
          </c:spPr>
          <c:cat>
            <c:numRef>
              <c:f>Sheet1!$J$35:$M$35</c:f>
              <c:numCache>
                <c:formatCode>General</c:formatCode>
                <c:ptCount val="4"/>
                <c:pt idx="0">
                  <c:v>0</c:v>
                </c:pt>
                <c:pt idx="1">
                  <c:v>10</c:v>
                </c:pt>
                <c:pt idx="2">
                  <c:v>90</c:v>
                </c:pt>
                <c:pt idx="3">
                  <c:v>100</c:v>
                </c:pt>
              </c:numCache>
            </c:numRef>
          </c:cat>
          <c:val>
            <c:numRef>
              <c:f>Sheet1!$N$40:$Q$40</c:f>
              <c:numCache>
                <c:formatCode>General</c:formatCode>
                <c:ptCount val="4"/>
                <c:pt idx="0">
                  <c:v>4300</c:v>
                </c:pt>
                <c:pt idx="1">
                  <c:v>4300</c:v>
                </c:pt>
                <c:pt idx="2">
                  <c:v>2450</c:v>
                </c:pt>
                <c:pt idx="3">
                  <c:v>2450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067-4B5A-AC4A-E834F6F8B9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5386895"/>
        <c:axId val="1835389807"/>
      </c:areaChart>
      <c:dateAx>
        <c:axId val="1835386895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1835389807"/>
        <c:crosses val="autoZero"/>
        <c:auto val="0"/>
        <c:lblOffset val="100"/>
        <c:baseTimeUnit val="days"/>
      </c:dateAx>
      <c:valAx>
        <c:axId val="1835389807"/>
        <c:scaling>
          <c:orientation val="maxMin"/>
          <c:min val="0"/>
        </c:scaling>
        <c:delete val="1"/>
        <c:axPos val="l"/>
        <c:numFmt formatCode="0%" sourceLinked="1"/>
        <c:majorTickMark val="none"/>
        <c:minorTickMark val="none"/>
        <c:tickLblPos val="nextTo"/>
        <c:crossAx val="1835386895"/>
        <c:crosses val="autoZero"/>
        <c:crossBetween val="midCat"/>
      </c:valAx>
      <c:spPr>
        <a:noFill/>
      </c:spPr>
    </c:plotArea>
    <c:plotVisOnly val="1"/>
    <c:dispBlanksAs val="zero"/>
    <c:showDLblsOverMax val="0"/>
    <c:extLst/>
  </c:chart>
  <c:spPr>
    <a:noFill/>
    <a:ln w="9525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9525" cap="flat" cmpd="sng" algn="ctr">
          <a:solidFill>
            <a:sysClr val="windowText" lastClr="000000">
              <a:lumMod val="15000"/>
              <a:lumOff val="85000"/>
            </a:sysClr>
          </a:solidFill>
          <a:prstDash val="solid"/>
          <a:round/>
        </a14:hiddenLine>
      </a:ext>
    </a:ex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percentStacked"/>
        <c:varyColors val="0"/>
        <c:ser>
          <c:idx val="0"/>
          <c:order val="0"/>
          <c:spPr>
            <a:noFill/>
            <a:ln w="25400">
              <a:noFill/>
            </a:ln>
            <a:effectLst/>
          </c:spPr>
          <c:cat>
            <c:numRef>
              <c:f>Sheet1!$J$35:$M$35</c:f>
              <c:numCache>
                <c:formatCode>General</c:formatCode>
                <c:ptCount val="4"/>
                <c:pt idx="0">
                  <c:v>0</c:v>
                </c:pt>
                <c:pt idx="1">
                  <c:v>10</c:v>
                </c:pt>
                <c:pt idx="2">
                  <c:v>90</c:v>
                </c:pt>
                <c:pt idx="3">
                  <c:v>100</c:v>
                </c:pt>
              </c:numCache>
            </c:numRef>
          </c:cat>
          <c:val>
            <c:numRef>
              <c:f>Sheet1!$F$39:$I$39</c:f>
              <c:numCache>
                <c:formatCode>General</c:formatCode>
                <c:ptCount val="4"/>
                <c:pt idx="0">
                  <c:v>750</c:v>
                </c:pt>
                <c:pt idx="1">
                  <c:v>750</c:v>
                </c:pt>
                <c:pt idx="2">
                  <c:v>1850</c:v>
                </c:pt>
                <c:pt idx="3">
                  <c:v>1850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F7-401D-B7D6-D633EC434374}"/>
            </c:ext>
          </c:extLst>
        </c:ser>
        <c:ser>
          <c:idx val="1"/>
          <c:order val="1"/>
          <c:spPr>
            <a:solidFill>
              <a:schemeClr val="tx1">
                <a:lumMod val="50000"/>
                <a:lumOff val="50000"/>
                <a:alpha val="50000"/>
              </a:schemeClr>
            </a:solidFill>
            <a:ln w="25400">
              <a:noFill/>
            </a:ln>
            <a:effectLst/>
          </c:spPr>
          <c:cat>
            <c:numRef>
              <c:f>Sheet1!$J$35:$M$35</c:f>
              <c:numCache>
                <c:formatCode>General</c:formatCode>
                <c:ptCount val="4"/>
                <c:pt idx="0">
                  <c:v>0</c:v>
                </c:pt>
                <c:pt idx="1">
                  <c:v>10</c:v>
                </c:pt>
                <c:pt idx="2">
                  <c:v>90</c:v>
                </c:pt>
                <c:pt idx="3">
                  <c:v>100</c:v>
                </c:pt>
              </c:numCache>
            </c:numRef>
          </c:cat>
          <c:val>
            <c:numRef>
              <c:f>Sheet1!$J$39:$M$39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F7-401D-B7D6-D633EC434374}"/>
            </c:ext>
          </c:extLst>
        </c:ser>
        <c:ser>
          <c:idx val="2"/>
          <c:order val="2"/>
          <c:spPr>
            <a:noFill/>
            <a:ln w="25400">
              <a:noFill/>
            </a:ln>
            <a:effectLst/>
          </c:spPr>
          <c:cat>
            <c:numRef>
              <c:f>Sheet1!$J$35:$M$35</c:f>
              <c:numCache>
                <c:formatCode>General</c:formatCode>
                <c:ptCount val="4"/>
                <c:pt idx="0">
                  <c:v>0</c:v>
                </c:pt>
                <c:pt idx="1">
                  <c:v>10</c:v>
                </c:pt>
                <c:pt idx="2">
                  <c:v>90</c:v>
                </c:pt>
                <c:pt idx="3">
                  <c:v>100</c:v>
                </c:pt>
              </c:numCache>
            </c:numRef>
          </c:cat>
          <c:val>
            <c:numRef>
              <c:f>Sheet1!$N$39:$Q$39</c:f>
              <c:numCache>
                <c:formatCode>General</c:formatCode>
                <c:ptCount val="4"/>
                <c:pt idx="0">
                  <c:v>4800</c:v>
                </c:pt>
                <c:pt idx="1">
                  <c:v>4800</c:v>
                </c:pt>
                <c:pt idx="2">
                  <c:v>3700</c:v>
                </c:pt>
                <c:pt idx="3">
                  <c:v>3700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F7-401D-B7D6-D633EC4343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5386895"/>
        <c:axId val="1835389807"/>
      </c:areaChart>
      <c:dateAx>
        <c:axId val="1835386895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1835389807"/>
        <c:crosses val="autoZero"/>
        <c:auto val="0"/>
        <c:lblOffset val="100"/>
        <c:baseTimeUnit val="days"/>
      </c:dateAx>
      <c:valAx>
        <c:axId val="1835389807"/>
        <c:scaling>
          <c:orientation val="maxMin"/>
          <c:min val="0"/>
        </c:scaling>
        <c:delete val="1"/>
        <c:axPos val="l"/>
        <c:numFmt formatCode="0%" sourceLinked="1"/>
        <c:majorTickMark val="none"/>
        <c:minorTickMark val="none"/>
        <c:tickLblPos val="nextTo"/>
        <c:crossAx val="18353868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  <a:extLst>
      <a:ext uri="{91240B29-F687-4F45-9708-019B960494DF}">
        <a14:hiddenLine xmlns:a14="http://schemas.microsoft.com/office/drawing/2010/main" w="9525" cap="flat" cmpd="sng" algn="ctr">
          <a:solidFill>
            <a:sysClr val="windowText" lastClr="000000">
              <a:lumMod val="15000"/>
              <a:lumOff val="85000"/>
            </a:sysClr>
          </a:solidFill>
          <a:round/>
        </a14:hiddenLine>
      </a:ext>
    </a:ex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percentStacked"/>
        <c:varyColors val="0"/>
        <c:ser>
          <c:idx val="0"/>
          <c:order val="0"/>
          <c:spPr>
            <a:noFill/>
            <a:ln w="25400">
              <a:noFill/>
            </a:ln>
            <a:effectLst/>
          </c:spPr>
          <c:cat>
            <c:numRef>
              <c:f>Sheet1!$J$35:$M$35</c:f>
              <c:numCache>
                <c:formatCode>General</c:formatCode>
                <c:ptCount val="4"/>
                <c:pt idx="0">
                  <c:v>0</c:v>
                </c:pt>
                <c:pt idx="1">
                  <c:v>10</c:v>
                </c:pt>
                <c:pt idx="2">
                  <c:v>90</c:v>
                </c:pt>
                <c:pt idx="3">
                  <c:v>100</c:v>
                </c:pt>
              </c:numCache>
            </c:numRef>
          </c:cat>
          <c:val>
            <c:numRef>
              <c:f>Sheet1!$F$38:$I$38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505-4FFA-A656-22B0E21ED514}"/>
            </c:ext>
          </c:extLst>
        </c:ser>
        <c:ser>
          <c:idx val="1"/>
          <c:order val="1"/>
          <c:spPr>
            <a:solidFill>
              <a:schemeClr val="tx1">
                <a:lumMod val="50000"/>
                <a:lumOff val="50000"/>
                <a:alpha val="50000"/>
              </a:schemeClr>
            </a:solidFill>
            <a:ln w="25400">
              <a:noFill/>
            </a:ln>
            <a:effectLst/>
          </c:spPr>
          <c:cat>
            <c:numRef>
              <c:f>Sheet1!$J$35:$M$35</c:f>
              <c:numCache>
                <c:formatCode>General</c:formatCode>
                <c:ptCount val="4"/>
                <c:pt idx="0">
                  <c:v>0</c:v>
                </c:pt>
                <c:pt idx="1">
                  <c:v>10</c:v>
                </c:pt>
                <c:pt idx="2">
                  <c:v>90</c:v>
                </c:pt>
                <c:pt idx="3">
                  <c:v>100</c:v>
                </c:pt>
              </c:numCache>
            </c:numRef>
          </c:cat>
          <c:val>
            <c:numRef>
              <c:f>Sheet1!$J$38:$M$38</c:f>
              <c:numCache>
                <c:formatCode>General</c:formatCode>
                <c:ptCount val="4"/>
                <c:pt idx="0">
                  <c:v>750</c:v>
                </c:pt>
                <c:pt idx="1">
                  <c:v>750</c:v>
                </c:pt>
                <c:pt idx="2">
                  <c:v>750</c:v>
                </c:pt>
                <c:pt idx="3">
                  <c:v>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505-4FFA-A656-22B0E21ED514}"/>
            </c:ext>
          </c:extLst>
        </c:ser>
        <c:ser>
          <c:idx val="2"/>
          <c:order val="2"/>
          <c:spPr>
            <a:noFill/>
            <a:ln w="25400">
              <a:noFill/>
            </a:ln>
            <a:effectLst/>
          </c:spPr>
          <c:cat>
            <c:numRef>
              <c:f>Sheet1!$J$35:$M$35</c:f>
              <c:numCache>
                <c:formatCode>General</c:formatCode>
                <c:ptCount val="4"/>
                <c:pt idx="0">
                  <c:v>0</c:v>
                </c:pt>
                <c:pt idx="1">
                  <c:v>10</c:v>
                </c:pt>
                <c:pt idx="2">
                  <c:v>90</c:v>
                </c:pt>
                <c:pt idx="3">
                  <c:v>100</c:v>
                </c:pt>
              </c:numCache>
            </c:numRef>
          </c:cat>
          <c:val>
            <c:numRef>
              <c:f>Sheet1!$N$38:$Q$38</c:f>
              <c:numCache>
                <c:formatCode>General</c:formatCode>
                <c:ptCount val="4"/>
                <c:pt idx="0">
                  <c:v>4950</c:v>
                </c:pt>
                <c:pt idx="1">
                  <c:v>4950</c:v>
                </c:pt>
                <c:pt idx="2">
                  <c:v>4950</c:v>
                </c:pt>
                <c:pt idx="3">
                  <c:v>4950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505-4FFA-A656-22B0E21ED5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5386895"/>
        <c:axId val="1835389807"/>
      </c:areaChart>
      <c:dateAx>
        <c:axId val="1835386895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1835389807"/>
        <c:crosses val="autoZero"/>
        <c:auto val="0"/>
        <c:lblOffset val="100"/>
        <c:baseTimeUnit val="days"/>
      </c:dateAx>
      <c:valAx>
        <c:axId val="1835389807"/>
        <c:scaling>
          <c:orientation val="maxMin"/>
          <c:min val="0"/>
        </c:scaling>
        <c:delete val="1"/>
        <c:axPos val="l"/>
        <c:numFmt formatCode="0%" sourceLinked="1"/>
        <c:majorTickMark val="none"/>
        <c:minorTickMark val="none"/>
        <c:tickLblPos val="nextTo"/>
        <c:crossAx val="1835386895"/>
        <c:crosses val="autoZero"/>
        <c:crossBetween val="midCat"/>
      </c:valAx>
      <c:spPr>
        <a:noFill/>
      </c:spPr>
    </c:plotArea>
    <c:plotVisOnly val="1"/>
    <c:dispBlanksAs val="zero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percentStacked"/>
        <c:varyColors val="0"/>
        <c:ser>
          <c:idx val="0"/>
          <c:order val="0"/>
          <c:spPr>
            <a:noFill/>
            <a:ln w="25400">
              <a:noFill/>
            </a:ln>
            <a:effectLst/>
          </c:spPr>
          <c:cat>
            <c:numRef>
              <c:f>Sheet1!$J$35:$M$35</c:f>
              <c:numCache>
                <c:formatCode>General</c:formatCode>
                <c:ptCount val="4"/>
                <c:pt idx="0">
                  <c:v>0</c:v>
                </c:pt>
                <c:pt idx="1">
                  <c:v>10</c:v>
                </c:pt>
                <c:pt idx="2">
                  <c:v>90</c:v>
                </c:pt>
                <c:pt idx="3">
                  <c:v>100</c:v>
                </c:pt>
              </c:numCache>
            </c:numRef>
          </c:cat>
          <c:val>
            <c:numRef>
              <c:f>Sheet1!$F$55:$I$55</c:f>
              <c:numCache>
                <c:formatCode>General</c:formatCode>
                <c:ptCount val="4"/>
                <c:pt idx="0">
                  <c:v>5200</c:v>
                </c:pt>
                <c:pt idx="1">
                  <c:v>5200</c:v>
                </c:pt>
                <c:pt idx="2">
                  <c:v>4000</c:v>
                </c:pt>
                <c:pt idx="3">
                  <c:v>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0E5-41D1-978D-B6638AFE299B}"/>
            </c:ext>
          </c:extLst>
        </c:ser>
        <c:ser>
          <c:idx val="1"/>
          <c:order val="1"/>
          <c:spPr>
            <a:solidFill>
              <a:schemeClr val="tx1">
                <a:lumMod val="50000"/>
                <a:lumOff val="50000"/>
                <a:alpha val="50000"/>
              </a:schemeClr>
            </a:solidFill>
            <a:ln w="25400">
              <a:noFill/>
            </a:ln>
            <a:effectLst/>
          </c:spPr>
          <c:cat>
            <c:numRef>
              <c:f>Sheet1!$J$35:$M$35</c:f>
              <c:numCache>
                <c:formatCode>General</c:formatCode>
                <c:ptCount val="4"/>
                <c:pt idx="0">
                  <c:v>0</c:v>
                </c:pt>
                <c:pt idx="1">
                  <c:v>10</c:v>
                </c:pt>
                <c:pt idx="2">
                  <c:v>90</c:v>
                </c:pt>
                <c:pt idx="3">
                  <c:v>100</c:v>
                </c:pt>
              </c:numCache>
            </c:numRef>
          </c:cat>
          <c:val>
            <c:numRef>
              <c:f>Sheet1!$J$55:$M$55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0E5-41D1-978D-B6638AFE299B}"/>
            </c:ext>
          </c:extLst>
        </c:ser>
        <c:ser>
          <c:idx val="2"/>
          <c:order val="2"/>
          <c:spPr>
            <a:noFill/>
            <a:ln w="25400">
              <a:noFill/>
            </a:ln>
            <a:effectLst/>
          </c:spPr>
          <c:cat>
            <c:numRef>
              <c:f>Sheet1!$J$35:$M$35</c:f>
              <c:numCache>
                <c:formatCode>General</c:formatCode>
                <c:ptCount val="4"/>
                <c:pt idx="0">
                  <c:v>0</c:v>
                </c:pt>
                <c:pt idx="1">
                  <c:v>10</c:v>
                </c:pt>
                <c:pt idx="2">
                  <c:v>90</c:v>
                </c:pt>
                <c:pt idx="3">
                  <c:v>100</c:v>
                </c:pt>
              </c:numCache>
            </c:numRef>
          </c:cat>
          <c:val>
            <c:numRef>
              <c:f>Sheet1!$N$55:$Q$55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1700</c:v>
                </c:pt>
                <c:pt idx="3">
                  <c:v>1700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0E5-41D1-978D-B6638AFE29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5386895"/>
        <c:axId val="1835389807"/>
      </c:areaChart>
      <c:dateAx>
        <c:axId val="1835386895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1835389807"/>
        <c:crosses val="autoZero"/>
        <c:auto val="0"/>
        <c:lblOffset val="100"/>
        <c:baseTimeUnit val="days"/>
      </c:dateAx>
      <c:valAx>
        <c:axId val="1835389807"/>
        <c:scaling>
          <c:orientation val="maxMin"/>
          <c:min val="0"/>
        </c:scaling>
        <c:delete val="1"/>
        <c:axPos val="l"/>
        <c:numFmt formatCode="0%" sourceLinked="1"/>
        <c:majorTickMark val="none"/>
        <c:minorTickMark val="none"/>
        <c:tickLblPos val="nextTo"/>
        <c:crossAx val="1835386895"/>
        <c:crosses val="autoZero"/>
        <c:crossBetween val="midCat"/>
      </c:valAx>
      <c:spPr>
        <a:noFill/>
      </c:spPr>
    </c:plotArea>
    <c:plotVisOnly val="1"/>
    <c:dispBlanksAs val="zero"/>
    <c:showDLblsOverMax val="0"/>
    <c:extLst/>
  </c:chart>
  <c:spPr>
    <a:noFill/>
    <a:ln w="9525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9525" cap="flat" cmpd="sng" algn="ctr">
          <a:solidFill>
            <a:sysClr val="windowText" lastClr="000000">
              <a:lumMod val="15000"/>
              <a:lumOff val="85000"/>
            </a:sysClr>
          </a:solidFill>
          <a:prstDash val="solid"/>
          <a:round/>
        </a14:hiddenLine>
      </a:ext>
    </a:ex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Sheet1!$B$20</c:f>
              <c:strCache>
                <c:ptCount val="1"/>
                <c:pt idx="0">
                  <c:v>Salary Dave</c:v>
                </c:pt>
              </c:strCache>
            </c:strRef>
          </c:tx>
          <c:spPr>
            <a:solidFill>
              <a:schemeClr val="accent4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79052287581699343"/>
                      <c:h val="0.1334388957756668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B-C293-48BD-9F26-AD274AF22A0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Sheet1!$C$19</c:f>
              <c:strCache>
                <c:ptCount val="1"/>
                <c:pt idx="0">
                  <c:v>Value</c:v>
                </c:pt>
              </c:strCache>
            </c:strRef>
          </c:cat>
          <c:val>
            <c:numRef>
              <c:f>Sheet1!$C$20</c:f>
              <c:numCache>
                <c:formatCode>General</c:formatCode>
                <c:ptCount val="1"/>
                <c:pt idx="0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293-48BD-9F26-AD274AF22A0E}"/>
            </c:ext>
          </c:extLst>
        </c:ser>
        <c:ser>
          <c:idx val="1"/>
          <c:order val="1"/>
          <c:tx>
            <c:strRef>
              <c:f>Sheet1!$B$21</c:f>
              <c:strCache>
                <c:ptCount val="1"/>
                <c:pt idx="0">
                  <c:v>Blank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C293-48BD-9F26-AD274AF22A0E}"/>
              </c:ext>
            </c:extLst>
          </c:dPt>
          <c:cat>
            <c:strRef>
              <c:f>Sheet1!$C$19</c:f>
              <c:strCache>
                <c:ptCount val="1"/>
                <c:pt idx="0">
                  <c:v>Value</c:v>
                </c:pt>
              </c:strCache>
            </c:strRef>
          </c:cat>
          <c:val>
            <c:numRef>
              <c:f>Sheet1!$C$21</c:f>
              <c:numCache>
                <c:formatCode>General</c:formatCode>
                <c:ptCount val="1"/>
                <c:pt idx="0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93-48BD-9F26-AD274AF22A0E}"/>
            </c:ext>
          </c:extLst>
        </c:ser>
        <c:ser>
          <c:idx val="2"/>
          <c:order val="2"/>
          <c:tx>
            <c:strRef>
              <c:f>Sheet1!$B$22</c:f>
              <c:strCache>
                <c:ptCount val="1"/>
                <c:pt idx="0">
                  <c:v>Salary Julie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72516339869281043"/>
                      <c:h val="0.1154938952569354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C-C293-48BD-9F26-AD274AF22A0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Sheet1!$C$19</c:f>
              <c:strCache>
                <c:ptCount val="1"/>
                <c:pt idx="0">
                  <c:v>Value</c:v>
                </c:pt>
              </c:strCache>
            </c:strRef>
          </c:cat>
          <c:val>
            <c:numRef>
              <c:f>Sheet1!$C$22</c:f>
              <c:numCache>
                <c:formatCode>General</c:formatCode>
                <c:ptCount val="1"/>
                <c:pt idx="0">
                  <c:v>1300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293-48BD-9F26-AD274AF22A0E}"/>
            </c:ext>
          </c:extLst>
        </c:ser>
        <c:ser>
          <c:idx val="3"/>
          <c:order val="3"/>
          <c:tx>
            <c:strRef>
              <c:f>Sheet1!$B$23</c:f>
              <c:strCache>
                <c:ptCount val="1"/>
                <c:pt idx="0">
                  <c:v>Blank 2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Sheet1!$C$19</c:f>
              <c:strCache>
                <c:ptCount val="1"/>
                <c:pt idx="0">
                  <c:v>Value</c:v>
                </c:pt>
              </c:strCache>
            </c:strRef>
          </c:cat>
          <c:val>
            <c:numRef>
              <c:f>Sheet1!$C$23</c:f>
              <c:numCache>
                <c:formatCode>General</c:formatCode>
                <c:ptCount val="1"/>
                <c:pt idx="0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293-48BD-9F26-AD274AF22A0E}"/>
            </c:ext>
          </c:extLst>
        </c:ser>
        <c:ser>
          <c:idx val="4"/>
          <c:order val="4"/>
          <c:tx>
            <c:strRef>
              <c:f>Sheet1!$B$24</c:f>
              <c:strCache>
                <c:ptCount val="1"/>
                <c:pt idx="0">
                  <c:v>Rental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79052287581699343"/>
                      <c:h val="8.8465823769679541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D-C293-48BD-9F26-AD274AF22A0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Sheet1!$C$19</c:f>
              <c:strCache>
                <c:ptCount val="1"/>
                <c:pt idx="0">
                  <c:v>Value</c:v>
                </c:pt>
              </c:strCache>
            </c:strRef>
          </c:cat>
          <c:val>
            <c:numRef>
              <c:f>Sheet1!$C$24</c:f>
              <c:numCache>
                <c:formatCode>General</c:formatCode>
                <c:ptCount val="1"/>
                <c:pt idx="0">
                  <c:v>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293-48BD-9F26-AD274AF22A0E}"/>
            </c:ext>
          </c:extLst>
        </c:ser>
        <c:ser>
          <c:idx val="5"/>
          <c:order val="5"/>
          <c:tx>
            <c:strRef>
              <c:f>Sheet1!$B$25</c:f>
              <c:strCache>
                <c:ptCount val="1"/>
                <c:pt idx="0">
                  <c:v>Blank 3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Sheet1!$C$19</c:f>
              <c:strCache>
                <c:ptCount val="1"/>
                <c:pt idx="0">
                  <c:v>Value</c:v>
                </c:pt>
              </c:strCache>
            </c:strRef>
          </c:cat>
          <c:val>
            <c:numRef>
              <c:f>Sheet1!$C$25</c:f>
              <c:numCache>
                <c:formatCode>General</c:formatCode>
                <c:ptCount val="1"/>
                <c:pt idx="0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293-48BD-9F26-AD274AF22A0E}"/>
            </c:ext>
          </c:extLst>
        </c:ser>
        <c:ser>
          <c:idx val="6"/>
          <c:order val="6"/>
          <c:tx>
            <c:strRef>
              <c:f>Sheet1!$B$26</c:f>
              <c:strCache>
                <c:ptCount val="1"/>
                <c:pt idx="0">
                  <c:v>Dividends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79052287581699343"/>
                      <c:h val="8.8465823769679541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9436-4D05-A7EA-9134EF9455E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Sheet1!$C$19</c:f>
              <c:strCache>
                <c:ptCount val="1"/>
                <c:pt idx="0">
                  <c:v>Value</c:v>
                </c:pt>
              </c:strCache>
            </c:strRef>
          </c:cat>
          <c:val>
            <c:numRef>
              <c:f>Sheet1!$C$26</c:f>
              <c:numCache>
                <c:formatCode>General</c:formatCode>
                <c:ptCount val="1"/>
                <c:pt idx="0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C293-48BD-9F26-AD274AF22A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410423263"/>
        <c:axId val="410421183"/>
      </c:barChart>
      <c:catAx>
        <c:axId val="410423263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crossAx val="410421183"/>
        <c:crosses val="autoZero"/>
        <c:auto val="1"/>
        <c:lblAlgn val="ctr"/>
        <c:lblOffset val="100"/>
        <c:noMultiLvlLbl val="0"/>
      </c:catAx>
      <c:valAx>
        <c:axId val="410421183"/>
        <c:scaling>
          <c:orientation val="maxMin"/>
          <c:min val="0"/>
        </c:scaling>
        <c:delete val="1"/>
        <c:axPos val="l"/>
        <c:numFmt formatCode="0%" sourceLinked="1"/>
        <c:majorTickMark val="none"/>
        <c:minorTickMark val="none"/>
        <c:tickLblPos val="nextTo"/>
        <c:crossAx val="4104232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Sheet1!$B$29</c:f>
              <c:strCache>
                <c:ptCount val="1"/>
                <c:pt idx="0">
                  <c:v>Home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79052287581699343"/>
                      <c:h val="0.1188295684774280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9-B498-4F25-B07E-C5FA3F3CA80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Sheet1!$C$28</c:f>
              <c:strCache>
                <c:ptCount val="1"/>
                <c:pt idx="0">
                  <c:v>Value</c:v>
                </c:pt>
              </c:strCache>
            </c:strRef>
          </c:cat>
          <c:val>
            <c:numRef>
              <c:f>Sheet1!$C$29</c:f>
              <c:numCache>
                <c:formatCode>General</c:formatCode>
                <c:ptCount val="1"/>
                <c:pt idx="0">
                  <c:v>1350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98-4F25-B07E-C5FA3F3CA806}"/>
            </c:ext>
          </c:extLst>
        </c:ser>
        <c:ser>
          <c:idx val="1"/>
          <c:order val="1"/>
          <c:tx>
            <c:strRef>
              <c:f>Sheet1!$B$30</c:f>
              <c:strCache>
                <c:ptCount val="1"/>
                <c:pt idx="0">
                  <c:v>Blank 1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Sheet1!$C$28</c:f>
              <c:strCache>
                <c:ptCount val="1"/>
                <c:pt idx="0">
                  <c:v>Value</c:v>
                </c:pt>
              </c:strCache>
            </c:strRef>
          </c:cat>
          <c:val>
            <c:numRef>
              <c:f>Sheet1!$C$30</c:f>
              <c:numCache>
                <c:formatCode>General</c:formatCode>
                <c:ptCount val="1"/>
                <c:pt idx="0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98-4F25-B07E-C5FA3F3CA806}"/>
            </c:ext>
          </c:extLst>
        </c:ser>
        <c:ser>
          <c:idx val="2"/>
          <c:order val="2"/>
          <c:tx>
            <c:strRef>
              <c:f>Sheet1!$B$31</c:f>
              <c:strCache>
                <c:ptCount val="1"/>
                <c:pt idx="0">
                  <c:v>Cars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79052287581699343"/>
                      <c:h val="9.102091633863211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A-B498-4F25-B07E-C5FA3F3CA80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Sheet1!$C$28</c:f>
              <c:strCache>
                <c:ptCount val="1"/>
                <c:pt idx="0">
                  <c:v>Value</c:v>
                </c:pt>
              </c:strCache>
            </c:strRef>
          </c:cat>
          <c:val>
            <c:numRef>
              <c:f>Sheet1!$C$31</c:f>
              <c:numCache>
                <c:formatCode>General</c:formatCode>
                <c:ptCount val="1"/>
                <c:pt idx="0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98-4F25-B07E-C5FA3F3CA806}"/>
            </c:ext>
          </c:extLst>
        </c:ser>
        <c:ser>
          <c:idx val="3"/>
          <c:order val="3"/>
          <c:tx>
            <c:strRef>
              <c:f>Sheet1!$B$32</c:f>
              <c:strCache>
                <c:ptCount val="1"/>
                <c:pt idx="0">
                  <c:v>Blank 2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Sheet1!$C$28</c:f>
              <c:strCache>
                <c:ptCount val="1"/>
                <c:pt idx="0">
                  <c:v>Value</c:v>
                </c:pt>
              </c:strCache>
            </c:strRef>
          </c:cat>
          <c:val>
            <c:numRef>
              <c:f>Sheet1!$C$32</c:f>
              <c:numCache>
                <c:formatCode>General</c:formatCode>
                <c:ptCount val="1"/>
                <c:pt idx="0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498-4F25-B07E-C5FA3F3CA806}"/>
            </c:ext>
          </c:extLst>
        </c:ser>
        <c:ser>
          <c:idx val="4"/>
          <c:order val="4"/>
          <c:tx>
            <c:strRef>
              <c:f>Sheet1!$B$33</c:f>
              <c:strCache>
                <c:ptCount val="1"/>
                <c:pt idx="0">
                  <c:v>Food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79052287581699343"/>
                      <c:h val="0.1188295684774280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B-B498-4F25-B07E-C5FA3F3CA80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Sheet1!$C$28</c:f>
              <c:strCache>
                <c:ptCount val="1"/>
                <c:pt idx="0">
                  <c:v>Value</c:v>
                </c:pt>
              </c:strCache>
            </c:strRef>
          </c:cat>
          <c:val>
            <c:numRef>
              <c:f>Sheet1!$C$33</c:f>
              <c:numCache>
                <c:formatCode>General</c:formatCode>
                <c:ptCount val="1"/>
                <c:pt idx="0">
                  <c:v>1250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498-4F25-B07E-C5FA3F3CA806}"/>
            </c:ext>
          </c:extLst>
        </c:ser>
        <c:ser>
          <c:idx val="5"/>
          <c:order val="5"/>
          <c:tx>
            <c:strRef>
              <c:f>Sheet1!$B$34</c:f>
              <c:strCache>
                <c:ptCount val="1"/>
                <c:pt idx="0">
                  <c:v>Blank 3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Sheet1!$C$28</c:f>
              <c:strCache>
                <c:ptCount val="1"/>
                <c:pt idx="0">
                  <c:v>Value</c:v>
                </c:pt>
              </c:strCache>
            </c:strRef>
          </c:cat>
          <c:val>
            <c:numRef>
              <c:f>Sheet1!$C$34</c:f>
              <c:numCache>
                <c:formatCode>General</c:formatCode>
                <c:ptCount val="1"/>
                <c:pt idx="0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498-4F25-B07E-C5FA3F3CA806}"/>
            </c:ext>
          </c:extLst>
        </c:ser>
        <c:ser>
          <c:idx val="6"/>
          <c:order val="6"/>
          <c:tx>
            <c:strRef>
              <c:f>Sheet1!$B$35</c:f>
              <c:strCache>
                <c:ptCount val="1"/>
                <c:pt idx="0">
                  <c:v>Savings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88856209150326793"/>
                      <c:h val="0.1188295684774280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C-B498-4F25-B07E-C5FA3F3CA80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Sheet1!$C$28</c:f>
              <c:strCache>
                <c:ptCount val="1"/>
                <c:pt idx="0">
                  <c:v>Value</c:v>
                </c:pt>
              </c:strCache>
            </c:strRef>
          </c:cat>
          <c:val>
            <c:numRef>
              <c:f>Sheet1!$C$35</c:f>
              <c:numCache>
                <c:formatCode>General</c:formatCode>
                <c:ptCount val="1"/>
                <c:pt idx="0">
                  <c:v>1200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498-4F25-B07E-C5FA3F3CA8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410423263"/>
        <c:axId val="410421183"/>
      </c:barChart>
      <c:catAx>
        <c:axId val="410423263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crossAx val="410421183"/>
        <c:crosses val="autoZero"/>
        <c:auto val="1"/>
        <c:lblAlgn val="ctr"/>
        <c:lblOffset val="100"/>
        <c:noMultiLvlLbl val="0"/>
      </c:catAx>
      <c:valAx>
        <c:axId val="410421183"/>
        <c:scaling>
          <c:orientation val="maxMin"/>
          <c:min val="0"/>
        </c:scaling>
        <c:delete val="1"/>
        <c:axPos val="l"/>
        <c:numFmt formatCode="0%" sourceLinked="1"/>
        <c:majorTickMark val="none"/>
        <c:minorTickMark val="none"/>
        <c:tickLblPos val="nextTo"/>
        <c:crossAx val="4104232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percentStacked"/>
        <c:varyColors val="0"/>
        <c:ser>
          <c:idx val="0"/>
          <c:order val="0"/>
          <c:spPr>
            <a:noFill/>
            <a:ln w="25400">
              <a:noFill/>
            </a:ln>
            <a:effectLst/>
          </c:spPr>
          <c:cat>
            <c:numRef>
              <c:f>Sheet1!$J$35:$M$35</c:f>
              <c:numCache>
                <c:formatCode>General</c:formatCode>
                <c:ptCount val="4"/>
                <c:pt idx="0">
                  <c:v>0</c:v>
                </c:pt>
                <c:pt idx="1">
                  <c:v>10</c:v>
                </c:pt>
                <c:pt idx="2">
                  <c:v>90</c:v>
                </c:pt>
                <c:pt idx="3">
                  <c:v>100</c:v>
                </c:pt>
              </c:numCache>
            </c:numRef>
          </c:cat>
          <c:val>
            <c:numRef>
              <c:f>Sheet1!$F$54:$I$54</c:f>
              <c:numCache>
                <c:formatCode>General</c:formatCode>
                <c:ptCount val="4"/>
                <c:pt idx="0">
                  <c:v>5200</c:v>
                </c:pt>
                <c:pt idx="1">
                  <c:v>5200</c:v>
                </c:pt>
                <c:pt idx="2">
                  <c:v>2250</c:v>
                </c:pt>
                <c:pt idx="3">
                  <c:v>2250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726-410E-8C12-AC5D813EA49C}"/>
            </c:ext>
          </c:extLst>
        </c:ser>
        <c:ser>
          <c:idx val="1"/>
          <c:order val="1"/>
          <c:spPr>
            <a:solidFill>
              <a:schemeClr val="tx1">
                <a:lumMod val="50000"/>
                <a:lumOff val="50000"/>
                <a:alpha val="50000"/>
              </a:schemeClr>
            </a:solidFill>
            <a:ln w="25400">
              <a:noFill/>
            </a:ln>
            <a:effectLst/>
          </c:spPr>
          <c:cat>
            <c:numRef>
              <c:f>Sheet1!$J$35:$M$35</c:f>
              <c:numCache>
                <c:formatCode>General</c:formatCode>
                <c:ptCount val="4"/>
                <c:pt idx="0">
                  <c:v>0</c:v>
                </c:pt>
                <c:pt idx="1">
                  <c:v>10</c:v>
                </c:pt>
                <c:pt idx="2">
                  <c:v>90</c:v>
                </c:pt>
                <c:pt idx="3">
                  <c:v>100</c:v>
                </c:pt>
              </c:numCache>
            </c:numRef>
          </c:cat>
          <c:val>
            <c:numRef>
              <c:f>Sheet1!$J$54:$M$54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726-410E-8C12-AC5D813EA49C}"/>
            </c:ext>
          </c:extLst>
        </c:ser>
        <c:ser>
          <c:idx val="2"/>
          <c:order val="2"/>
          <c:spPr>
            <a:noFill/>
            <a:ln w="25400">
              <a:noFill/>
            </a:ln>
            <a:effectLst/>
          </c:spPr>
          <c:cat>
            <c:numRef>
              <c:f>Sheet1!$J$35:$M$35</c:f>
              <c:numCache>
                <c:formatCode>General</c:formatCode>
                <c:ptCount val="4"/>
                <c:pt idx="0">
                  <c:v>0</c:v>
                </c:pt>
                <c:pt idx="1">
                  <c:v>10</c:v>
                </c:pt>
                <c:pt idx="2">
                  <c:v>90</c:v>
                </c:pt>
                <c:pt idx="3">
                  <c:v>100</c:v>
                </c:pt>
              </c:numCache>
            </c:numRef>
          </c:cat>
          <c:val>
            <c:numRef>
              <c:f>Sheet1!$N$54:$Q$54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3450</c:v>
                </c:pt>
                <c:pt idx="3">
                  <c:v>3450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726-410E-8C12-AC5D813EA4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5386895"/>
        <c:axId val="1835389807"/>
      </c:areaChart>
      <c:dateAx>
        <c:axId val="1835386895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1835389807"/>
        <c:crosses val="autoZero"/>
        <c:auto val="0"/>
        <c:lblOffset val="100"/>
        <c:baseTimeUnit val="days"/>
      </c:dateAx>
      <c:valAx>
        <c:axId val="1835389807"/>
        <c:scaling>
          <c:orientation val="maxMin"/>
          <c:min val="0"/>
        </c:scaling>
        <c:delete val="1"/>
        <c:axPos val="l"/>
        <c:numFmt formatCode="0%" sourceLinked="1"/>
        <c:majorTickMark val="none"/>
        <c:minorTickMark val="none"/>
        <c:tickLblPos val="nextTo"/>
        <c:crossAx val="1835386895"/>
        <c:crosses val="autoZero"/>
        <c:crossBetween val="midCat"/>
      </c:valAx>
      <c:spPr>
        <a:noFill/>
      </c:spPr>
    </c:plotArea>
    <c:plotVisOnly val="1"/>
    <c:dispBlanksAs val="zero"/>
    <c:showDLblsOverMax val="0"/>
    <c:extLst/>
  </c:chart>
  <c:spPr>
    <a:noFill/>
    <a:ln w="9525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9525" cap="flat" cmpd="sng" algn="ctr">
          <a:solidFill>
            <a:sysClr val="windowText" lastClr="000000">
              <a:lumMod val="15000"/>
              <a:lumOff val="85000"/>
            </a:sysClr>
          </a:solidFill>
          <a:prstDash val="solid"/>
          <a:round/>
        </a14:hiddenLine>
      </a:ext>
    </a:ex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percentStacked"/>
        <c:varyColors val="0"/>
        <c:ser>
          <c:idx val="0"/>
          <c:order val="0"/>
          <c:spPr>
            <a:noFill/>
            <a:ln w="25400">
              <a:noFill/>
            </a:ln>
            <a:effectLst/>
          </c:spPr>
          <c:cat>
            <c:numRef>
              <c:f>Sheet1!$J$35:$M$35</c:f>
              <c:numCache>
                <c:formatCode>General</c:formatCode>
                <c:ptCount val="4"/>
                <c:pt idx="0">
                  <c:v>0</c:v>
                </c:pt>
                <c:pt idx="1">
                  <c:v>10</c:v>
                </c:pt>
                <c:pt idx="2">
                  <c:v>90</c:v>
                </c:pt>
                <c:pt idx="3">
                  <c:v>100</c:v>
                </c:pt>
              </c:numCache>
            </c:numRef>
          </c:cat>
          <c:val>
            <c:numRef>
              <c:f>Sheet1!$F$53:$I$53</c:f>
              <c:numCache>
                <c:formatCode>General</c:formatCode>
                <c:ptCount val="4"/>
                <c:pt idx="0">
                  <c:v>5200</c:v>
                </c:pt>
                <c:pt idx="1">
                  <c:v>5200</c:v>
                </c:pt>
                <c:pt idx="2">
                  <c:v>1350</c:v>
                </c:pt>
                <c:pt idx="3">
                  <c:v>1350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42F-42C2-A300-1A9F5CCC5173}"/>
            </c:ext>
          </c:extLst>
        </c:ser>
        <c:ser>
          <c:idx val="1"/>
          <c:order val="1"/>
          <c:spPr>
            <a:solidFill>
              <a:schemeClr val="tx1">
                <a:lumMod val="50000"/>
                <a:lumOff val="50000"/>
                <a:alpha val="50000"/>
              </a:schemeClr>
            </a:solidFill>
            <a:ln w="25400">
              <a:noFill/>
            </a:ln>
            <a:effectLst/>
          </c:spPr>
          <c:cat>
            <c:numRef>
              <c:f>Sheet1!$J$35:$M$35</c:f>
              <c:numCache>
                <c:formatCode>General</c:formatCode>
                <c:ptCount val="4"/>
                <c:pt idx="0">
                  <c:v>0</c:v>
                </c:pt>
                <c:pt idx="1">
                  <c:v>10</c:v>
                </c:pt>
                <c:pt idx="2">
                  <c:v>90</c:v>
                </c:pt>
                <c:pt idx="3">
                  <c:v>100</c:v>
                </c:pt>
              </c:numCache>
            </c:numRef>
          </c:cat>
          <c:val>
            <c:numRef>
              <c:f>Sheet1!$J$53:$M$53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42F-42C2-A300-1A9F5CCC5173}"/>
            </c:ext>
          </c:extLst>
        </c:ser>
        <c:ser>
          <c:idx val="2"/>
          <c:order val="2"/>
          <c:spPr>
            <a:noFill/>
            <a:ln w="25400">
              <a:noFill/>
            </a:ln>
            <a:effectLst/>
          </c:spPr>
          <c:cat>
            <c:numRef>
              <c:f>Sheet1!$J$35:$M$35</c:f>
              <c:numCache>
                <c:formatCode>General</c:formatCode>
                <c:ptCount val="4"/>
                <c:pt idx="0">
                  <c:v>0</c:v>
                </c:pt>
                <c:pt idx="1">
                  <c:v>10</c:v>
                </c:pt>
                <c:pt idx="2">
                  <c:v>90</c:v>
                </c:pt>
                <c:pt idx="3">
                  <c:v>100</c:v>
                </c:pt>
              </c:numCache>
            </c:numRef>
          </c:cat>
          <c:val>
            <c:numRef>
              <c:f>Sheet1!$N$53:$Q$53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4350</c:v>
                </c:pt>
                <c:pt idx="3">
                  <c:v>4350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42F-42C2-A300-1A9F5CCC51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5386895"/>
        <c:axId val="1835389807"/>
      </c:areaChart>
      <c:dateAx>
        <c:axId val="1835386895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1835389807"/>
        <c:crosses val="autoZero"/>
        <c:auto val="0"/>
        <c:lblOffset val="100"/>
        <c:baseTimeUnit val="days"/>
      </c:dateAx>
      <c:valAx>
        <c:axId val="1835389807"/>
        <c:scaling>
          <c:orientation val="maxMin"/>
          <c:min val="0"/>
        </c:scaling>
        <c:delete val="1"/>
        <c:axPos val="l"/>
        <c:numFmt formatCode="0%" sourceLinked="1"/>
        <c:majorTickMark val="none"/>
        <c:minorTickMark val="none"/>
        <c:tickLblPos val="nextTo"/>
        <c:crossAx val="1835386895"/>
        <c:crosses val="autoZero"/>
        <c:crossBetween val="midCat"/>
      </c:valAx>
      <c:spPr>
        <a:noFill/>
      </c:spPr>
    </c:plotArea>
    <c:plotVisOnly val="1"/>
    <c:dispBlanksAs val="zero"/>
    <c:showDLblsOverMax val="0"/>
    <c:extLst/>
  </c:chart>
  <c:spPr>
    <a:noFill/>
    <a:ln w="9525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9525" cap="flat" cmpd="sng" algn="ctr">
          <a:solidFill>
            <a:sysClr val="windowText" lastClr="000000">
              <a:lumMod val="15000"/>
              <a:lumOff val="85000"/>
            </a:sysClr>
          </a:solidFill>
          <a:prstDash val="solid"/>
          <a:round/>
        </a14:hiddenLine>
      </a:ext>
    </a:ex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percentStacked"/>
        <c:varyColors val="0"/>
        <c:ser>
          <c:idx val="0"/>
          <c:order val="0"/>
          <c:spPr>
            <a:noFill/>
            <a:ln w="25400">
              <a:noFill/>
            </a:ln>
            <a:effectLst/>
          </c:spPr>
          <c:cat>
            <c:numRef>
              <c:f>Sheet1!$J$35:$M$35</c:f>
              <c:numCache>
                <c:formatCode>General</c:formatCode>
                <c:ptCount val="4"/>
                <c:pt idx="0">
                  <c:v>0</c:v>
                </c:pt>
                <c:pt idx="1">
                  <c:v>10</c:v>
                </c:pt>
                <c:pt idx="2">
                  <c:v>90</c:v>
                </c:pt>
                <c:pt idx="3">
                  <c:v>100</c:v>
                </c:pt>
              </c:numCache>
            </c:numRef>
          </c:cat>
          <c:val>
            <c:numRef>
              <c:f>Sheet1!$F$52:$I$52</c:f>
              <c:numCache>
                <c:formatCode>General</c:formatCode>
                <c:ptCount val="4"/>
                <c:pt idx="0">
                  <c:v>4700</c:v>
                </c:pt>
                <c:pt idx="1">
                  <c:v>4700</c:v>
                </c:pt>
                <c:pt idx="2">
                  <c:v>4000</c:v>
                </c:pt>
                <c:pt idx="3">
                  <c:v>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8E-4CFB-A31D-053EA8BD5CEF}"/>
            </c:ext>
          </c:extLst>
        </c:ser>
        <c:ser>
          <c:idx val="1"/>
          <c:order val="1"/>
          <c:spPr>
            <a:noFill/>
            <a:ln w="25400">
              <a:noFill/>
            </a:ln>
            <a:effectLst/>
          </c:spPr>
          <c:cat>
            <c:numRef>
              <c:f>Sheet1!$J$35:$M$35</c:f>
              <c:numCache>
                <c:formatCode>General</c:formatCode>
                <c:ptCount val="4"/>
                <c:pt idx="0">
                  <c:v>0</c:v>
                </c:pt>
                <c:pt idx="1">
                  <c:v>10</c:v>
                </c:pt>
                <c:pt idx="2">
                  <c:v>90</c:v>
                </c:pt>
                <c:pt idx="3">
                  <c:v>100</c:v>
                </c:pt>
              </c:numCache>
            </c:numRef>
          </c:cat>
          <c:val>
            <c:numRef>
              <c:f>Sheet1!$J$52:$M$52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68E-4CFB-A31D-053EA8BD5CEF}"/>
            </c:ext>
          </c:extLst>
        </c:ser>
        <c:ser>
          <c:idx val="2"/>
          <c:order val="2"/>
          <c:spPr>
            <a:noFill/>
            <a:ln w="25400">
              <a:noFill/>
            </a:ln>
            <a:effectLst/>
          </c:spPr>
          <c:cat>
            <c:numRef>
              <c:f>Sheet1!$J$35:$M$35</c:f>
              <c:numCache>
                <c:formatCode>General</c:formatCode>
                <c:ptCount val="4"/>
                <c:pt idx="0">
                  <c:v>0</c:v>
                </c:pt>
                <c:pt idx="1">
                  <c:v>10</c:v>
                </c:pt>
                <c:pt idx="2">
                  <c:v>90</c:v>
                </c:pt>
                <c:pt idx="3">
                  <c:v>100</c:v>
                </c:pt>
              </c:numCache>
            </c:numRef>
          </c:cat>
          <c:val>
            <c:numRef>
              <c:f>Sheet1!$N$52:$Q$52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1200</c:v>
                </c:pt>
                <c:pt idx="3">
                  <c:v>1200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68E-4CFB-A31D-053EA8BD5C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5386895"/>
        <c:axId val="1835389807"/>
      </c:areaChart>
      <c:dateAx>
        <c:axId val="1835386895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1835389807"/>
        <c:crosses val="autoZero"/>
        <c:auto val="0"/>
        <c:lblOffset val="100"/>
        <c:baseTimeUnit val="days"/>
      </c:dateAx>
      <c:valAx>
        <c:axId val="1835389807"/>
        <c:scaling>
          <c:orientation val="maxMin"/>
          <c:min val="0"/>
        </c:scaling>
        <c:delete val="1"/>
        <c:axPos val="l"/>
        <c:numFmt formatCode="0%" sourceLinked="1"/>
        <c:majorTickMark val="none"/>
        <c:minorTickMark val="none"/>
        <c:tickLblPos val="nextTo"/>
        <c:crossAx val="1835386895"/>
        <c:crosses val="autoZero"/>
        <c:crossBetween val="midCat"/>
      </c:valAx>
      <c:spPr>
        <a:noFill/>
      </c:spPr>
    </c:plotArea>
    <c:plotVisOnly val="1"/>
    <c:dispBlanksAs val="zero"/>
    <c:showDLblsOverMax val="0"/>
    <c:extLst/>
  </c:chart>
  <c:spPr>
    <a:noFill/>
    <a:ln w="9525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9525" cap="flat" cmpd="sng" algn="ctr">
          <a:solidFill>
            <a:sysClr val="windowText" lastClr="000000">
              <a:lumMod val="15000"/>
              <a:lumOff val="85000"/>
            </a:sysClr>
          </a:solidFill>
          <a:prstDash val="solid"/>
          <a:round/>
        </a14:hiddenLine>
      </a:ext>
    </a:ex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percentStacked"/>
        <c:varyColors val="0"/>
        <c:ser>
          <c:idx val="0"/>
          <c:order val="0"/>
          <c:spPr>
            <a:noFill/>
            <a:ln w="25400">
              <a:noFill/>
            </a:ln>
            <a:effectLst/>
          </c:spPr>
          <c:cat>
            <c:numRef>
              <c:f>Sheet1!$J$35:$M$35</c:f>
              <c:numCache>
                <c:formatCode>General</c:formatCode>
                <c:ptCount val="4"/>
                <c:pt idx="0">
                  <c:v>0</c:v>
                </c:pt>
                <c:pt idx="1">
                  <c:v>10</c:v>
                </c:pt>
                <c:pt idx="2">
                  <c:v>90</c:v>
                </c:pt>
                <c:pt idx="3">
                  <c:v>100</c:v>
                </c:pt>
              </c:numCache>
            </c:numRef>
          </c:cat>
          <c:val>
            <c:numRef>
              <c:f>Sheet1!$F$51:$I$51</c:f>
              <c:numCache>
                <c:formatCode>General</c:formatCode>
                <c:ptCount val="4"/>
                <c:pt idx="0">
                  <c:v>4200</c:v>
                </c:pt>
                <c:pt idx="1">
                  <c:v>4200</c:v>
                </c:pt>
                <c:pt idx="2">
                  <c:v>4700</c:v>
                </c:pt>
                <c:pt idx="3">
                  <c:v>4700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9FE-41B1-A122-BD8E217FF380}"/>
            </c:ext>
          </c:extLst>
        </c:ser>
        <c:ser>
          <c:idx val="1"/>
          <c:order val="1"/>
          <c:spPr>
            <a:solidFill>
              <a:schemeClr val="tx1">
                <a:lumMod val="50000"/>
                <a:lumOff val="50000"/>
                <a:alpha val="50000"/>
              </a:schemeClr>
            </a:solidFill>
            <a:ln w="25400">
              <a:noFill/>
            </a:ln>
            <a:effectLst/>
          </c:spPr>
          <c:cat>
            <c:numRef>
              <c:f>Sheet1!$J$35:$M$35</c:f>
              <c:numCache>
                <c:formatCode>General</c:formatCode>
                <c:ptCount val="4"/>
                <c:pt idx="0">
                  <c:v>0</c:v>
                </c:pt>
                <c:pt idx="1">
                  <c:v>10</c:v>
                </c:pt>
                <c:pt idx="2">
                  <c:v>90</c:v>
                </c:pt>
                <c:pt idx="3">
                  <c:v>100</c:v>
                </c:pt>
              </c:numCache>
            </c:numRef>
          </c:cat>
          <c:val>
            <c:numRef>
              <c:f>Sheet1!$J$51:$M$51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9FE-41B1-A122-BD8E217FF380}"/>
            </c:ext>
          </c:extLst>
        </c:ser>
        <c:ser>
          <c:idx val="2"/>
          <c:order val="2"/>
          <c:spPr>
            <a:noFill/>
            <a:ln w="25400">
              <a:noFill/>
            </a:ln>
            <a:effectLst/>
          </c:spPr>
          <c:cat>
            <c:numRef>
              <c:f>Sheet1!$J$35:$M$35</c:f>
              <c:numCache>
                <c:formatCode>General</c:formatCode>
                <c:ptCount val="4"/>
                <c:pt idx="0">
                  <c:v>0</c:v>
                </c:pt>
                <c:pt idx="1">
                  <c:v>10</c:v>
                </c:pt>
                <c:pt idx="2">
                  <c:v>90</c:v>
                </c:pt>
                <c:pt idx="3">
                  <c:v>100</c:v>
                </c:pt>
              </c:numCache>
            </c:numRef>
          </c:cat>
          <c:val>
            <c:numRef>
              <c:f>Sheet1!$N$51:$Q$51</c:f>
              <c:numCache>
                <c:formatCode>General</c:formatCode>
                <c:ptCount val="4"/>
                <c:pt idx="0">
                  <c:v>1000</c:v>
                </c:pt>
                <c:pt idx="1">
                  <c:v>1000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9FE-41B1-A122-BD8E217FF3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5386895"/>
        <c:axId val="1835389807"/>
      </c:areaChart>
      <c:dateAx>
        <c:axId val="1835386895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1835389807"/>
        <c:crosses val="autoZero"/>
        <c:auto val="0"/>
        <c:lblOffset val="100"/>
        <c:baseTimeUnit val="days"/>
      </c:dateAx>
      <c:valAx>
        <c:axId val="1835389807"/>
        <c:scaling>
          <c:orientation val="maxMin"/>
          <c:min val="0"/>
        </c:scaling>
        <c:delete val="1"/>
        <c:axPos val="l"/>
        <c:numFmt formatCode="0%" sourceLinked="1"/>
        <c:majorTickMark val="none"/>
        <c:minorTickMark val="none"/>
        <c:tickLblPos val="nextTo"/>
        <c:crossAx val="1835386895"/>
        <c:crosses val="autoZero"/>
        <c:crossBetween val="midCat"/>
      </c:valAx>
      <c:spPr>
        <a:noFill/>
      </c:spPr>
    </c:plotArea>
    <c:plotVisOnly val="1"/>
    <c:dispBlanksAs val="zero"/>
    <c:showDLblsOverMax val="0"/>
    <c:extLst/>
  </c:chart>
  <c:spPr>
    <a:noFill/>
    <a:ln w="9525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9525" cap="flat" cmpd="sng" algn="ctr">
          <a:solidFill>
            <a:sysClr val="windowText" lastClr="000000">
              <a:lumMod val="15000"/>
              <a:lumOff val="85000"/>
            </a:sysClr>
          </a:solidFill>
          <a:prstDash val="solid"/>
          <a:round/>
        </a14:hiddenLine>
      </a:ext>
    </a:ex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percentStacked"/>
        <c:varyColors val="0"/>
        <c:ser>
          <c:idx val="0"/>
          <c:order val="0"/>
          <c:spPr>
            <a:noFill/>
            <a:ln w="25400">
              <a:noFill/>
            </a:ln>
            <a:effectLst/>
          </c:spPr>
          <c:cat>
            <c:numRef>
              <c:f>Sheet1!$J$35:$M$35</c:f>
              <c:numCache>
                <c:formatCode>General</c:formatCode>
                <c:ptCount val="4"/>
                <c:pt idx="0">
                  <c:v>0</c:v>
                </c:pt>
                <c:pt idx="1">
                  <c:v>10</c:v>
                </c:pt>
                <c:pt idx="2">
                  <c:v>90</c:v>
                </c:pt>
                <c:pt idx="3">
                  <c:v>100</c:v>
                </c:pt>
              </c:numCache>
            </c:numRef>
          </c:cat>
          <c:val>
            <c:numRef>
              <c:f>Sheet1!$F$50:$I$50</c:f>
              <c:numCache>
                <c:formatCode>General</c:formatCode>
                <c:ptCount val="4"/>
                <c:pt idx="0">
                  <c:v>3950</c:v>
                </c:pt>
                <c:pt idx="1">
                  <c:v>3950</c:v>
                </c:pt>
                <c:pt idx="2">
                  <c:v>3750</c:v>
                </c:pt>
                <c:pt idx="3">
                  <c:v>3750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DCF-4F0B-9922-8A2F7FF19AF4}"/>
            </c:ext>
          </c:extLst>
        </c:ser>
        <c:ser>
          <c:idx val="1"/>
          <c:order val="1"/>
          <c:spPr>
            <a:solidFill>
              <a:schemeClr val="tx1">
                <a:lumMod val="50000"/>
                <a:lumOff val="50000"/>
                <a:alpha val="50000"/>
              </a:schemeClr>
            </a:solidFill>
            <a:ln w="25400">
              <a:noFill/>
            </a:ln>
            <a:effectLst/>
          </c:spPr>
          <c:cat>
            <c:numRef>
              <c:f>Sheet1!$J$35:$M$35</c:f>
              <c:numCache>
                <c:formatCode>General</c:formatCode>
                <c:ptCount val="4"/>
                <c:pt idx="0">
                  <c:v>0</c:v>
                </c:pt>
                <c:pt idx="1">
                  <c:v>10</c:v>
                </c:pt>
                <c:pt idx="2">
                  <c:v>90</c:v>
                </c:pt>
                <c:pt idx="3">
                  <c:v>100</c:v>
                </c:pt>
              </c:numCache>
            </c:numRef>
          </c:cat>
          <c:val>
            <c:numRef>
              <c:f>Sheet1!$J$50:$M$50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DCF-4F0B-9922-8A2F7FF19AF4}"/>
            </c:ext>
          </c:extLst>
        </c:ser>
        <c:ser>
          <c:idx val="2"/>
          <c:order val="2"/>
          <c:spPr>
            <a:noFill/>
            <a:ln w="25400">
              <a:noFill/>
            </a:ln>
            <a:effectLst/>
          </c:spPr>
          <c:cat>
            <c:numRef>
              <c:f>Sheet1!$J$35:$M$35</c:f>
              <c:numCache>
                <c:formatCode>General</c:formatCode>
                <c:ptCount val="4"/>
                <c:pt idx="0">
                  <c:v>0</c:v>
                </c:pt>
                <c:pt idx="1">
                  <c:v>10</c:v>
                </c:pt>
                <c:pt idx="2">
                  <c:v>90</c:v>
                </c:pt>
                <c:pt idx="3">
                  <c:v>100</c:v>
                </c:pt>
              </c:numCache>
            </c:numRef>
          </c:cat>
          <c:val>
            <c:numRef>
              <c:f>Sheet1!$N$50:$Q$50</c:f>
              <c:numCache>
                <c:formatCode>General</c:formatCode>
                <c:ptCount val="4"/>
                <c:pt idx="0">
                  <c:v>1500</c:v>
                </c:pt>
                <c:pt idx="1">
                  <c:v>1500</c:v>
                </c:pt>
                <c:pt idx="2">
                  <c:v>1700</c:v>
                </c:pt>
                <c:pt idx="3">
                  <c:v>1700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DCF-4F0B-9922-8A2F7FF19A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5386895"/>
        <c:axId val="1835389807"/>
      </c:areaChart>
      <c:dateAx>
        <c:axId val="1835386895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1835389807"/>
        <c:crosses val="autoZero"/>
        <c:auto val="0"/>
        <c:lblOffset val="100"/>
        <c:baseTimeUnit val="days"/>
      </c:dateAx>
      <c:valAx>
        <c:axId val="1835389807"/>
        <c:scaling>
          <c:orientation val="maxMin"/>
          <c:min val="0"/>
        </c:scaling>
        <c:delete val="1"/>
        <c:axPos val="l"/>
        <c:numFmt formatCode="0%" sourceLinked="1"/>
        <c:majorTickMark val="none"/>
        <c:minorTickMark val="none"/>
        <c:tickLblPos val="nextTo"/>
        <c:crossAx val="1835386895"/>
        <c:crosses val="autoZero"/>
        <c:crossBetween val="midCat"/>
      </c:valAx>
      <c:spPr>
        <a:noFill/>
      </c:spPr>
    </c:plotArea>
    <c:plotVisOnly val="1"/>
    <c:dispBlanksAs val="zero"/>
    <c:showDLblsOverMax val="0"/>
    <c:extLst/>
  </c:chart>
  <c:spPr>
    <a:noFill/>
    <a:ln w="9525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9525" cap="flat" cmpd="sng" algn="ctr">
          <a:solidFill>
            <a:sysClr val="windowText" lastClr="000000">
              <a:lumMod val="15000"/>
              <a:lumOff val="85000"/>
            </a:sysClr>
          </a:solidFill>
          <a:prstDash val="solid"/>
          <a:round/>
        </a14:hiddenLine>
      </a:ext>
    </a:ex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percentStacked"/>
        <c:varyColors val="0"/>
        <c:ser>
          <c:idx val="0"/>
          <c:order val="0"/>
          <c:spPr>
            <a:noFill/>
            <a:ln w="25400">
              <a:noFill/>
            </a:ln>
            <a:effectLst/>
          </c:spPr>
          <c:cat>
            <c:numRef>
              <c:f>Sheet1!$J$35:$M$35</c:f>
              <c:numCache>
                <c:formatCode>General</c:formatCode>
                <c:ptCount val="4"/>
                <c:pt idx="0">
                  <c:v>0</c:v>
                </c:pt>
                <c:pt idx="1">
                  <c:v>10</c:v>
                </c:pt>
                <c:pt idx="2">
                  <c:v>90</c:v>
                </c:pt>
                <c:pt idx="3">
                  <c:v>100</c:v>
                </c:pt>
              </c:numCache>
            </c:numRef>
          </c:cat>
          <c:val>
            <c:numRef>
              <c:f>Sheet1!$F$49:$I$49</c:f>
              <c:numCache>
                <c:formatCode>General</c:formatCode>
                <c:ptCount val="4"/>
                <c:pt idx="0">
                  <c:v>3900</c:v>
                </c:pt>
                <c:pt idx="1">
                  <c:v>3900</c:v>
                </c:pt>
                <c:pt idx="2">
                  <c:v>2200</c:v>
                </c:pt>
                <c:pt idx="3">
                  <c:v>2200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FDF-4911-BB63-17D729440AB8}"/>
            </c:ext>
          </c:extLst>
        </c:ser>
        <c:ser>
          <c:idx val="1"/>
          <c:order val="1"/>
          <c:spPr>
            <a:solidFill>
              <a:schemeClr val="tx1">
                <a:lumMod val="50000"/>
                <a:lumOff val="50000"/>
                <a:alpha val="50000"/>
              </a:schemeClr>
            </a:solidFill>
            <a:ln w="25400">
              <a:noFill/>
            </a:ln>
            <a:effectLst/>
          </c:spPr>
          <c:cat>
            <c:numRef>
              <c:f>Sheet1!$J$35:$M$35</c:f>
              <c:numCache>
                <c:formatCode>General</c:formatCode>
                <c:ptCount val="4"/>
                <c:pt idx="0">
                  <c:v>0</c:v>
                </c:pt>
                <c:pt idx="1">
                  <c:v>10</c:v>
                </c:pt>
                <c:pt idx="2">
                  <c:v>90</c:v>
                </c:pt>
                <c:pt idx="3">
                  <c:v>100</c:v>
                </c:pt>
              </c:numCache>
            </c:numRef>
          </c:cat>
          <c:val>
            <c:numRef>
              <c:f>Sheet1!$J$49:$M$49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FDF-4911-BB63-17D729440AB8}"/>
            </c:ext>
          </c:extLst>
        </c:ser>
        <c:ser>
          <c:idx val="2"/>
          <c:order val="2"/>
          <c:spPr>
            <a:noFill/>
            <a:ln w="25400">
              <a:noFill/>
            </a:ln>
            <a:effectLst/>
          </c:spPr>
          <c:cat>
            <c:numRef>
              <c:f>Sheet1!$J$35:$M$35</c:f>
              <c:numCache>
                <c:formatCode>General</c:formatCode>
                <c:ptCount val="4"/>
                <c:pt idx="0">
                  <c:v>0</c:v>
                </c:pt>
                <c:pt idx="1">
                  <c:v>10</c:v>
                </c:pt>
                <c:pt idx="2">
                  <c:v>90</c:v>
                </c:pt>
                <c:pt idx="3">
                  <c:v>100</c:v>
                </c:pt>
              </c:numCache>
            </c:numRef>
          </c:cat>
          <c:val>
            <c:numRef>
              <c:f>Sheet1!$N$49:$Q$49</c:f>
              <c:numCache>
                <c:formatCode>General</c:formatCode>
                <c:ptCount val="4"/>
                <c:pt idx="0">
                  <c:v>1750</c:v>
                </c:pt>
                <c:pt idx="1">
                  <c:v>1750</c:v>
                </c:pt>
                <c:pt idx="2">
                  <c:v>3450</c:v>
                </c:pt>
                <c:pt idx="3">
                  <c:v>3450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FDF-4911-BB63-17D729440A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5386895"/>
        <c:axId val="1835389807"/>
      </c:areaChart>
      <c:dateAx>
        <c:axId val="1835386895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1835389807"/>
        <c:crosses val="autoZero"/>
        <c:auto val="0"/>
        <c:lblOffset val="100"/>
        <c:baseTimeUnit val="days"/>
      </c:dateAx>
      <c:valAx>
        <c:axId val="1835389807"/>
        <c:scaling>
          <c:orientation val="maxMin"/>
          <c:min val="0"/>
        </c:scaling>
        <c:delete val="1"/>
        <c:axPos val="l"/>
        <c:numFmt formatCode="0%" sourceLinked="1"/>
        <c:majorTickMark val="none"/>
        <c:minorTickMark val="none"/>
        <c:tickLblPos val="nextTo"/>
        <c:crossAx val="1835386895"/>
        <c:crosses val="autoZero"/>
        <c:crossBetween val="midCat"/>
      </c:valAx>
      <c:spPr>
        <a:noFill/>
      </c:spPr>
    </c:plotArea>
    <c:plotVisOnly val="1"/>
    <c:dispBlanksAs val="zero"/>
    <c:showDLblsOverMax val="0"/>
    <c:extLst/>
  </c:chart>
  <c:spPr>
    <a:noFill/>
    <a:ln w="9525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9525" cap="flat" cmpd="sng" algn="ctr">
          <a:solidFill>
            <a:sysClr val="windowText" lastClr="000000">
              <a:lumMod val="15000"/>
              <a:lumOff val="85000"/>
            </a:sysClr>
          </a:solidFill>
          <a:prstDash val="solid"/>
          <a:round/>
        </a14:hiddenLine>
      </a:ext>
    </a:ex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percentStacked"/>
        <c:varyColors val="0"/>
        <c:ser>
          <c:idx val="0"/>
          <c:order val="0"/>
          <c:spPr>
            <a:noFill/>
            <a:ln w="25400">
              <a:noFill/>
            </a:ln>
            <a:effectLst/>
          </c:spPr>
          <c:cat>
            <c:numRef>
              <c:f>Sheet1!$J$35:$M$35</c:f>
              <c:numCache>
                <c:formatCode>General</c:formatCode>
                <c:ptCount val="4"/>
                <c:pt idx="0">
                  <c:v>0</c:v>
                </c:pt>
                <c:pt idx="1">
                  <c:v>10</c:v>
                </c:pt>
                <c:pt idx="2">
                  <c:v>90</c:v>
                </c:pt>
                <c:pt idx="3">
                  <c:v>100</c:v>
                </c:pt>
              </c:numCache>
            </c:numRef>
          </c:cat>
          <c:val>
            <c:numRef>
              <c:f>Sheet1!$F$48:$I$48</c:f>
              <c:numCache>
                <c:formatCode>General</c:formatCode>
                <c:ptCount val="4"/>
                <c:pt idx="0">
                  <c:v>3800</c:v>
                </c:pt>
                <c:pt idx="1">
                  <c:v>3800</c:v>
                </c:pt>
                <c:pt idx="2">
                  <c:v>1250</c:v>
                </c:pt>
                <c:pt idx="3">
                  <c:v>1250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E4C-4376-B81A-211E85F09F65}"/>
            </c:ext>
          </c:extLst>
        </c:ser>
        <c:ser>
          <c:idx val="1"/>
          <c:order val="1"/>
          <c:spPr>
            <a:solidFill>
              <a:schemeClr val="tx1">
                <a:lumMod val="50000"/>
                <a:lumOff val="50000"/>
                <a:alpha val="50000"/>
              </a:schemeClr>
            </a:solidFill>
            <a:ln w="25400">
              <a:noFill/>
            </a:ln>
            <a:effectLst/>
          </c:spPr>
          <c:cat>
            <c:numRef>
              <c:f>Sheet1!$J$35:$M$35</c:f>
              <c:numCache>
                <c:formatCode>General</c:formatCode>
                <c:ptCount val="4"/>
                <c:pt idx="0">
                  <c:v>0</c:v>
                </c:pt>
                <c:pt idx="1">
                  <c:v>10</c:v>
                </c:pt>
                <c:pt idx="2">
                  <c:v>90</c:v>
                </c:pt>
                <c:pt idx="3">
                  <c:v>100</c:v>
                </c:pt>
              </c:numCache>
            </c:numRef>
          </c:cat>
          <c:val>
            <c:numRef>
              <c:f>Sheet1!$J$48:$M$48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E4C-4376-B81A-211E85F09F65}"/>
            </c:ext>
          </c:extLst>
        </c:ser>
        <c:ser>
          <c:idx val="2"/>
          <c:order val="2"/>
          <c:spPr>
            <a:noFill/>
            <a:ln w="25400">
              <a:noFill/>
            </a:ln>
            <a:effectLst/>
          </c:spPr>
          <c:cat>
            <c:numRef>
              <c:f>Sheet1!$J$35:$M$35</c:f>
              <c:numCache>
                <c:formatCode>General</c:formatCode>
                <c:ptCount val="4"/>
                <c:pt idx="0">
                  <c:v>0</c:v>
                </c:pt>
                <c:pt idx="1">
                  <c:v>10</c:v>
                </c:pt>
                <c:pt idx="2">
                  <c:v>90</c:v>
                </c:pt>
                <c:pt idx="3">
                  <c:v>100</c:v>
                </c:pt>
              </c:numCache>
            </c:numRef>
          </c:cat>
          <c:val>
            <c:numRef>
              <c:f>Sheet1!$N$48:$Q$48</c:f>
              <c:numCache>
                <c:formatCode>General</c:formatCode>
                <c:ptCount val="4"/>
                <c:pt idx="0">
                  <c:v>1800</c:v>
                </c:pt>
                <c:pt idx="1">
                  <c:v>1800</c:v>
                </c:pt>
                <c:pt idx="2">
                  <c:v>4350</c:v>
                </c:pt>
                <c:pt idx="3">
                  <c:v>4350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E4C-4376-B81A-211E85F09F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5386895"/>
        <c:axId val="1835389807"/>
      </c:areaChart>
      <c:dateAx>
        <c:axId val="1835386895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1835389807"/>
        <c:crosses val="autoZero"/>
        <c:auto val="0"/>
        <c:lblOffset val="100"/>
        <c:baseTimeUnit val="days"/>
      </c:dateAx>
      <c:valAx>
        <c:axId val="1835389807"/>
        <c:scaling>
          <c:orientation val="maxMin"/>
          <c:min val="0"/>
        </c:scaling>
        <c:delete val="1"/>
        <c:axPos val="l"/>
        <c:numFmt formatCode="0%" sourceLinked="1"/>
        <c:majorTickMark val="none"/>
        <c:minorTickMark val="none"/>
        <c:tickLblPos val="nextTo"/>
        <c:crossAx val="1835386895"/>
        <c:crosses val="autoZero"/>
        <c:crossBetween val="midCat"/>
      </c:valAx>
      <c:spPr>
        <a:noFill/>
      </c:spPr>
    </c:plotArea>
    <c:plotVisOnly val="1"/>
    <c:dispBlanksAs val="zero"/>
    <c:showDLblsOverMax val="0"/>
    <c:extLst/>
  </c:chart>
  <c:spPr>
    <a:noFill/>
    <a:ln w="9525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9525" cap="flat" cmpd="sng" algn="ctr">
          <a:solidFill>
            <a:sysClr val="windowText" lastClr="000000">
              <a:lumMod val="15000"/>
              <a:lumOff val="85000"/>
            </a:sysClr>
          </a:solidFill>
          <a:prstDash val="solid"/>
          <a:round/>
        </a14:hiddenLine>
      </a:ext>
    </a:ex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693420</xdr:colOff>
      <xdr:row>0</xdr:row>
      <xdr:rowOff>74022</xdr:rowOff>
    </xdr:from>
    <xdr:to>
      <xdr:col>16</xdr:col>
      <xdr:colOff>486591</xdr:colOff>
      <xdr:row>24</xdr:row>
      <xdr:rowOff>152400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9C49F0A5-33FE-4958-8FAD-D44DE720911C}"/>
            </a:ext>
          </a:extLst>
        </xdr:cNvPr>
        <xdr:cNvGrpSpPr/>
      </xdr:nvGrpSpPr>
      <xdr:grpSpPr>
        <a:xfrm>
          <a:off x="4655820" y="74022"/>
          <a:ext cx="7413171" cy="4467498"/>
          <a:chOff x="4655820" y="74022"/>
          <a:chExt cx="7413171" cy="4467498"/>
        </a:xfrm>
      </xdr:grpSpPr>
      <xdr:graphicFrame macro="">
        <xdr:nvGraphicFramePr>
          <xdr:cNvPr id="27" name="Sankey19">
            <a:extLst>
              <a:ext uri="{FF2B5EF4-FFF2-40B4-BE49-F238E27FC236}">
                <a16:creationId xmlns:a16="http://schemas.microsoft.com/office/drawing/2014/main" id="{9F8F510B-589A-44B1-AC8F-6A3916EF4809}"/>
              </a:ext>
            </a:extLst>
          </xdr:cNvPr>
          <xdr:cNvGraphicFramePr>
            <a:graphicFrameLocks/>
          </xdr:cNvGraphicFramePr>
        </xdr:nvGraphicFramePr>
        <xdr:xfrm>
          <a:off x="4655820" y="74023"/>
          <a:ext cx="7413171" cy="446592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28" name="Sankey18">
            <a:extLst>
              <a:ext uri="{FF2B5EF4-FFF2-40B4-BE49-F238E27FC236}">
                <a16:creationId xmlns:a16="http://schemas.microsoft.com/office/drawing/2014/main" id="{18392993-4360-4598-BF11-FBE24BBCA953}"/>
              </a:ext>
            </a:extLst>
          </xdr:cNvPr>
          <xdr:cNvGraphicFramePr>
            <a:graphicFrameLocks/>
          </xdr:cNvGraphicFramePr>
        </xdr:nvGraphicFramePr>
        <xdr:xfrm>
          <a:off x="4655820" y="74023"/>
          <a:ext cx="7413171" cy="446592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29" name="Sankey17">
            <a:extLst>
              <a:ext uri="{FF2B5EF4-FFF2-40B4-BE49-F238E27FC236}">
                <a16:creationId xmlns:a16="http://schemas.microsoft.com/office/drawing/2014/main" id="{561F88C4-E032-42AD-9412-F845BC9CFC82}"/>
              </a:ext>
            </a:extLst>
          </xdr:cNvPr>
          <xdr:cNvGraphicFramePr>
            <a:graphicFrameLocks/>
          </xdr:cNvGraphicFramePr>
        </xdr:nvGraphicFramePr>
        <xdr:xfrm>
          <a:off x="4655820" y="74023"/>
          <a:ext cx="7413171" cy="446592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graphicFrame macro="">
        <xdr:nvGraphicFramePr>
          <xdr:cNvPr id="30" name="Sankey16">
            <a:extLst>
              <a:ext uri="{FF2B5EF4-FFF2-40B4-BE49-F238E27FC236}">
                <a16:creationId xmlns:a16="http://schemas.microsoft.com/office/drawing/2014/main" id="{B50A46EA-0B25-4650-9E85-4B1D74BA5C8E}"/>
              </a:ext>
            </a:extLst>
          </xdr:cNvPr>
          <xdr:cNvGraphicFramePr>
            <a:graphicFrameLocks/>
          </xdr:cNvGraphicFramePr>
        </xdr:nvGraphicFramePr>
        <xdr:xfrm>
          <a:off x="4655820" y="74023"/>
          <a:ext cx="7413171" cy="446592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graphicFrame macro="">
        <xdr:nvGraphicFramePr>
          <xdr:cNvPr id="31" name="Sankey15">
            <a:extLst>
              <a:ext uri="{FF2B5EF4-FFF2-40B4-BE49-F238E27FC236}">
                <a16:creationId xmlns:a16="http://schemas.microsoft.com/office/drawing/2014/main" id="{3FD9F310-AD96-440D-9C1A-B86B9A7C6B8B}"/>
              </a:ext>
            </a:extLst>
          </xdr:cNvPr>
          <xdr:cNvGraphicFramePr>
            <a:graphicFrameLocks/>
          </xdr:cNvGraphicFramePr>
        </xdr:nvGraphicFramePr>
        <xdr:xfrm>
          <a:off x="4655820" y="74023"/>
          <a:ext cx="7413171" cy="446592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  <xdr:graphicFrame macro="">
        <xdr:nvGraphicFramePr>
          <xdr:cNvPr id="32" name="Sankey14">
            <a:extLst>
              <a:ext uri="{FF2B5EF4-FFF2-40B4-BE49-F238E27FC236}">
                <a16:creationId xmlns:a16="http://schemas.microsoft.com/office/drawing/2014/main" id="{26D868D4-8B15-42AE-B462-18CE77796826}"/>
              </a:ext>
            </a:extLst>
          </xdr:cNvPr>
          <xdr:cNvGraphicFramePr>
            <a:graphicFrameLocks/>
          </xdr:cNvGraphicFramePr>
        </xdr:nvGraphicFramePr>
        <xdr:xfrm>
          <a:off x="4655820" y="74023"/>
          <a:ext cx="7413171" cy="446592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6"/>
          </a:graphicData>
        </a:graphic>
      </xdr:graphicFrame>
      <xdr:graphicFrame macro="">
        <xdr:nvGraphicFramePr>
          <xdr:cNvPr id="33" name="Sankey13">
            <a:extLst>
              <a:ext uri="{FF2B5EF4-FFF2-40B4-BE49-F238E27FC236}">
                <a16:creationId xmlns:a16="http://schemas.microsoft.com/office/drawing/2014/main" id="{6F15B8E4-8DB0-4409-84B4-D068828ADC49}"/>
              </a:ext>
            </a:extLst>
          </xdr:cNvPr>
          <xdr:cNvGraphicFramePr>
            <a:graphicFrameLocks/>
          </xdr:cNvGraphicFramePr>
        </xdr:nvGraphicFramePr>
        <xdr:xfrm>
          <a:off x="4655820" y="74023"/>
          <a:ext cx="7413171" cy="446592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7"/>
          </a:graphicData>
        </a:graphic>
      </xdr:graphicFrame>
      <xdr:graphicFrame macro="">
        <xdr:nvGraphicFramePr>
          <xdr:cNvPr id="34" name="Sankey12">
            <a:extLst>
              <a:ext uri="{FF2B5EF4-FFF2-40B4-BE49-F238E27FC236}">
                <a16:creationId xmlns:a16="http://schemas.microsoft.com/office/drawing/2014/main" id="{23889B7F-2D34-49CB-A20A-30EE0D54E35F}"/>
              </a:ext>
            </a:extLst>
          </xdr:cNvPr>
          <xdr:cNvGraphicFramePr>
            <a:graphicFrameLocks/>
          </xdr:cNvGraphicFramePr>
        </xdr:nvGraphicFramePr>
        <xdr:xfrm>
          <a:off x="4655820" y="74023"/>
          <a:ext cx="7413171" cy="446592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8"/>
          </a:graphicData>
        </a:graphic>
      </xdr:graphicFrame>
      <xdr:graphicFrame macro="">
        <xdr:nvGraphicFramePr>
          <xdr:cNvPr id="35" name="Sankey11">
            <a:extLst>
              <a:ext uri="{FF2B5EF4-FFF2-40B4-BE49-F238E27FC236}">
                <a16:creationId xmlns:a16="http://schemas.microsoft.com/office/drawing/2014/main" id="{53C8DA2D-E1CE-4F61-9D86-0E68AA970E81}"/>
              </a:ext>
            </a:extLst>
          </xdr:cNvPr>
          <xdr:cNvGraphicFramePr>
            <a:graphicFrameLocks/>
          </xdr:cNvGraphicFramePr>
        </xdr:nvGraphicFramePr>
        <xdr:xfrm>
          <a:off x="4655820" y="74023"/>
          <a:ext cx="7413171" cy="446592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9"/>
          </a:graphicData>
        </a:graphic>
      </xdr:graphicFrame>
      <xdr:graphicFrame macro="">
        <xdr:nvGraphicFramePr>
          <xdr:cNvPr id="36" name="Sankey10">
            <a:extLst>
              <a:ext uri="{FF2B5EF4-FFF2-40B4-BE49-F238E27FC236}">
                <a16:creationId xmlns:a16="http://schemas.microsoft.com/office/drawing/2014/main" id="{1F695793-EC63-4E66-BD91-582136D791D0}"/>
              </a:ext>
            </a:extLst>
          </xdr:cNvPr>
          <xdr:cNvGraphicFramePr>
            <a:graphicFrameLocks/>
          </xdr:cNvGraphicFramePr>
        </xdr:nvGraphicFramePr>
        <xdr:xfrm>
          <a:off x="4655820" y="74023"/>
          <a:ext cx="7413171" cy="446592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0"/>
          </a:graphicData>
        </a:graphic>
      </xdr:graphicFrame>
      <xdr:graphicFrame macro="">
        <xdr:nvGraphicFramePr>
          <xdr:cNvPr id="37" name="Sankey9">
            <a:extLst>
              <a:ext uri="{FF2B5EF4-FFF2-40B4-BE49-F238E27FC236}">
                <a16:creationId xmlns:a16="http://schemas.microsoft.com/office/drawing/2014/main" id="{BD745358-BE99-417F-BC33-2EAAAA9BC9B2}"/>
              </a:ext>
            </a:extLst>
          </xdr:cNvPr>
          <xdr:cNvGraphicFramePr>
            <a:graphicFrameLocks/>
          </xdr:cNvGraphicFramePr>
        </xdr:nvGraphicFramePr>
        <xdr:xfrm>
          <a:off x="4655820" y="74023"/>
          <a:ext cx="7413171" cy="446592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1"/>
          </a:graphicData>
        </a:graphic>
      </xdr:graphicFrame>
      <xdr:graphicFrame macro="">
        <xdr:nvGraphicFramePr>
          <xdr:cNvPr id="38" name="Sankey8">
            <a:extLst>
              <a:ext uri="{FF2B5EF4-FFF2-40B4-BE49-F238E27FC236}">
                <a16:creationId xmlns:a16="http://schemas.microsoft.com/office/drawing/2014/main" id="{B0BC88F7-55AC-4CF5-AB67-55B672AC1E77}"/>
              </a:ext>
            </a:extLst>
          </xdr:cNvPr>
          <xdr:cNvGraphicFramePr>
            <a:graphicFrameLocks/>
          </xdr:cNvGraphicFramePr>
        </xdr:nvGraphicFramePr>
        <xdr:xfrm>
          <a:off x="4655820" y="74023"/>
          <a:ext cx="7413171" cy="446592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2"/>
          </a:graphicData>
        </a:graphic>
      </xdr:graphicFrame>
      <xdr:graphicFrame macro="">
        <xdr:nvGraphicFramePr>
          <xdr:cNvPr id="39" name="Sankey7">
            <a:extLst>
              <a:ext uri="{FF2B5EF4-FFF2-40B4-BE49-F238E27FC236}">
                <a16:creationId xmlns:a16="http://schemas.microsoft.com/office/drawing/2014/main" id="{D6ECD75F-20E7-4D07-95F3-CCBF33DC3D65}"/>
              </a:ext>
            </a:extLst>
          </xdr:cNvPr>
          <xdr:cNvGraphicFramePr>
            <a:graphicFrameLocks/>
          </xdr:cNvGraphicFramePr>
        </xdr:nvGraphicFramePr>
        <xdr:xfrm>
          <a:off x="4655820" y="74023"/>
          <a:ext cx="7413171" cy="446592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3"/>
          </a:graphicData>
        </a:graphic>
      </xdr:graphicFrame>
      <xdr:graphicFrame macro="">
        <xdr:nvGraphicFramePr>
          <xdr:cNvPr id="40" name="Sankey6">
            <a:extLst>
              <a:ext uri="{FF2B5EF4-FFF2-40B4-BE49-F238E27FC236}">
                <a16:creationId xmlns:a16="http://schemas.microsoft.com/office/drawing/2014/main" id="{274F12DF-8532-4CFD-B47C-D7F19BB51EC6}"/>
              </a:ext>
            </a:extLst>
          </xdr:cNvPr>
          <xdr:cNvGraphicFramePr>
            <a:graphicFrameLocks/>
          </xdr:cNvGraphicFramePr>
        </xdr:nvGraphicFramePr>
        <xdr:xfrm>
          <a:off x="4655820" y="74023"/>
          <a:ext cx="7413171" cy="446592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4"/>
          </a:graphicData>
        </a:graphic>
      </xdr:graphicFrame>
      <xdr:graphicFrame macro="">
        <xdr:nvGraphicFramePr>
          <xdr:cNvPr id="41" name="Sankey5">
            <a:extLst>
              <a:ext uri="{FF2B5EF4-FFF2-40B4-BE49-F238E27FC236}">
                <a16:creationId xmlns:a16="http://schemas.microsoft.com/office/drawing/2014/main" id="{62BBAC89-F399-4A1D-8E73-A1A847D9D63A}"/>
              </a:ext>
            </a:extLst>
          </xdr:cNvPr>
          <xdr:cNvGraphicFramePr>
            <a:graphicFrameLocks/>
          </xdr:cNvGraphicFramePr>
        </xdr:nvGraphicFramePr>
        <xdr:xfrm>
          <a:off x="4655820" y="74023"/>
          <a:ext cx="7413171" cy="446592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5"/>
          </a:graphicData>
        </a:graphic>
      </xdr:graphicFrame>
      <xdr:graphicFrame macro="">
        <xdr:nvGraphicFramePr>
          <xdr:cNvPr id="42" name="Sankey4">
            <a:extLst>
              <a:ext uri="{FF2B5EF4-FFF2-40B4-BE49-F238E27FC236}">
                <a16:creationId xmlns:a16="http://schemas.microsoft.com/office/drawing/2014/main" id="{28F88706-8E01-4621-8EC6-A2192DB8BD46}"/>
              </a:ext>
            </a:extLst>
          </xdr:cNvPr>
          <xdr:cNvGraphicFramePr>
            <a:graphicFrameLocks/>
          </xdr:cNvGraphicFramePr>
        </xdr:nvGraphicFramePr>
        <xdr:xfrm>
          <a:off x="4655820" y="74023"/>
          <a:ext cx="7413171" cy="446592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6"/>
          </a:graphicData>
        </a:graphic>
      </xdr:graphicFrame>
      <xdr:graphicFrame macro="">
        <xdr:nvGraphicFramePr>
          <xdr:cNvPr id="43" name="Sankey3">
            <a:extLst>
              <a:ext uri="{FF2B5EF4-FFF2-40B4-BE49-F238E27FC236}">
                <a16:creationId xmlns:a16="http://schemas.microsoft.com/office/drawing/2014/main" id="{F7FE6CB9-4108-4657-B4E8-64B7D3D661B1}"/>
              </a:ext>
            </a:extLst>
          </xdr:cNvPr>
          <xdr:cNvGraphicFramePr>
            <a:graphicFrameLocks/>
          </xdr:cNvGraphicFramePr>
        </xdr:nvGraphicFramePr>
        <xdr:xfrm>
          <a:off x="4655820" y="74023"/>
          <a:ext cx="7413171" cy="446592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7"/>
          </a:graphicData>
        </a:graphic>
      </xdr:graphicFrame>
      <xdr:graphicFrame macro="">
        <xdr:nvGraphicFramePr>
          <xdr:cNvPr id="44" name="Sankey2">
            <a:extLst>
              <a:ext uri="{FF2B5EF4-FFF2-40B4-BE49-F238E27FC236}">
                <a16:creationId xmlns:a16="http://schemas.microsoft.com/office/drawing/2014/main" id="{0CACAC69-E9FA-4AFB-AEDB-1573A2C15BE1}"/>
              </a:ext>
            </a:extLst>
          </xdr:cNvPr>
          <xdr:cNvGraphicFramePr>
            <a:graphicFrameLocks/>
          </xdr:cNvGraphicFramePr>
        </xdr:nvGraphicFramePr>
        <xdr:xfrm>
          <a:off x="4655820" y="74023"/>
          <a:ext cx="7413171" cy="446592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8"/>
          </a:graphicData>
        </a:graphic>
      </xdr:graphicFrame>
      <xdr:graphicFrame macro="">
        <xdr:nvGraphicFramePr>
          <xdr:cNvPr id="45" name="Sankey1">
            <a:extLst>
              <a:ext uri="{FF2B5EF4-FFF2-40B4-BE49-F238E27FC236}">
                <a16:creationId xmlns:a16="http://schemas.microsoft.com/office/drawing/2014/main" id="{A7BF44C2-DB95-4C17-BF39-E063D72B5A3E}"/>
              </a:ext>
            </a:extLst>
          </xdr:cNvPr>
          <xdr:cNvGraphicFramePr>
            <a:graphicFrameLocks/>
          </xdr:cNvGraphicFramePr>
        </xdr:nvGraphicFramePr>
        <xdr:xfrm>
          <a:off x="4655820" y="74023"/>
          <a:ext cx="7413171" cy="446592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9"/>
          </a:graphicData>
        </a:graphic>
      </xdr:graphicFrame>
      <xdr:graphicFrame macro="">
        <xdr:nvGraphicFramePr>
          <xdr:cNvPr id="47" name="SankeyStartChart">
            <a:extLst>
              <a:ext uri="{FF2B5EF4-FFF2-40B4-BE49-F238E27FC236}">
                <a16:creationId xmlns:a16="http://schemas.microsoft.com/office/drawing/2014/main" id="{3C647158-DA82-4266-BC6C-DE2885D233CE}"/>
              </a:ext>
            </a:extLst>
          </xdr:cNvPr>
          <xdr:cNvGraphicFramePr/>
        </xdr:nvGraphicFramePr>
        <xdr:xfrm>
          <a:off x="4655820" y="74022"/>
          <a:ext cx="777240" cy="446749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0"/>
          </a:graphicData>
        </a:graphic>
      </xdr:graphicFrame>
      <xdr:graphicFrame macro="">
        <xdr:nvGraphicFramePr>
          <xdr:cNvPr id="48" name="SankeyEndChart">
            <a:extLst>
              <a:ext uri="{FF2B5EF4-FFF2-40B4-BE49-F238E27FC236}">
                <a16:creationId xmlns:a16="http://schemas.microsoft.com/office/drawing/2014/main" id="{FDDC2F46-C30E-40DB-B12C-2B9C03EEDCE1}"/>
              </a:ext>
            </a:extLst>
          </xdr:cNvPr>
          <xdr:cNvGraphicFramePr>
            <a:graphicFrameLocks/>
          </xdr:cNvGraphicFramePr>
        </xdr:nvGraphicFramePr>
        <xdr:xfrm>
          <a:off x="11291751" y="74023"/>
          <a:ext cx="777240" cy="446749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1"/>
          </a:graphicData>
        </a:graphic>
      </xdr:graphicFrame>
    </xdr:grp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B6F8ABD-9811-4EB9-807B-6332775303A3}" name="SankeyData" displayName="SankeyData" ref="B2:F6" totalsRowShown="0">
  <tableColumns count="5">
    <tableColumn id="1" xr3:uid="{932E4800-3EDF-435B-ABBD-AEE728189D0F}" name="From / To"/>
    <tableColumn id="2" xr3:uid="{85E3929E-4F8C-424B-BEA8-D9D410E9787C}" name="Home" dataDxfId="18"/>
    <tableColumn id="3" xr3:uid="{A3A8986A-3346-4C6E-8FD9-7D119B911042}" name="Cars" dataDxfId="17"/>
    <tableColumn id="4" xr3:uid="{C4E20EEF-82C2-4731-A20A-6FAF710A5A19}" name="Food" dataDxfId="16"/>
    <tableColumn id="5" xr3:uid="{5AE8AE51-327E-4B60-901E-A228B89F2DB8}" name="Savings" dataDxfId="1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B10196C-65F2-4E15-BD7B-A9FC2EB3B774}" name="SankeyLines" displayName="SankeyLines" ref="B37:Q56" totalsRowShown="0">
  <tableColumns count="16">
    <tableColumn id="1" xr3:uid="{A7716CA2-0ABB-4334-8A5E-B5301B20F65E}" name="From"/>
    <tableColumn id="2" xr3:uid="{6EC9FC8E-7E91-48D1-800B-57927B26568A}" name="To"/>
    <tableColumn id="3" xr3:uid="{5B29EE5E-DFF0-4F5B-A210-5FD902BEF5B7}" name="Value" dataDxfId="14">
      <calculatedColumnFormula>IF(LEFT(SankeyLines[[#This Row],[From]],5)="Blank",Blank,INDEX(SankeyData[],MATCH(SankeyLines[[#This Row],[From]],SankeyData[From / To],0),MATCH(SankeyLines[[#This Row],[To]],SankeyData[#Headers],0)))</calculatedColumnFormula>
    </tableColumn>
    <tableColumn id="16" xr3:uid="{B7DB5BF4-B9FE-45B7-8B4F-789EB4FA8645}" name="End Position"/>
    <tableColumn id="4" xr3:uid="{3C10A7AD-B77F-4EFB-878A-BDDB3448DDC6}" name="Above Start" dataDxfId="13">
      <calculatedColumnFormula>SUM(SankeyLines[[#Headers],[Value]]:SankeyLines[[#This Row],[Value]])-SankeyLines[[#This Row],[Value]]</calculatedColumnFormula>
    </tableColumn>
    <tableColumn id="5" xr3:uid="{860D59BF-BFAC-44DD-B877-A5BD259B2441}" name="Above Mid 1" dataDxfId="12">
      <calculatedColumnFormula>SankeyLines[[#This Row],[Above Start]]</calculatedColumnFormula>
    </tableColumn>
    <tableColumn id="6" xr3:uid="{F7C4BF22-1F9A-4074-849B-919278BA0BBA}" name="Above Mid 2" dataDxfId="11">
      <calculatedColumnFormula>SankeyLines[[#This Row],[Above End]]</calculatedColumnFormula>
    </tableColumn>
    <tableColumn id="7" xr3:uid="{2D9D756F-938E-41B4-B798-BE45AC1AAEB2}" name="Above End" dataDxfId="10">
      <calculatedColumnFormula>SUM(SankeyLines[Value])-SUMIFS(SankeyLines[Value],SankeyLines[End Position],"&gt;="&amp;SankeyLines[[#This Row],[End Position]])</calculatedColumnFormula>
    </tableColumn>
    <tableColumn id="8" xr3:uid="{4BB3D6DE-A045-4A26-999F-380B8017BD7E}" name="Value Start" dataDxfId="9">
      <calculatedColumnFormula>SankeyLines[[#This Row],[Value]]</calculatedColumnFormula>
    </tableColumn>
    <tableColumn id="9" xr3:uid="{FA9C4345-F49B-45D9-B155-BF41A00DAE75}" name="Value Mid 1" dataDxfId="8">
      <calculatedColumnFormula>SankeyLines[[#This Row],[Value]]</calculatedColumnFormula>
    </tableColumn>
    <tableColumn id="10" xr3:uid="{8FF3B36F-BE95-4E23-8958-B78165ADB8BB}" name="Value Mid 2" dataDxfId="7">
      <calculatedColumnFormula>SankeyLines[[#This Row],[Value]]</calculatedColumnFormula>
    </tableColumn>
    <tableColumn id="11" xr3:uid="{1316EB13-8976-4825-A537-EB33BB4082F9}" name="Value End" dataDxfId="6">
      <calculatedColumnFormula>SankeyLines[[#This Row],[Value]]</calculatedColumnFormula>
    </tableColumn>
    <tableColumn id="12" xr3:uid="{8EAD11EA-67FB-4C4B-BCFB-40B699C1EE5A}" name="Below Start" dataDxfId="5">
      <calculatedColumnFormula>SUM(SankeyLines[Value])-SankeyLines[[#This Row],[Above Start]]-SankeyLines[[#This Row],[Value Start]]</calculatedColumnFormula>
    </tableColumn>
    <tableColumn id="13" xr3:uid="{DA8FDDAA-991E-4BF7-916E-87FFA38334DF}" name="Below Mid 1" dataDxfId="4">
      <calculatedColumnFormula>SUM(SankeyLines[Value])-SankeyLines[[#This Row],[Above Mid 1]]-SankeyLines[[#This Row],[Value Mid 1]]</calculatedColumnFormula>
    </tableColumn>
    <tableColumn id="14" xr3:uid="{4B19E37C-DE0D-4AF9-AED8-A36D2EB0DB3F}" name="Below Mid 2" dataDxfId="3">
      <calculatedColumnFormula>SUM(SankeyLines[Value])-SankeyLines[[#This Row],[Above Mid 2]]-SankeyLines[[#This Row],[Value Mid 2]]</calculatedColumnFormula>
    </tableColumn>
    <tableColumn id="15" xr3:uid="{F785A89B-E203-4F74-A064-87BAACF38058}" name="Below End" dataDxfId="2">
      <calculatedColumnFormula>SUM(SankeyLines[Value])-SankeyLines[[#This Row],[Above End]]-SankeyLines[[#This Row],[Value End]]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B6D4C4B-486B-4CCD-9C84-6AB904A8B03F}" name="SankeyStartPillar" displayName="SankeyStartPillar" ref="B19:C26" totalsRowShown="0">
  <autoFilter ref="B19:C26" xr:uid="{9692F3E0-B932-4EB5-98C2-742D17334DB6}"/>
  <tableColumns count="2">
    <tableColumn id="1" xr3:uid="{47F849F2-B044-4981-BB7A-F9A194E7F47D}" name="From"/>
    <tableColumn id="2" xr3:uid="{8D4E6A89-8FF7-4F64-84A9-ED62F3676519}" name="Value" dataDxfId="1">
      <calculatedColumnFormula>SUMIFS(SankeyLines[Value],SankeyLines[From],SankeyStartPillar[[#This Row],[From]])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8C00A33-C157-4CF5-A24E-251FEB3BA8CA}" name="SankeyEndPillar" displayName="SankeyEndPillar" ref="B28:C35" totalsRowShown="0">
  <autoFilter ref="B28:C35" xr:uid="{F6E3DBBE-6972-4A9D-A58A-F3A24384585E}"/>
  <tableColumns count="2">
    <tableColumn id="1" xr3:uid="{B73151B6-E2F2-4B45-A5F4-DAC39E12AD95}" name="To"/>
    <tableColumn id="2" xr3:uid="{B20F1946-07FF-4FDC-8861-BA5513EF887A}" name="Value" dataDxfId="0">
      <calculatedColumnFormula>SUMIFS(SankeyLines[Value],SankeyLines[To],SankeyEndPillar[[#This Row],[To]])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5D867-B54A-41D6-9E22-D2E23D14062A}">
  <sheetPr codeName="Sheet1"/>
  <dimension ref="B2:Q56"/>
  <sheetViews>
    <sheetView showGridLines="0" tabSelected="1" zoomScaleNormal="100" workbookViewId="0">
      <selection activeCell="C8" activeCellId="1" sqref="C3:F3 C8"/>
    </sheetView>
  </sheetViews>
  <sheetFormatPr defaultRowHeight="14.4" x14ac:dyDescent="0.3"/>
  <cols>
    <col min="1" max="1" width="2.21875" customWidth="1"/>
    <col min="2" max="17" width="11.109375" customWidth="1"/>
  </cols>
  <sheetData>
    <row r="2" spans="2:6" x14ac:dyDescent="0.3">
      <c r="B2" t="s">
        <v>6</v>
      </c>
      <c r="C2" s="3" t="s">
        <v>3</v>
      </c>
      <c r="D2" s="3" t="s">
        <v>4</v>
      </c>
      <c r="E2" s="3" t="s">
        <v>5</v>
      </c>
      <c r="F2" s="3" t="s">
        <v>7</v>
      </c>
    </row>
    <row r="3" spans="2:6" x14ac:dyDescent="0.3">
      <c r="B3" t="s">
        <v>29</v>
      </c>
      <c r="C3" s="4">
        <v>750</v>
      </c>
      <c r="D3" s="4">
        <v>150</v>
      </c>
      <c r="E3" s="4">
        <v>500</v>
      </c>
      <c r="F3" s="4">
        <v>100</v>
      </c>
    </row>
    <row r="4" spans="2:6" x14ac:dyDescent="0.3">
      <c r="B4" t="s">
        <v>2</v>
      </c>
      <c r="C4" s="4">
        <v>500</v>
      </c>
      <c r="D4" s="4">
        <v>200</v>
      </c>
      <c r="E4" s="4">
        <v>500</v>
      </c>
      <c r="F4" s="4">
        <v>100</v>
      </c>
    </row>
    <row r="5" spans="2:6" x14ac:dyDescent="0.3">
      <c r="B5" t="s">
        <v>0</v>
      </c>
      <c r="C5" s="4">
        <v>100</v>
      </c>
      <c r="D5" s="4">
        <v>50</v>
      </c>
      <c r="E5" s="4">
        <v>250</v>
      </c>
      <c r="F5" s="4">
        <v>500</v>
      </c>
    </row>
    <row r="6" spans="2:6" x14ac:dyDescent="0.3">
      <c r="B6" t="s">
        <v>1</v>
      </c>
      <c r="C6" s="4">
        <v>0</v>
      </c>
      <c r="D6" s="4">
        <v>0</v>
      </c>
      <c r="E6" s="4">
        <v>0</v>
      </c>
      <c r="F6" s="4">
        <v>500</v>
      </c>
    </row>
    <row r="8" spans="2:6" x14ac:dyDescent="0.3">
      <c r="B8" s="2" t="s">
        <v>24</v>
      </c>
      <c r="C8" s="1">
        <v>500</v>
      </c>
    </row>
    <row r="19" spans="2:3" x14ac:dyDescent="0.3">
      <c r="B19" t="s">
        <v>8</v>
      </c>
      <c r="C19" t="s">
        <v>10</v>
      </c>
    </row>
    <row r="20" spans="2:3" x14ac:dyDescent="0.3">
      <c r="B20" t="str">
        <f>B3</f>
        <v>Salary Dave</v>
      </c>
      <c r="C20">
        <f>SUMIFS(SankeyLines[Value],SankeyLines[From],SankeyStartPillar[[#This Row],[From]])</f>
        <v>1500</v>
      </c>
    </row>
    <row r="21" spans="2:3" x14ac:dyDescent="0.3">
      <c r="B21" t="s">
        <v>26</v>
      </c>
      <c r="C21">
        <f>SUMIFS(SankeyLines[Value],SankeyLines[From],SankeyStartPillar[[#This Row],[From]])</f>
        <v>500</v>
      </c>
    </row>
    <row r="22" spans="2:3" x14ac:dyDescent="0.3">
      <c r="B22" t="str">
        <f>B4</f>
        <v>Salary Julie</v>
      </c>
      <c r="C22">
        <f>SUMIFS(SankeyLines[Value],SankeyLines[From],SankeyStartPillar[[#This Row],[From]])</f>
        <v>1300</v>
      </c>
    </row>
    <row r="23" spans="2:3" x14ac:dyDescent="0.3">
      <c r="B23" t="s">
        <v>27</v>
      </c>
      <c r="C23">
        <f>SUMIFS(SankeyLines[Value],SankeyLines[From],SankeyStartPillar[[#This Row],[From]])</f>
        <v>500</v>
      </c>
    </row>
    <row r="24" spans="2:3" x14ac:dyDescent="0.3">
      <c r="B24" t="str">
        <f>B5</f>
        <v>Rental</v>
      </c>
      <c r="C24">
        <f>SUMIFS(SankeyLines[Value],SankeyLines[From],SankeyStartPillar[[#This Row],[From]])</f>
        <v>900</v>
      </c>
    </row>
    <row r="25" spans="2:3" x14ac:dyDescent="0.3">
      <c r="B25" t="s">
        <v>28</v>
      </c>
      <c r="C25">
        <f>SUMIFS(SankeyLines[Value],SankeyLines[From],SankeyStartPillar[[#This Row],[From]])</f>
        <v>500</v>
      </c>
    </row>
    <row r="26" spans="2:3" x14ac:dyDescent="0.3">
      <c r="B26" t="str">
        <f>B6</f>
        <v>Dividends</v>
      </c>
      <c r="C26">
        <f>SUMIFS(SankeyLines[Value],SankeyLines[From],SankeyStartPillar[[#This Row],[From]])</f>
        <v>500</v>
      </c>
    </row>
    <row r="28" spans="2:3" x14ac:dyDescent="0.3">
      <c r="B28" t="s">
        <v>9</v>
      </c>
      <c r="C28" t="s">
        <v>10</v>
      </c>
    </row>
    <row r="29" spans="2:3" x14ac:dyDescent="0.3">
      <c r="B29" t="str">
        <f>SankeyData[[#Headers],[Home]]</f>
        <v>Home</v>
      </c>
      <c r="C29">
        <f>SUMIFS(SankeyLines[Value],SankeyLines[To],SankeyEndPillar[[#This Row],[To]])</f>
        <v>1350</v>
      </c>
    </row>
    <row r="30" spans="2:3" x14ac:dyDescent="0.3">
      <c r="B30" t="s">
        <v>26</v>
      </c>
      <c r="C30">
        <f>SUMIFS(SankeyLines[Value],SankeyLines[To],SankeyEndPillar[[#This Row],[To]])</f>
        <v>500</v>
      </c>
    </row>
    <row r="31" spans="2:3" x14ac:dyDescent="0.3">
      <c r="B31" t="str">
        <f>SankeyData[[#Headers],[Cars]]</f>
        <v>Cars</v>
      </c>
      <c r="C31">
        <f>SUMIFS(SankeyLines[Value],SankeyLines[To],SankeyEndPillar[[#This Row],[To]])</f>
        <v>400</v>
      </c>
    </row>
    <row r="32" spans="2:3" x14ac:dyDescent="0.3">
      <c r="B32" t="s">
        <v>27</v>
      </c>
      <c r="C32">
        <f>SUMIFS(SankeyLines[Value],SankeyLines[To],SankeyEndPillar[[#This Row],[To]])</f>
        <v>500</v>
      </c>
    </row>
    <row r="33" spans="2:17" x14ac:dyDescent="0.3">
      <c r="B33" t="str">
        <f>SankeyData[[#Headers],[Food]]</f>
        <v>Food</v>
      </c>
      <c r="C33">
        <f>SUMIFS(SankeyLines[Value],SankeyLines[To],SankeyEndPillar[[#This Row],[To]])</f>
        <v>1250</v>
      </c>
    </row>
    <row r="34" spans="2:17" x14ac:dyDescent="0.3">
      <c r="B34" t="s">
        <v>28</v>
      </c>
      <c r="C34">
        <f>SUMIFS(SankeyLines[Value],SankeyLines[To],SankeyEndPillar[[#This Row],[To]])</f>
        <v>500</v>
      </c>
    </row>
    <row r="35" spans="2:17" x14ac:dyDescent="0.3">
      <c r="B35" t="str">
        <f>SankeyData[[#Headers],[Savings]]</f>
        <v>Savings</v>
      </c>
      <c r="C35">
        <f>SUMIFS(SankeyLines[Value],SankeyLines[To],SankeyEndPillar[[#This Row],[To]])</f>
        <v>1200</v>
      </c>
      <c r="I35" s="2" t="s">
        <v>25</v>
      </c>
      <c r="J35" s="1">
        <v>0</v>
      </c>
      <c r="K35" s="1">
        <v>10</v>
      </c>
      <c r="L35" s="1">
        <v>90</v>
      </c>
      <c r="M35" s="1">
        <v>100</v>
      </c>
    </row>
    <row r="37" spans="2:17" x14ac:dyDescent="0.3">
      <c r="B37" t="s">
        <v>8</v>
      </c>
      <c r="C37" t="s">
        <v>9</v>
      </c>
      <c r="D37" t="s">
        <v>10</v>
      </c>
      <c r="E37" t="s">
        <v>23</v>
      </c>
      <c r="F37" t="s">
        <v>11</v>
      </c>
      <c r="G37" t="s">
        <v>13</v>
      </c>
      <c r="H37" t="s">
        <v>14</v>
      </c>
      <c r="I37" t="s">
        <v>12</v>
      </c>
      <c r="J37" t="s">
        <v>19</v>
      </c>
      <c r="K37" t="s">
        <v>20</v>
      </c>
      <c r="L37" t="s">
        <v>21</v>
      </c>
      <c r="M37" t="s">
        <v>22</v>
      </c>
      <c r="N37" t="s">
        <v>15</v>
      </c>
      <c r="O37" t="s">
        <v>16</v>
      </c>
      <c r="P37" t="s">
        <v>17</v>
      </c>
      <c r="Q37" t="s">
        <v>18</v>
      </c>
    </row>
    <row r="38" spans="2:17" x14ac:dyDescent="0.3">
      <c r="B38" t="str">
        <f>$B$3</f>
        <v>Salary Dave</v>
      </c>
      <c r="C38" t="str">
        <f>SankeyData[[#Headers],[Home]]</f>
        <v>Home</v>
      </c>
      <c r="D38">
        <f>IF(LEFT(SankeyLines[[#This Row],[From]],5)="Blank",Blank,INDEX(SankeyData[],MATCH(SankeyLines[[#This Row],[From]],SankeyData[From / To],0),MATCH(SankeyLines[[#This Row],[To]],SankeyData[#Headers],0)))</f>
        <v>750</v>
      </c>
      <c r="E38">
        <v>1</v>
      </c>
      <c r="F38">
        <f>SUM(SankeyLines[[#Headers],[Value]]:SankeyLines[[#This Row],[Value]])-SankeyLines[[#This Row],[Value]]</f>
        <v>0</v>
      </c>
      <c r="G38">
        <f>SankeyLines[[#This Row],[Above Start]]</f>
        <v>0</v>
      </c>
      <c r="H38">
        <f>SankeyLines[[#This Row],[Above End]]</f>
        <v>0</v>
      </c>
      <c r="I38">
        <f>SUM(SankeyLines[Value])-SUMIFS(SankeyLines[Value],SankeyLines[End Position],"&gt;="&amp;SankeyLines[[#This Row],[End Position]])</f>
        <v>0</v>
      </c>
      <c r="J38">
        <f>SankeyLines[[#This Row],[Value]]</f>
        <v>750</v>
      </c>
      <c r="K38">
        <f>SankeyLines[[#This Row],[Value]]</f>
        <v>750</v>
      </c>
      <c r="L38">
        <f>SankeyLines[[#This Row],[Value]]</f>
        <v>750</v>
      </c>
      <c r="M38">
        <f>SankeyLines[[#This Row],[Value]]</f>
        <v>750</v>
      </c>
      <c r="N38">
        <f>SUM(SankeyLines[Value])-SankeyLines[[#This Row],[Above Start]]-SankeyLines[[#This Row],[Value Start]]</f>
        <v>4950</v>
      </c>
      <c r="O38">
        <f>SUM(SankeyLines[Value])-SankeyLines[[#This Row],[Above Mid 1]]-SankeyLines[[#This Row],[Value Mid 1]]</f>
        <v>4950</v>
      </c>
      <c r="P38">
        <f>SUM(SankeyLines[Value])-SankeyLines[[#This Row],[Above Mid 2]]-SankeyLines[[#This Row],[Value Mid 2]]</f>
        <v>4950</v>
      </c>
      <c r="Q38">
        <f>SUM(SankeyLines[Value])-SankeyLines[[#This Row],[Above End]]-SankeyLines[[#This Row],[Value End]]</f>
        <v>4950</v>
      </c>
    </row>
    <row r="39" spans="2:17" x14ac:dyDescent="0.3">
      <c r="B39" t="str">
        <f>$B$3</f>
        <v>Salary Dave</v>
      </c>
      <c r="C39" t="str">
        <f>SankeyData[[#Headers],[Cars]]</f>
        <v>Cars</v>
      </c>
      <c r="D39">
        <f>IF(LEFT(SankeyLines[[#This Row],[From]],5)="Blank",Blank,INDEX(SankeyData[],MATCH(SankeyLines[[#This Row],[From]],SankeyData[From / To],0),MATCH(SankeyLines[[#This Row],[To]],SankeyData[#Headers],0)))</f>
        <v>150</v>
      </c>
      <c r="E39">
        <v>6</v>
      </c>
      <c r="F39">
        <f>SUM(SankeyLines[[#Headers],[Value]]:SankeyLines[[#This Row],[Value]])-SankeyLines[[#This Row],[Value]]</f>
        <v>750</v>
      </c>
      <c r="G39">
        <f>SankeyLines[[#This Row],[Above Start]]</f>
        <v>750</v>
      </c>
      <c r="H39">
        <f>SankeyLines[[#This Row],[Above End]]</f>
        <v>1850</v>
      </c>
      <c r="I39">
        <f>SUM(SankeyLines[Value])-SUMIFS(SankeyLines[Value],SankeyLines[End Position],"&gt;="&amp;SankeyLines[[#This Row],[End Position]])</f>
        <v>1850</v>
      </c>
      <c r="J39">
        <f>SankeyLines[[#This Row],[Value]]</f>
        <v>150</v>
      </c>
      <c r="K39">
        <f>SankeyLines[[#This Row],[Value]]</f>
        <v>150</v>
      </c>
      <c r="L39">
        <f>SankeyLines[[#This Row],[Value]]</f>
        <v>150</v>
      </c>
      <c r="M39">
        <f>SankeyLines[[#This Row],[Value]]</f>
        <v>150</v>
      </c>
      <c r="N39">
        <f>SUM(SankeyLines[Value])-SankeyLines[[#This Row],[Above Start]]-SankeyLines[[#This Row],[Value Start]]</f>
        <v>4800</v>
      </c>
      <c r="O39">
        <f>SUM(SankeyLines[Value])-SankeyLines[[#This Row],[Above Mid 1]]-SankeyLines[[#This Row],[Value Mid 1]]</f>
        <v>4800</v>
      </c>
      <c r="P39">
        <f>SUM(SankeyLines[Value])-SankeyLines[[#This Row],[Above Mid 2]]-SankeyLines[[#This Row],[Value Mid 2]]</f>
        <v>3700</v>
      </c>
      <c r="Q39">
        <f>SUM(SankeyLines[Value])-SankeyLines[[#This Row],[Above End]]-SankeyLines[[#This Row],[Value End]]</f>
        <v>3700</v>
      </c>
    </row>
    <row r="40" spans="2:17" x14ac:dyDescent="0.3">
      <c r="B40" t="str">
        <f>$B$3</f>
        <v>Salary Dave</v>
      </c>
      <c r="C40" t="str">
        <f>SankeyData[[#Headers],[Food]]</f>
        <v>Food</v>
      </c>
      <c r="D40">
        <f>IF(LEFT(SankeyLines[[#This Row],[From]],5)="Blank",Blank,INDEX(SankeyData[],MATCH(SankeyLines[[#This Row],[From]],SankeyData[From / To],0),MATCH(SankeyLines[[#This Row],[To]],SankeyData[#Headers],0)))</f>
        <v>500</v>
      </c>
      <c r="E40">
        <v>11</v>
      </c>
      <c r="F40">
        <f>SUM(SankeyLines[[#Headers],[Value]]:SankeyLines[[#This Row],[Value]])-SankeyLines[[#This Row],[Value]]</f>
        <v>900</v>
      </c>
      <c r="G40">
        <f>SankeyLines[[#This Row],[Above Start]]</f>
        <v>900</v>
      </c>
      <c r="H40">
        <f>SankeyLines[[#This Row],[Above End]]</f>
        <v>2750</v>
      </c>
      <c r="I40">
        <f>SUM(SankeyLines[Value])-SUMIFS(SankeyLines[Value],SankeyLines[End Position],"&gt;="&amp;SankeyLines[[#This Row],[End Position]])</f>
        <v>2750</v>
      </c>
      <c r="J40">
        <f>SankeyLines[[#This Row],[Value]]</f>
        <v>500</v>
      </c>
      <c r="K40">
        <f>SankeyLines[[#This Row],[Value]]</f>
        <v>500</v>
      </c>
      <c r="L40">
        <f>SankeyLines[[#This Row],[Value]]</f>
        <v>500</v>
      </c>
      <c r="M40">
        <f>SankeyLines[[#This Row],[Value]]</f>
        <v>500</v>
      </c>
      <c r="N40">
        <f>SUM(SankeyLines[Value])-SankeyLines[[#This Row],[Above Start]]-SankeyLines[[#This Row],[Value Start]]</f>
        <v>4300</v>
      </c>
      <c r="O40">
        <f>SUM(SankeyLines[Value])-SankeyLines[[#This Row],[Above Mid 1]]-SankeyLines[[#This Row],[Value Mid 1]]</f>
        <v>4300</v>
      </c>
      <c r="P40">
        <f>SUM(SankeyLines[Value])-SankeyLines[[#This Row],[Above Mid 2]]-SankeyLines[[#This Row],[Value Mid 2]]</f>
        <v>2450</v>
      </c>
      <c r="Q40">
        <f>SUM(SankeyLines[Value])-SankeyLines[[#This Row],[Above End]]-SankeyLines[[#This Row],[Value End]]</f>
        <v>2450</v>
      </c>
    </row>
    <row r="41" spans="2:17" x14ac:dyDescent="0.3">
      <c r="B41" t="str">
        <f>$B$3</f>
        <v>Salary Dave</v>
      </c>
      <c r="C41" t="str">
        <f>SankeyData[[#Headers],[Savings]]</f>
        <v>Savings</v>
      </c>
      <c r="D41">
        <f>IF(LEFT(SankeyLines[[#This Row],[From]],5)="Blank",Blank,INDEX(SankeyData[],MATCH(SankeyLines[[#This Row],[From]],SankeyData[From / To],0),MATCH(SankeyLines[[#This Row],[To]],SankeyData[#Headers],0)))</f>
        <v>100</v>
      </c>
      <c r="E41">
        <v>16</v>
      </c>
      <c r="F41">
        <f>SUM(SankeyLines[[#Headers],[Value]]:SankeyLines[[#This Row],[Value]])-SankeyLines[[#This Row],[Value]]</f>
        <v>1400</v>
      </c>
      <c r="G41">
        <f>SankeyLines[[#This Row],[Above Start]]</f>
        <v>1400</v>
      </c>
      <c r="H41">
        <f>SankeyLines[[#This Row],[Above End]]</f>
        <v>4500</v>
      </c>
      <c r="I41">
        <f>SUM(SankeyLines[Value])-SUMIFS(SankeyLines[Value],SankeyLines[End Position],"&gt;="&amp;SankeyLines[[#This Row],[End Position]])</f>
        <v>4500</v>
      </c>
      <c r="J41">
        <f>SankeyLines[[#This Row],[Value]]</f>
        <v>100</v>
      </c>
      <c r="K41">
        <f>SankeyLines[[#This Row],[Value]]</f>
        <v>100</v>
      </c>
      <c r="L41">
        <f>SankeyLines[[#This Row],[Value]]</f>
        <v>100</v>
      </c>
      <c r="M41">
        <f>SankeyLines[[#This Row],[Value]]</f>
        <v>100</v>
      </c>
      <c r="N41">
        <f>SUM(SankeyLines[Value])-SankeyLines[[#This Row],[Above Start]]-SankeyLines[[#This Row],[Value Start]]</f>
        <v>4200</v>
      </c>
      <c r="O41">
        <f>SUM(SankeyLines[Value])-SankeyLines[[#This Row],[Above Mid 1]]-SankeyLines[[#This Row],[Value Mid 1]]</f>
        <v>4200</v>
      </c>
      <c r="P41">
        <f>SUM(SankeyLines[Value])-SankeyLines[[#This Row],[Above Mid 2]]-SankeyLines[[#This Row],[Value Mid 2]]</f>
        <v>1100</v>
      </c>
      <c r="Q41">
        <f>SUM(SankeyLines[Value])-SankeyLines[[#This Row],[Above End]]-SankeyLines[[#This Row],[Value End]]</f>
        <v>1100</v>
      </c>
    </row>
    <row r="42" spans="2:17" x14ac:dyDescent="0.3">
      <c r="B42" t="s">
        <v>26</v>
      </c>
      <c r="C42" t="s">
        <v>26</v>
      </c>
      <c r="D42">
        <f>IF(LEFT(SankeyLines[[#This Row],[From]],5)="Blank",Blank,INDEX(SankeyData[],MATCH(SankeyLines[[#This Row],[From]],SankeyData[From / To],0),MATCH(SankeyLines[[#This Row],[To]],SankeyData[#Headers],0)))</f>
        <v>500</v>
      </c>
      <c r="E42">
        <v>5</v>
      </c>
      <c r="F42">
        <f>SUM(SankeyLines[[#Headers],[Value]]:SankeyLines[[#This Row],[Value]])-SankeyLines[[#This Row],[Value]]</f>
        <v>1500</v>
      </c>
      <c r="G42">
        <f>SankeyLines[[#This Row],[Above Start]]</f>
        <v>1500</v>
      </c>
      <c r="H42">
        <f>SankeyLines[[#This Row],[Above End]]</f>
        <v>1350</v>
      </c>
      <c r="I42">
        <f>SUM(SankeyLines[Value])-SUMIFS(SankeyLines[Value],SankeyLines[End Position],"&gt;="&amp;SankeyLines[[#This Row],[End Position]])</f>
        <v>1350</v>
      </c>
      <c r="J42">
        <f>SankeyLines[[#This Row],[Value]]</f>
        <v>500</v>
      </c>
      <c r="K42">
        <f>SankeyLines[[#This Row],[Value]]</f>
        <v>500</v>
      </c>
      <c r="L42">
        <f>SankeyLines[[#This Row],[Value]]</f>
        <v>500</v>
      </c>
      <c r="M42">
        <f>SankeyLines[[#This Row],[Value]]</f>
        <v>500</v>
      </c>
      <c r="N42">
        <f>SUM(SankeyLines[Value])-SankeyLines[[#This Row],[Above Start]]-SankeyLines[[#This Row],[Value Start]]</f>
        <v>3700</v>
      </c>
      <c r="O42">
        <f>SUM(SankeyLines[Value])-SankeyLines[[#This Row],[Above Mid 1]]-SankeyLines[[#This Row],[Value Mid 1]]</f>
        <v>3700</v>
      </c>
      <c r="P42">
        <f>SUM(SankeyLines[Value])-SankeyLines[[#This Row],[Above Mid 2]]-SankeyLines[[#This Row],[Value Mid 2]]</f>
        <v>3850</v>
      </c>
      <c r="Q42">
        <f>SUM(SankeyLines[Value])-SankeyLines[[#This Row],[Above End]]-SankeyLines[[#This Row],[Value End]]</f>
        <v>3850</v>
      </c>
    </row>
    <row r="43" spans="2:17" x14ac:dyDescent="0.3">
      <c r="B43" t="str">
        <f>$B$4</f>
        <v>Salary Julie</v>
      </c>
      <c r="C43" t="str">
        <f>SankeyData[[#Headers],[Home]]</f>
        <v>Home</v>
      </c>
      <c r="D43">
        <f>IF(LEFT(SankeyLines[[#This Row],[From]],5)="Blank",Blank,INDEX(SankeyData[],MATCH(SankeyLines[[#This Row],[From]],SankeyData[From / To],0),MATCH(SankeyLines[[#This Row],[To]],SankeyData[#Headers],0)))</f>
        <v>500</v>
      </c>
      <c r="E43">
        <v>2</v>
      </c>
      <c r="F43">
        <f>SUM(SankeyLines[[#Headers],[Value]]:SankeyLines[[#This Row],[Value]])-SankeyLines[[#This Row],[Value]]</f>
        <v>2000</v>
      </c>
      <c r="G43">
        <f>SankeyLines[[#This Row],[Above Start]]</f>
        <v>2000</v>
      </c>
      <c r="H43">
        <f>SankeyLines[[#This Row],[Above End]]</f>
        <v>750</v>
      </c>
      <c r="I43">
        <f>SUM(SankeyLines[Value])-SUMIFS(SankeyLines[Value],SankeyLines[End Position],"&gt;="&amp;SankeyLines[[#This Row],[End Position]])</f>
        <v>750</v>
      </c>
      <c r="J43">
        <f>SankeyLines[[#This Row],[Value]]</f>
        <v>500</v>
      </c>
      <c r="K43">
        <f>SankeyLines[[#This Row],[Value]]</f>
        <v>500</v>
      </c>
      <c r="L43">
        <f>SankeyLines[[#This Row],[Value]]</f>
        <v>500</v>
      </c>
      <c r="M43">
        <f>SankeyLines[[#This Row],[Value]]</f>
        <v>500</v>
      </c>
      <c r="N43">
        <f>SUM(SankeyLines[Value])-SankeyLines[[#This Row],[Above Start]]-SankeyLines[[#This Row],[Value Start]]</f>
        <v>3200</v>
      </c>
      <c r="O43">
        <f>SUM(SankeyLines[Value])-SankeyLines[[#This Row],[Above Mid 1]]-SankeyLines[[#This Row],[Value Mid 1]]</f>
        <v>3200</v>
      </c>
      <c r="P43">
        <f>SUM(SankeyLines[Value])-SankeyLines[[#This Row],[Above Mid 2]]-SankeyLines[[#This Row],[Value Mid 2]]</f>
        <v>4450</v>
      </c>
      <c r="Q43">
        <f>SUM(SankeyLines[Value])-SankeyLines[[#This Row],[Above End]]-SankeyLines[[#This Row],[Value End]]</f>
        <v>4450</v>
      </c>
    </row>
    <row r="44" spans="2:17" x14ac:dyDescent="0.3">
      <c r="B44" t="str">
        <f>$B$4</f>
        <v>Salary Julie</v>
      </c>
      <c r="C44" t="str">
        <f>SankeyData[[#Headers],[Cars]]</f>
        <v>Cars</v>
      </c>
      <c r="D44">
        <f>IF(LEFT(SankeyLines[[#This Row],[From]],5)="Blank",Blank,INDEX(SankeyData[],MATCH(SankeyLines[[#This Row],[From]],SankeyData[From / To],0),MATCH(SankeyLines[[#This Row],[To]],SankeyData[#Headers],0)))</f>
        <v>200</v>
      </c>
      <c r="E44">
        <v>7</v>
      </c>
      <c r="F44">
        <f>SUM(SankeyLines[[#Headers],[Value]]:SankeyLines[[#This Row],[Value]])-SankeyLines[[#This Row],[Value]]</f>
        <v>2500</v>
      </c>
      <c r="G44">
        <f>SankeyLines[[#This Row],[Above Start]]</f>
        <v>2500</v>
      </c>
      <c r="H44">
        <f>SankeyLines[[#This Row],[Above End]]</f>
        <v>2000</v>
      </c>
      <c r="I44">
        <f>SUM(SankeyLines[Value])-SUMIFS(SankeyLines[Value],SankeyLines[End Position],"&gt;="&amp;SankeyLines[[#This Row],[End Position]])</f>
        <v>2000</v>
      </c>
      <c r="J44">
        <f>SankeyLines[[#This Row],[Value]]</f>
        <v>200</v>
      </c>
      <c r="K44">
        <f>SankeyLines[[#This Row],[Value]]</f>
        <v>200</v>
      </c>
      <c r="L44">
        <f>SankeyLines[[#This Row],[Value]]</f>
        <v>200</v>
      </c>
      <c r="M44">
        <f>SankeyLines[[#This Row],[Value]]</f>
        <v>200</v>
      </c>
      <c r="N44">
        <f>SUM(SankeyLines[Value])-SankeyLines[[#This Row],[Above Start]]-SankeyLines[[#This Row],[Value Start]]</f>
        <v>3000</v>
      </c>
      <c r="O44">
        <f>SUM(SankeyLines[Value])-SankeyLines[[#This Row],[Above Mid 1]]-SankeyLines[[#This Row],[Value Mid 1]]</f>
        <v>3000</v>
      </c>
      <c r="P44">
        <f>SUM(SankeyLines[Value])-SankeyLines[[#This Row],[Above Mid 2]]-SankeyLines[[#This Row],[Value Mid 2]]</f>
        <v>3500</v>
      </c>
      <c r="Q44">
        <f>SUM(SankeyLines[Value])-SankeyLines[[#This Row],[Above End]]-SankeyLines[[#This Row],[Value End]]</f>
        <v>3500</v>
      </c>
    </row>
    <row r="45" spans="2:17" x14ac:dyDescent="0.3">
      <c r="B45" t="str">
        <f>$B$4</f>
        <v>Salary Julie</v>
      </c>
      <c r="C45" t="str">
        <f>SankeyData[[#Headers],[Food]]</f>
        <v>Food</v>
      </c>
      <c r="D45">
        <f>IF(LEFT(SankeyLines[[#This Row],[From]],5)="Blank",Blank,INDEX(SankeyData[],MATCH(SankeyLines[[#This Row],[From]],SankeyData[From / To],0),MATCH(SankeyLines[[#This Row],[To]],SankeyData[#Headers],0)))</f>
        <v>500</v>
      </c>
      <c r="E45">
        <v>12</v>
      </c>
      <c r="F45">
        <f>SUM(SankeyLines[[#Headers],[Value]]:SankeyLines[[#This Row],[Value]])-SankeyLines[[#This Row],[Value]]</f>
        <v>2700</v>
      </c>
      <c r="G45">
        <f>SankeyLines[[#This Row],[Above Start]]</f>
        <v>2700</v>
      </c>
      <c r="H45">
        <f>SankeyLines[[#This Row],[Above End]]</f>
        <v>3250</v>
      </c>
      <c r="I45">
        <f>SUM(SankeyLines[Value])-SUMIFS(SankeyLines[Value],SankeyLines[End Position],"&gt;="&amp;SankeyLines[[#This Row],[End Position]])</f>
        <v>3250</v>
      </c>
      <c r="J45">
        <f>SankeyLines[[#This Row],[Value]]</f>
        <v>500</v>
      </c>
      <c r="K45">
        <f>SankeyLines[[#This Row],[Value]]</f>
        <v>500</v>
      </c>
      <c r="L45">
        <f>SankeyLines[[#This Row],[Value]]</f>
        <v>500</v>
      </c>
      <c r="M45">
        <f>SankeyLines[[#This Row],[Value]]</f>
        <v>500</v>
      </c>
      <c r="N45">
        <f>SUM(SankeyLines[Value])-SankeyLines[[#This Row],[Above Start]]-SankeyLines[[#This Row],[Value Start]]</f>
        <v>2500</v>
      </c>
      <c r="O45">
        <f>SUM(SankeyLines[Value])-SankeyLines[[#This Row],[Above Mid 1]]-SankeyLines[[#This Row],[Value Mid 1]]</f>
        <v>2500</v>
      </c>
      <c r="P45">
        <f>SUM(SankeyLines[Value])-SankeyLines[[#This Row],[Above Mid 2]]-SankeyLines[[#This Row],[Value Mid 2]]</f>
        <v>1950</v>
      </c>
      <c r="Q45">
        <f>SUM(SankeyLines[Value])-SankeyLines[[#This Row],[Above End]]-SankeyLines[[#This Row],[Value End]]</f>
        <v>1950</v>
      </c>
    </row>
    <row r="46" spans="2:17" x14ac:dyDescent="0.3">
      <c r="B46" t="str">
        <f>$B$4</f>
        <v>Salary Julie</v>
      </c>
      <c r="C46" t="str">
        <f>SankeyData[[#Headers],[Savings]]</f>
        <v>Savings</v>
      </c>
      <c r="D46">
        <f>IF(LEFT(SankeyLines[[#This Row],[From]],5)="Blank",Blank,INDEX(SankeyData[],MATCH(SankeyLines[[#This Row],[From]],SankeyData[From / To],0),MATCH(SankeyLines[[#This Row],[To]],SankeyData[#Headers],0)))</f>
        <v>100</v>
      </c>
      <c r="E46">
        <v>17</v>
      </c>
      <c r="F46">
        <f>SUM(SankeyLines[[#Headers],[Value]]:SankeyLines[[#This Row],[Value]])-SankeyLines[[#This Row],[Value]]</f>
        <v>3200</v>
      </c>
      <c r="G46">
        <f>SankeyLines[[#This Row],[Above Start]]</f>
        <v>3200</v>
      </c>
      <c r="H46">
        <f>SankeyLines[[#This Row],[Above End]]</f>
        <v>4600</v>
      </c>
      <c r="I46">
        <f>SUM(SankeyLines[Value])-SUMIFS(SankeyLines[Value],SankeyLines[End Position],"&gt;="&amp;SankeyLines[[#This Row],[End Position]])</f>
        <v>4600</v>
      </c>
      <c r="J46">
        <f>SankeyLines[[#This Row],[Value]]</f>
        <v>100</v>
      </c>
      <c r="K46">
        <f>SankeyLines[[#This Row],[Value]]</f>
        <v>100</v>
      </c>
      <c r="L46">
        <f>SankeyLines[[#This Row],[Value]]</f>
        <v>100</v>
      </c>
      <c r="M46">
        <f>SankeyLines[[#This Row],[Value]]</f>
        <v>100</v>
      </c>
      <c r="N46">
        <f>SUM(SankeyLines[Value])-SankeyLines[[#This Row],[Above Start]]-SankeyLines[[#This Row],[Value Start]]</f>
        <v>2400</v>
      </c>
      <c r="O46">
        <f>SUM(SankeyLines[Value])-SankeyLines[[#This Row],[Above Mid 1]]-SankeyLines[[#This Row],[Value Mid 1]]</f>
        <v>2400</v>
      </c>
      <c r="P46">
        <f>SUM(SankeyLines[Value])-SankeyLines[[#This Row],[Above Mid 2]]-SankeyLines[[#This Row],[Value Mid 2]]</f>
        <v>1000</v>
      </c>
      <c r="Q46">
        <f>SUM(SankeyLines[Value])-SankeyLines[[#This Row],[Above End]]-SankeyLines[[#This Row],[Value End]]</f>
        <v>1000</v>
      </c>
    </row>
    <row r="47" spans="2:17" x14ac:dyDescent="0.3">
      <c r="B47" t="s">
        <v>27</v>
      </c>
      <c r="C47" t="s">
        <v>27</v>
      </c>
      <c r="D47">
        <f>IF(LEFT(SankeyLines[[#This Row],[From]],5)="Blank",Blank,INDEX(SankeyData[],MATCH(SankeyLines[[#This Row],[From]],SankeyData[From / To],0),MATCH(SankeyLines[[#This Row],[To]],SankeyData[#Headers],0)))</f>
        <v>500</v>
      </c>
      <c r="E47">
        <v>10</v>
      </c>
      <c r="F47">
        <f>SUM(SankeyLines[[#Headers],[Value]]:SankeyLines[[#This Row],[Value]])-SankeyLines[[#This Row],[Value]]</f>
        <v>3300</v>
      </c>
      <c r="G47">
        <f>SankeyLines[[#This Row],[Above Start]]</f>
        <v>3300</v>
      </c>
      <c r="H47">
        <f>SankeyLines[[#This Row],[Above End]]</f>
        <v>2250</v>
      </c>
      <c r="I47">
        <f>SUM(SankeyLines[Value])-SUMIFS(SankeyLines[Value],SankeyLines[End Position],"&gt;="&amp;SankeyLines[[#This Row],[End Position]])</f>
        <v>2250</v>
      </c>
      <c r="J47">
        <f>SankeyLines[[#This Row],[Value]]</f>
        <v>500</v>
      </c>
      <c r="K47">
        <f>SankeyLines[[#This Row],[Value]]</f>
        <v>500</v>
      </c>
      <c r="L47">
        <f>SankeyLines[[#This Row],[Value]]</f>
        <v>500</v>
      </c>
      <c r="M47">
        <f>SankeyLines[[#This Row],[Value]]</f>
        <v>500</v>
      </c>
      <c r="N47">
        <f>SUM(SankeyLines[Value])-SankeyLines[[#This Row],[Above Start]]-SankeyLines[[#This Row],[Value Start]]</f>
        <v>1900</v>
      </c>
      <c r="O47">
        <f>SUM(SankeyLines[Value])-SankeyLines[[#This Row],[Above Mid 1]]-SankeyLines[[#This Row],[Value Mid 1]]</f>
        <v>1900</v>
      </c>
      <c r="P47">
        <f>SUM(SankeyLines[Value])-SankeyLines[[#This Row],[Above Mid 2]]-SankeyLines[[#This Row],[Value Mid 2]]</f>
        <v>2950</v>
      </c>
      <c r="Q47">
        <f>SUM(SankeyLines[Value])-SankeyLines[[#This Row],[Above End]]-SankeyLines[[#This Row],[Value End]]</f>
        <v>2950</v>
      </c>
    </row>
    <row r="48" spans="2:17" x14ac:dyDescent="0.3">
      <c r="B48" t="str">
        <f>$B$5</f>
        <v>Rental</v>
      </c>
      <c r="C48" t="str">
        <f>SankeyData[[#Headers],[Home]]</f>
        <v>Home</v>
      </c>
      <c r="D48">
        <f>IF(LEFT(SankeyLines[[#This Row],[From]],5)="Blank",Blank,INDEX(SankeyData[],MATCH(SankeyLines[[#This Row],[From]],SankeyData[From / To],0),MATCH(SankeyLines[[#This Row],[To]],SankeyData[#Headers],0)))</f>
        <v>100</v>
      </c>
      <c r="E48">
        <v>3</v>
      </c>
      <c r="F48">
        <f>SUM(SankeyLines[[#Headers],[Value]]:SankeyLines[[#This Row],[Value]])-SankeyLines[[#This Row],[Value]]</f>
        <v>3800</v>
      </c>
      <c r="G48">
        <f>SankeyLines[[#This Row],[Above Start]]</f>
        <v>3800</v>
      </c>
      <c r="H48">
        <f>SankeyLines[[#This Row],[Above End]]</f>
        <v>1250</v>
      </c>
      <c r="I48">
        <f>SUM(SankeyLines[Value])-SUMIFS(SankeyLines[Value],SankeyLines[End Position],"&gt;="&amp;SankeyLines[[#This Row],[End Position]])</f>
        <v>1250</v>
      </c>
      <c r="J48">
        <f>SankeyLines[[#This Row],[Value]]</f>
        <v>100</v>
      </c>
      <c r="K48">
        <f>SankeyLines[[#This Row],[Value]]</f>
        <v>100</v>
      </c>
      <c r="L48">
        <f>SankeyLines[[#This Row],[Value]]</f>
        <v>100</v>
      </c>
      <c r="M48">
        <f>SankeyLines[[#This Row],[Value]]</f>
        <v>100</v>
      </c>
      <c r="N48">
        <f>SUM(SankeyLines[Value])-SankeyLines[[#This Row],[Above Start]]-SankeyLines[[#This Row],[Value Start]]</f>
        <v>1800</v>
      </c>
      <c r="O48">
        <f>SUM(SankeyLines[Value])-SankeyLines[[#This Row],[Above Mid 1]]-SankeyLines[[#This Row],[Value Mid 1]]</f>
        <v>1800</v>
      </c>
      <c r="P48">
        <f>SUM(SankeyLines[Value])-SankeyLines[[#This Row],[Above Mid 2]]-SankeyLines[[#This Row],[Value Mid 2]]</f>
        <v>4350</v>
      </c>
      <c r="Q48">
        <f>SUM(SankeyLines[Value])-SankeyLines[[#This Row],[Above End]]-SankeyLines[[#This Row],[Value End]]</f>
        <v>4350</v>
      </c>
    </row>
    <row r="49" spans="2:17" x14ac:dyDescent="0.3">
      <c r="B49" t="str">
        <f>$B$5</f>
        <v>Rental</v>
      </c>
      <c r="C49" t="str">
        <f>SankeyData[[#Headers],[Cars]]</f>
        <v>Cars</v>
      </c>
      <c r="D49">
        <f>IF(LEFT(SankeyLines[[#This Row],[From]],5)="Blank",Blank,INDEX(SankeyData[],MATCH(SankeyLines[[#This Row],[From]],SankeyData[From / To],0),MATCH(SankeyLines[[#This Row],[To]],SankeyData[#Headers],0)))</f>
        <v>50</v>
      </c>
      <c r="E49">
        <v>8</v>
      </c>
      <c r="F49">
        <f>SUM(SankeyLines[[#Headers],[Value]]:SankeyLines[[#This Row],[Value]])-SankeyLines[[#This Row],[Value]]</f>
        <v>3900</v>
      </c>
      <c r="G49">
        <f>SankeyLines[[#This Row],[Above Start]]</f>
        <v>3900</v>
      </c>
      <c r="H49">
        <f>SankeyLines[[#This Row],[Above End]]</f>
        <v>2200</v>
      </c>
      <c r="I49">
        <f>SUM(SankeyLines[Value])-SUMIFS(SankeyLines[Value],SankeyLines[End Position],"&gt;="&amp;SankeyLines[[#This Row],[End Position]])</f>
        <v>2200</v>
      </c>
      <c r="J49">
        <f>SankeyLines[[#This Row],[Value]]</f>
        <v>50</v>
      </c>
      <c r="K49">
        <f>SankeyLines[[#This Row],[Value]]</f>
        <v>50</v>
      </c>
      <c r="L49">
        <f>SankeyLines[[#This Row],[Value]]</f>
        <v>50</v>
      </c>
      <c r="M49">
        <f>SankeyLines[[#This Row],[Value]]</f>
        <v>50</v>
      </c>
      <c r="N49">
        <f>SUM(SankeyLines[Value])-SankeyLines[[#This Row],[Above Start]]-SankeyLines[[#This Row],[Value Start]]</f>
        <v>1750</v>
      </c>
      <c r="O49">
        <f>SUM(SankeyLines[Value])-SankeyLines[[#This Row],[Above Mid 1]]-SankeyLines[[#This Row],[Value Mid 1]]</f>
        <v>1750</v>
      </c>
      <c r="P49">
        <f>SUM(SankeyLines[Value])-SankeyLines[[#This Row],[Above Mid 2]]-SankeyLines[[#This Row],[Value Mid 2]]</f>
        <v>3450</v>
      </c>
      <c r="Q49">
        <f>SUM(SankeyLines[Value])-SankeyLines[[#This Row],[Above End]]-SankeyLines[[#This Row],[Value End]]</f>
        <v>3450</v>
      </c>
    </row>
    <row r="50" spans="2:17" x14ac:dyDescent="0.3">
      <c r="B50" t="str">
        <f>$B$5</f>
        <v>Rental</v>
      </c>
      <c r="C50" t="str">
        <f>SankeyData[[#Headers],[Food]]</f>
        <v>Food</v>
      </c>
      <c r="D50">
        <f>IF(LEFT(SankeyLines[[#This Row],[From]],5)="Blank",Blank,INDEX(SankeyData[],MATCH(SankeyLines[[#This Row],[From]],SankeyData[From / To],0),MATCH(SankeyLines[[#This Row],[To]],SankeyData[#Headers],0)))</f>
        <v>250</v>
      </c>
      <c r="E50">
        <v>13</v>
      </c>
      <c r="F50">
        <f>SUM(SankeyLines[[#Headers],[Value]]:SankeyLines[[#This Row],[Value]])-SankeyLines[[#This Row],[Value]]</f>
        <v>3950</v>
      </c>
      <c r="G50">
        <f>SankeyLines[[#This Row],[Above Start]]</f>
        <v>3950</v>
      </c>
      <c r="H50">
        <f>SankeyLines[[#This Row],[Above End]]</f>
        <v>3750</v>
      </c>
      <c r="I50">
        <f>SUM(SankeyLines[Value])-SUMIFS(SankeyLines[Value],SankeyLines[End Position],"&gt;="&amp;SankeyLines[[#This Row],[End Position]])</f>
        <v>3750</v>
      </c>
      <c r="J50">
        <f>SankeyLines[[#This Row],[Value]]</f>
        <v>250</v>
      </c>
      <c r="K50">
        <f>SankeyLines[[#This Row],[Value]]</f>
        <v>250</v>
      </c>
      <c r="L50">
        <f>SankeyLines[[#This Row],[Value]]</f>
        <v>250</v>
      </c>
      <c r="M50">
        <f>SankeyLines[[#This Row],[Value]]</f>
        <v>250</v>
      </c>
      <c r="N50">
        <f>SUM(SankeyLines[Value])-SankeyLines[[#This Row],[Above Start]]-SankeyLines[[#This Row],[Value Start]]</f>
        <v>1500</v>
      </c>
      <c r="O50">
        <f>SUM(SankeyLines[Value])-SankeyLines[[#This Row],[Above Mid 1]]-SankeyLines[[#This Row],[Value Mid 1]]</f>
        <v>1500</v>
      </c>
      <c r="P50">
        <f>SUM(SankeyLines[Value])-SankeyLines[[#This Row],[Above Mid 2]]-SankeyLines[[#This Row],[Value Mid 2]]</f>
        <v>1700</v>
      </c>
      <c r="Q50">
        <f>SUM(SankeyLines[Value])-SankeyLines[[#This Row],[Above End]]-SankeyLines[[#This Row],[Value End]]</f>
        <v>1700</v>
      </c>
    </row>
    <row r="51" spans="2:17" x14ac:dyDescent="0.3">
      <c r="B51" t="str">
        <f>$B$5</f>
        <v>Rental</v>
      </c>
      <c r="C51" t="str">
        <f>SankeyData[[#Headers],[Savings]]</f>
        <v>Savings</v>
      </c>
      <c r="D51">
        <f>IF(LEFT(SankeyLines[[#This Row],[From]],5)="Blank",Blank,INDEX(SankeyData[],MATCH(SankeyLines[[#This Row],[From]],SankeyData[From / To],0),MATCH(SankeyLines[[#This Row],[To]],SankeyData[#Headers],0)))</f>
        <v>500</v>
      </c>
      <c r="E51">
        <v>18</v>
      </c>
      <c r="F51">
        <f>SUM(SankeyLines[[#Headers],[Value]]:SankeyLines[[#This Row],[Value]])-SankeyLines[[#This Row],[Value]]</f>
        <v>4200</v>
      </c>
      <c r="G51">
        <f>SankeyLines[[#This Row],[Above Start]]</f>
        <v>4200</v>
      </c>
      <c r="H51">
        <f>SankeyLines[[#This Row],[Above End]]</f>
        <v>4700</v>
      </c>
      <c r="I51">
        <f>SUM(SankeyLines[Value])-SUMIFS(SankeyLines[Value],SankeyLines[End Position],"&gt;="&amp;SankeyLines[[#This Row],[End Position]])</f>
        <v>4700</v>
      </c>
      <c r="J51">
        <f>SankeyLines[[#This Row],[Value]]</f>
        <v>500</v>
      </c>
      <c r="K51">
        <f>SankeyLines[[#This Row],[Value]]</f>
        <v>500</v>
      </c>
      <c r="L51">
        <f>SankeyLines[[#This Row],[Value]]</f>
        <v>500</v>
      </c>
      <c r="M51">
        <f>SankeyLines[[#This Row],[Value]]</f>
        <v>500</v>
      </c>
      <c r="N51">
        <f>SUM(SankeyLines[Value])-SankeyLines[[#This Row],[Above Start]]-SankeyLines[[#This Row],[Value Start]]</f>
        <v>1000</v>
      </c>
      <c r="O51">
        <f>SUM(SankeyLines[Value])-SankeyLines[[#This Row],[Above Mid 1]]-SankeyLines[[#This Row],[Value Mid 1]]</f>
        <v>1000</v>
      </c>
      <c r="P51">
        <f>SUM(SankeyLines[Value])-SankeyLines[[#This Row],[Above Mid 2]]-SankeyLines[[#This Row],[Value Mid 2]]</f>
        <v>500</v>
      </c>
      <c r="Q51">
        <f>SUM(SankeyLines[Value])-SankeyLines[[#This Row],[Above End]]-SankeyLines[[#This Row],[Value End]]</f>
        <v>500</v>
      </c>
    </row>
    <row r="52" spans="2:17" x14ac:dyDescent="0.3">
      <c r="B52" t="s">
        <v>28</v>
      </c>
      <c r="C52" t="s">
        <v>28</v>
      </c>
      <c r="D52">
        <f>IF(LEFT(SankeyLines[[#This Row],[From]],5)="Blank",Blank,INDEX(SankeyData[],MATCH(SankeyLines[[#This Row],[From]],SankeyData[From / To],0),MATCH(SankeyLines[[#This Row],[To]],SankeyData[#Headers],0)))</f>
        <v>500</v>
      </c>
      <c r="E52">
        <v>15</v>
      </c>
      <c r="F52">
        <f>SUM(SankeyLines[[#Headers],[Value]]:SankeyLines[[#This Row],[Value]])-SankeyLines[[#This Row],[Value]]</f>
        <v>4700</v>
      </c>
      <c r="G52">
        <f>SankeyLines[[#This Row],[Above Start]]</f>
        <v>4700</v>
      </c>
      <c r="H52">
        <f>SankeyLines[[#This Row],[Above End]]</f>
        <v>4000</v>
      </c>
      <c r="I52">
        <f>SUM(SankeyLines[Value])-SUMIFS(SankeyLines[Value],SankeyLines[End Position],"&gt;="&amp;SankeyLines[[#This Row],[End Position]])</f>
        <v>4000</v>
      </c>
      <c r="J52">
        <f>SankeyLines[[#This Row],[Value]]</f>
        <v>500</v>
      </c>
      <c r="K52">
        <f>SankeyLines[[#This Row],[Value]]</f>
        <v>500</v>
      </c>
      <c r="L52">
        <f>SankeyLines[[#This Row],[Value]]</f>
        <v>500</v>
      </c>
      <c r="M52">
        <f>SankeyLines[[#This Row],[Value]]</f>
        <v>500</v>
      </c>
      <c r="N52">
        <f>SUM(SankeyLines[Value])-SankeyLines[[#This Row],[Above Start]]-SankeyLines[[#This Row],[Value Start]]</f>
        <v>500</v>
      </c>
      <c r="O52">
        <f>SUM(SankeyLines[Value])-SankeyLines[[#This Row],[Above Mid 1]]-SankeyLines[[#This Row],[Value Mid 1]]</f>
        <v>500</v>
      </c>
      <c r="P52">
        <f>SUM(SankeyLines[Value])-SankeyLines[[#This Row],[Above Mid 2]]-SankeyLines[[#This Row],[Value Mid 2]]</f>
        <v>1200</v>
      </c>
      <c r="Q52">
        <f>SUM(SankeyLines[Value])-SankeyLines[[#This Row],[Above End]]-SankeyLines[[#This Row],[Value End]]</f>
        <v>1200</v>
      </c>
    </row>
    <row r="53" spans="2:17" x14ac:dyDescent="0.3">
      <c r="B53" t="str">
        <f>$B$6</f>
        <v>Dividends</v>
      </c>
      <c r="C53" t="str">
        <f>SankeyData[[#Headers],[Home]]</f>
        <v>Home</v>
      </c>
      <c r="D53">
        <f>IF(LEFT(SankeyLines[[#This Row],[From]],5)="Blank",Blank,INDEX(SankeyData[],MATCH(SankeyLines[[#This Row],[From]],SankeyData[From / To],0),MATCH(SankeyLines[[#This Row],[To]],SankeyData[#Headers],0)))</f>
        <v>0</v>
      </c>
      <c r="E53">
        <v>4</v>
      </c>
      <c r="F53">
        <f>SUM(SankeyLines[[#Headers],[Value]]:SankeyLines[[#This Row],[Value]])-SankeyLines[[#This Row],[Value]]</f>
        <v>5200</v>
      </c>
      <c r="G53">
        <f>SankeyLines[[#This Row],[Above Start]]</f>
        <v>5200</v>
      </c>
      <c r="H53">
        <f>SankeyLines[[#This Row],[Above End]]</f>
        <v>1350</v>
      </c>
      <c r="I53">
        <f>SUM(SankeyLines[Value])-SUMIFS(SankeyLines[Value],SankeyLines[End Position],"&gt;="&amp;SankeyLines[[#This Row],[End Position]])</f>
        <v>1350</v>
      </c>
      <c r="J53">
        <f>SankeyLines[[#This Row],[Value]]</f>
        <v>0</v>
      </c>
      <c r="K53">
        <f>SankeyLines[[#This Row],[Value]]</f>
        <v>0</v>
      </c>
      <c r="L53">
        <f>SankeyLines[[#This Row],[Value]]</f>
        <v>0</v>
      </c>
      <c r="M53">
        <f>SankeyLines[[#This Row],[Value]]</f>
        <v>0</v>
      </c>
      <c r="N53">
        <f>SUM(SankeyLines[Value])-SankeyLines[[#This Row],[Above Start]]-SankeyLines[[#This Row],[Value Start]]</f>
        <v>500</v>
      </c>
      <c r="O53">
        <f>SUM(SankeyLines[Value])-SankeyLines[[#This Row],[Above Mid 1]]-SankeyLines[[#This Row],[Value Mid 1]]</f>
        <v>500</v>
      </c>
      <c r="P53">
        <f>SUM(SankeyLines[Value])-SankeyLines[[#This Row],[Above Mid 2]]-SankeyLines[[#This Row],[Value Mid 2]]</f>
        <v>4350</v>
      </c>
      <c r="Q53">
        <f>SUM(SankeyLines[Value])-SankeyLines[[#This Row],[Above End]]-SankeyLines[[#This Row],[Value End]]</f>
        <v>4350</v>
      </c>
    </row>
    <row r="54" spans="2:17" x14ac:dyDescent="0.3">
      <c r="B54" t="str">
        <f>$B$6</f>
        <v>Dividends</v>
      </c>
      <c r="C54" t="str">
        <f>SankeyData[[#Headers],[Cars]]</f>
        <v>Cars</v>
      </c>
      <c r="D54">
        <f>IF(LEFT(SankeyLines[[#This Row],[From]],5)="Blank",Blank,INDEX(SankeyData[],MATCH(SankeyLines[[#This Row],[From]],SankeyData[From / To],0),MATCH(SankeyLines[[#This Row],[To]],SankeyData[#Headers],0)))</f>
        <v>0</v>
      </c>
      <c r="E54">
        <v>9</v>
      </c>
      <c r="F54">
        <f>SUM(SankeyLines[[#Headers],[Value]]:SankeyLines[[#This Row],[Value]])-SankeyLines[[#This Row],[Value]]</f>
        <v>5200</v>
      </c>
      <c r="G54">
        <f>SankeyLines[[#This Row],[Above Start]]</f>
        <v>5200</v>
      </c>
      <c r="H54">
        <f>SankeyLines[[#This Row],[Above End]]</f>
        <v>2250</v>
      </c>
      <c r="I54">
        <f>SUM(SankeyLines[Value])-SUMIFS(SankeyLines[Value],SankeyLines[End Position],"&gt;="&amp;SankeyLines[[#This Row],[End Position]])</f>
        <v>2250</v>
      </c>
      <c r="J54">
        <f>SankeyLines[[#This Row],[Value]]</f>
        <v>0</v>
      </c>
      <c r="K54">
        <f>SankeyLines[[#This Row],[Value]]</f>
        <v>0</v>
      </c>
      <c r="L54">
        <f>SankeyLines[[#This Row],[Value]]</f>
        <v>0</v>
      </c>
      <c r="M54">
        <f>SankeyLines[[#This Row],[Value]]</f>
        <v>0</v>
      </c>
      <c r="N54">
        <f>SUM(SankeyLines[Value])-SankeyLines[[#This Row],[Above Start]]-SankeyLines[[#This Row],[Value Start]]</f>
        <v>500</v>
      </c>
      <c r="O54">
        <f>SUM(SankeyLines[Value])-SankeyLines[[#This Row],[Above Mid 1]]-SankeyLines[[#This Row],[Value Mid 1]]</f>
        <v>500</v>
      </c>
      <c r="P54">
        <f>SUM(SankeyLines[Value])-SankeyLines[[#This Row],[Above Mid 2]]-SankeyLines[[#This Row],[Value Mid 2]]</f>
        <v>3450</v>
      </c>
      <c r="Q54">
        <f>SUM(SankeyLines[Value])-SankeyLines[[#This Row],[Above End]]-SankeyLines[[#This Row],[Value End]]</f>
        <v>3450</v>
      </c>
    </row>
    <row r="55" spans="2:17" x14ac:dyDescent="0.3">
      <c r="B55" t="str">
        <f>$B$6</f>
        <v>Dividends</v>
      </c>
      <c r="C55" t="str">
        <f>SankeyData[[#Headers],[Food]]</f>
        <v>Food</v>
      </c>
      <c r="D55">
        <f>IF(LEFT(SankeyLines[[#This Row],[From]],5)="Blank",Blank,INDEX(SankeyData[],MATCH(SankeyLines[[#This Row],[From]],SankeyData[From / To],0),MATCH(SankeyLines[[#This Row],[To]],SankeyData[#Headers],0)))</f>
        <v>0</v>
      </c>
      <c r="E55">
        <v>14</v>
      </c>
      <c r="F55">
        <f>SUM(SankeyLines[[#Headers],[Value]]:SankeyLines[[#This Row],[Value]])-SankeyLines[[#This Row],[Value]]</f>
        <v>5200</v>
      </c>
      <c r="G55">
        <f>SankeyLines[[#This Row],[Above Start]]</f>
        <v>5200</v>
      </c>
      <c r="H55">
        <f>SankeyLines[[#This Row],[Above End]]</f>
        <v>4000</v>
      </c>
      <c r="I55">
        <f>SUM(SankeyLines[Value])-SUMIFS(SankeyLines[Value],SankeyLines[End Position],"&gt;="&amp;SankeyLines[[#This Row],[End Position]])</f>
        <v>4000</v>
      </c>
      <c r="J55">
        <f>SankeyLines[[#This Row],[Value]]</f>
        <v>0</v>
      </c>
      <c r="K55">
        <f>SankeyLines[[#This Row],[Value]]</f>
        <v>0</v>
      </c>
      <c r="L55">
        <f>SankeyLines[[#This Row],[Value]]</f>
        <v>0</v>
      </c>
      <c r="M55">
        <f>SankeyLines[[#This Row],[Value]]</f>
        <v>0</v>
      </c>
      <c r="N55">
        <f>SUM(SankeyLines[Value])-SankeyLines[[#This Row],[Above Start]]-SankeyLines[[#This Row],[Value Start]]</f>
        <v>500</v>
      </c>
      <c r="O55">
        <f>SUM(SankeyLines[Value])-SankeyLines[[#This Row],[Above Mid 1]]-SankeyLines[[#This Row],[Value Mid 1]]</f>
        <v>500</v>
      </c>
      <c r="P55">
        <f>SUM(SankeyLines[Value])-SankeyLines[[#This Row],[Above Mid 2]]-SankeyLines[[#This Row],[Value Mid 2]]</f>
        <v>1700</v>
      </c>
      <c r="Q55">
        <f>SUM(SankeyLines[Value])-SankeyLines[[#This Row],[Above End]]-SankeyLines[[#This Row],[Value End]]</f>
        <v>1700</v>
      </c>
    </row>
    <row r="56" spans="2:17" x14ac:dyDescent="0.3">
      <c r="B56" t="str">
        <f>$B$6</f>
        <v>Dividends</v>
      </c>
      <c r="C56" t="str">
        <f>SankeyData[[#Headers],[Savings]]</f>
        <v>Savings</v>
      </c>
      <c r="D56">
        <f>IF(LEFT(SankeyLines[[#This Row],[From]],5)="Blank",Blank,INDEX(SankeyData[],MATCH(SankeyLines[[#This Row],[From]],SankeyData[From / To],0),MATCH(SankeyLines[[#This Row],[To]],SankeyData[#Headers],0)))</f>
        <v>500</v>
      </c>
      <c r="E56">
        <v>19</v>
      </c>
      <c r="F56">
        <f>SUM(SankeyLines[[#Headers],[Value]]:SankeyLines[[#This Row],[Value]])-SankeyLines[[#This Row],[Value]]</f>
        <v>5200</v>
      </c>
      <c r="G56">
        <f>SankeyLines[[#This Row],[Above Start]]</f>
        <v>5200</v>
      </c>
      <c r="H56">
        <f>SankeyLines[[#This Row],[Above End]]</f>
        <v>5200</v>
      </c>
      <c r="I56">
        <f>SUM(SankeyLines[Value])-SUMIFS(SankeyLines[Value],SankeyLines[End Position],"&gt;="&amp;SankeyLines[[#This Row],[End Position]])</f>
        <v>5200</v>
      </c>
      <c r="J56">
        <f>SankeyLines[[#This Row],[Value]]</f>
        <v>500</v>
      </c>
      <c r="K56">
        <f>SankeyLines[[#This Row],[Value]]</f>
        <v>500</v>
      </c>
      <c r="L56">
        <f>SankeyLines[[#This Row],[Value]]</f>
        <v>500</v>
      </c>
      <c r="M56">
        <f>SankeyLines[[#This Row],[Value]]</f>
        <v>500</v>
      </c>
      <c r="N56">
        <f>SUM(SankeyLines[Value])-SankeyLines[[#This Row],[Above Start]]-SankeyLines[[#This Row],[Value Start]]</f>
        <v>0</v>
      </c>
      <c r="O56">
        <f>SUM(SankeyLines[Value])-SankeyLines[[#This Row],[Above Mid 1]]-SankeyLines[[#This Row],[Value Mid 1]]</f>
        <v>0</v>
      </c>
      <c r="P56">
        <f>SUM(SankeyLines[Value])-SankeyLines[[#This Row],[Above Mid 2]]-SankeyLines[[#This Row],[Value Mid 2]]</f>
        <v>0</v>
      </c>
      <c r="Q56">
        <f>SUM(SankeyLines[Value])-SankeyLines[[#This Row],[Above End]]-SankeyLines[[#This Row],[Value End]]</f>
        <v>0</v>
      </c>
    </row>
  </sheetData>
  <pageMargins left="0.7" right="0.7" top="0.75" bottom="0.75" header="0.3" footer="0.3"/>
  <drawing r:id="rId1"/>
  <tableParts count="4">
    <tablePart r:id="rId2"/>
    <tablePart r:id="rId3"/>
    <tablePart r:id="rId4"/>
    <tablePart r:id="rId5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p j p S U n 1 u J e O o A A A A + Q A A A B I A H A B D b 2 5 m a W c v U G F j a 2 F n Z S 5 4 b W w g o h g A K K A U A A A A A A A A A A A A A A A A A A A A A A A A A A A A h c 9 L C s I w G A T g q 5 T s m 5 f g o / x N Q R d u L A i C u A 0 x t s E 2 l S Y 1 v Z s L j + Q V L G j V n c s Z v s X M 4 3 a H r K + r 6 K p b Z x q b I o Y p i r R V z d H Y I k W d P 8 V z l A n Y S n W W h Y 4 G b F 3 S u 2 O K S u 8 v C S E h B B w m u G k L w i l l 5 J B v d q r U t U Q f b P 7 j 2 F j n p V U a C d i / x g i O F w x P G Z 9 h O l g g Y w + 5 s V / D h 8 m Y A v k p Y d V V v m u 1 0 D Z e L 4 G M E c j 7 h n g C U E s D B B Q A A g A I A K Y 6 U l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m O l J S K I p H u A 4 A A A A R A A A A E w A c A E Z v c m 1 1 b G F z L 1 N l Y 3 R p b 2 4 x L m 0 g o h g A K K A U A A A A A A A A A A A A A A A A A A A A A A A A A A A A K 0 5 N L s n M z 1 M I h t C G 1 g B Q S w E C L Q A U A A I A C A C m O l J S f W 4 l 4 6 g A A A D 5 A A A A E g A A A A A A A A A A A A A A A A A A A A A A Q 2 9 u Z m l n L 1 B h Y 2 t h Z 2 U u e G 1 s U E s B A i 0 A F A A C A A g A p j p S U g / K 6 a u k A A A A 6 Q A A A B M A A A A A A A A A A A A A A A A A 9 A A A A F t D b 2 5 0 Z W 5 0 X 1 R 5 c G V z X S 5 4 b W x Q S w E C L Q A U A A I A C A C m O l J S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s T t U q f m I K U i n Z B 0 I U 8 A A x g A A A A A C A A A A A A A Q Z g A A A A E A A C A A A A A + E + W B P U 8 R J n V j Z s 1 4 N / I x n W C o F Q n i i v t + h J F f q f 2 g l Q A A A A A O g A A A A A I A A C A A A A C j b c q m F 9 p 2 C I F + L 4 + 6 I z e 9 o Y g j r + D 5 E J q G x C i j o v s j M 1 A A A A A T J H Y B i M B C k i 2 W 7 o B T R P g 4 q Q K + I X F C T X z G k l B 9 y m d S + 2 5 g U 8 2 d l H Q z x X e 2 X 6 v 7 0 u e C E K L u r M m 2 S 0 R 6 M D r a 8 b j h u Z H S D e K 3 C + 1 9 Y Y i C y d X O D E A A A A C q 9 d K 4 4 5 2 g 8 A n O p 7 m 1 6 N L o S G c K I u / H j O C W 9 i A 8 0 I j H d 7 v / c S / 4 h A c / v 8 l d A t A 5 Z z Q s M d Q x / 1 4 j F K N 3 W 3 k 4 L 7 I X < / D a t a M a s h u p > 
</file>

<file path=customXml/itemProps1.xml><?xml version="1.0" encoding="utf-8"?>
<ds:datastoreItem xmlns:ds="http://schemas.openxmlformats.org/officeDocument/2006/customXml" ds:itemID="{841B1425-EEC6-4241-BB23-C03BE2403AA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Blank</vt:lpstr>
      <vt:lpstr>Spacing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 Off The Grid</dc:creator>
  <cp:lastModifiedBy>Mark Proctor</cp:lastModifiedBy>
  <dcterms:created xsi:type="dcterms:W3CDTF">2021-02-18T07:10:36Z</dcterms:created>
  <dcterms:modified xsi:type="dcterms:W3CDTF">2021-03-08T19:40:01Z</dcterms:modified>
</cp:coreProperties>
</file>