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PS" sheetId="1" r:id="rId1"/>
    <sheet name="GTPS" sheetId="2" r:id="rId2"/>
  </sheets>
  <calcPr calcId="144525"/>
</workbook>
</file>

<file path=xl/sharedStrings.xml><?xml version="1.0" encoding="utf-8"?>
<sst xmlns="http://schemas.openxmlformats.org/spreadsheetml/2006/main" count="66" uniqueCount="24">
  <si>
    <t>Month</t>
  </si>
  <si>
    <t>Year</t>
  </si>
  <si>
    <t xml:space="preserve">Capcity </t>
  </si>
  <si>
    <t xml:space="preserve">Derated capacity as per Supplier Data Sheet </t>
  </si>
  <si>
    <t xml:space="preserve">Revised  Capacity  </t>
  </si>
  <si>
    <t>Commmulative Generation</t>
  </si>
  <si>
    <t xml:space="preserve">Recorded days </t>
  </si>
  <si>
    <t>Grid Breakdown (In hrs)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</si>
  <si>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</si>
  <si>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</si>
  <si>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</si>
  <si>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</si>
  <si>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</si>
  <si>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</si>
  <si>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</si>
  <si>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</si>
  <si>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</si>
  <si>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</si>
  <si>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</si>
  <si>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</si>
  <si>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Generation Data </t>
  </si>
  <si>
    <t xml:space="preserve">Capacity </t>
  </si>
  <si>
    <t xml:space="preserve">Revised capacity </t>
  </si>
  <si>
    <t>Days(Operation)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</si>
</sst>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G15" sqref="G15"/>
    </sheetView>
  </sheetViews>
  <sheetFormatPr defaultColWidth="9" defaultRowHeight="14.4"/>
  <cols>
    <col min="1" max="1" width="12.5740740740741" style="1" customWidth="1"/>
    <col min="4" max="5" width="12.287037037037" customWidth="1"/>
    <col min="6" max="6" width="14.287037037037" customWidth="1"/>
    <col min="7" max="8" width="12.287037037037" customWidth="1"/>
  </cols>
  <sheetData>
    <row r="1" ht="57.6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 t="s">
        <v>8</v>
      </c>
      <c r="B2" s="5">
        <v>2016</v>
      </c>
      <c r="C2" s="5">
        <v>262.5</v>
      </c>
      <c r="D2" s="6">
        <v>0.208333333333333</v>
      </c>
      <c r="E2" s="6">
        <f>C2-(C2*(D2/100))</f>
        <v>261.953125</v>
      </c>
      <c r="F2" s="5">
        <v>15791</v>
      </c>
      <c r="G2" s="5">
        <v>24</v>
      </c>
      <c r="H2" s="5">
        <v>53.96</v>
      </c>
    </row>
    <row r="3" spans="1:8">
      <c r="A3" s="5" t="s">
        <v>9</v>
      </c>
      <c r="B3" s="5">
        <v>2016</v>
      </c>
      <c r="C3" s="5">
        <v>262.5</v>
      </c>
      <c r="D3" s="6">
        <v>0.416666666666667</v>
      </c>
      <c r="E3" s="6">
        <f>C3-(C3*(D3/100))</f>
        <v>261.40625</v>
      </c>
      <c r="F3" s="12">
        <v>20883.63</v>
      </c>
      <c r="G3" s="5">
        <v>31</v>
      </c>
      <c r="H3" s="5">
        <v>70.03</v>
      </c>
    </row>
    <row r="4" spans="1:8">
      <c r="A4" s="5" t="s">
        <v>10</v>
      </c>
      <c r="B4" s="5">
        <v>2016</v>
      </c>
      <c r="C4" s="5">
        <v>262.5</v>
      </c>
      <c r="D4" s="6">
        <v>0.625</v>
      </c>
      <c r="E4" s="6">
        <f>C4-(C4*(D4/100))</f>
        <v>260.859375</v>
      </c>
      <c r="F4" s="12">
        <v>21731.57</v>
      </c>
      <c r="G4" s="5">
        <v>30</v>
      </c>
      <c r="H4" s="5">
        <v>65.85</v>
      </c>
    </row>
    <row r="5" spans="1:8">
      <c r="A5" s="5" t="s">
        <v>11</v>
      </c>
      <c r="B5" s="5">
        <v>2016</v>
      </c>
      <c r="C5" s="5">
        <v>262.5</v>
      </c>
      <c r="D5" s="6">
        <v>0.833333333333333</v>
      </c>
      <c r="E5" s="6">
        <f>C5-(C5*(D5/100))</f>
        <v>260.3125</v>
      </c>
      <c r="F5" s="12">
        <v>25990</v>
      </c>
      <c r="G5" s="5">
        <v>31</v>
      </c>
      <c r="H5" s="5">
        <v>69.68</v>
      </c>
    </row>
    <row r="6" spans="1:8">
      <c r="A6" s="5" t="s">
        <v>12</v>
      </c>
      <c r="B6" s="5">
        <v>2016</v>
      </c>
      <c r="C6" s="5">
        <v>262.5</v>
      </c>
      <c r="D6" s="6">
        <v>1.04166666666667</v>
      </c>
      <c r="E6" s="6">
        <f>C6-(C6*(D6/100))</f>
        <v>259.765625</v>
      </c>
      <c r="F6" s="12">
        <v>20510</v>
      </c>
      <c r="G6" s="5">
        <v>30</v>
      </c>
      <c r="H6" s="5">
        <v>72.51</v>
      </c>
    </row>
    <row r="7" spans="1:10">
      <c r="A7" s="5" t="s">
        <v>13</v>
      </c>
      <c r="B7" s="5">
        <v>2016</v>
      </c>
      <c r="C7" s="5">
        <v>262.5</v>
      </c>
      <c r="D7" s="6">
        <v>1.25</v>
      </c>
      <c r="E7" s="6">
        <f>C7-(C7*(D7/100))</f>
        <v>259.21875</v>
      </c>
      <c r="F7" s="12">
        <v>17010</v>
      </c>
      <c r="G7" s="5">
        <v>31</v>
      </c>
      <c r="H7" s="5">
        <v>65.45</v>
      </c>
      <c r="J7" s="13"/>
    </row>
    <row r="8" spans="1:10">
      <c r="A8" s="5" t="s">
        <v>14</v>
      </c>
      <c r="B8" s="5">
        <v>2017</v>
      </c>
      <c r="C8" s="5">
        <v>262.5</v>
      </c>
      <c r="D8" s="6">
        <v>1.45833333333333</v>
      </c>
      <c r="E8" s="6">
        <f>C8-(C8*(D8/100))</f>
        <v>258.671875</v>
      </c>
      <c r="F8" s="12">
        <v>21740</v>
      </c>
      <c r="G8" s="5">
        <v>31</v>
      </c>
      <c r="H8" s="5">
        <v>63.35</v>
      </c>
      <c r="J8" s="13"/>
    </row>
    <row r="9" spans="1:8">
      <c r="A9" s="5" t="s">
        <v>15</v>
      </c>
      <c r="B9" s="5">
        <v>2017</v>
      </c>
      <c r="C9" s="5">
        <v>262.5</v>
      </c>
      <c r="D9" s="6">
        <v>1.66666666666667</v>
      </c>
      <c r="E9" s="6">
        <f>C9-(C9*(D9/100))</f>
        <v>258.125</v>
      </c>
      <c r="F9" s="5">
        <v>26200</v>
      </c>
      <c r="G9" s="5">
        <v>28</v>
      </c>
      <c r="H9" s="5">
        <v>58.9</v>
      </c>
    </row>
    <row r="10" spans="1:8">
      <c r="A10" s="5" t="s">
        <v>16</v>
      </c>
      <c r="B10" s="5">
        <v>2017</v>
      </c>
      <c r="C10" s="5">
        <v>262.5</v>
      </c>
      <c r="D10" s="6">
        <v>1.875</v>
      </c>
      <c r="E10" s="6">
        <f>C10-(C10*(D10/100))</f>
        <v>257.578125</v>
      </c>
      <c r="F10" s="5">
        <v>33920</v>
      </c>
      <c r="G10" s="5">
        <v>31</v>
      </c>
      <c r="H10" s="5">
        <v>65.46</v>
      </c>
    </row>
    <row r="11" spans="1:8">
      <c r="A11" s="5" t="s">
        <v>17</v>
      </c>
      <c r="B11" s="5">
        <v>2017</v>
      </c>
      <c r="C11" s="5">
        <v>262.5</v>
      </c>
      <c r="D11" s="6">
        <v>2.08333333333333</v>
      </c>
      <c r="E11" s="6">
        <f>C11-(C11*(D11/100))</f>
        <v>257.03125</v>
      </c>
      <c r="F11" s="5">
        <v>35941</v>
      </c>
      <c r="G11" s="5">
        <v>30</v>
      </c>
      <c r="H11" s="5">
        <v>70.3</v>
      </c>
    </row>
    <row r="12" spans="1:8">
      <c r="A12" s="5" t="s">
        <v>18</v>
      </c>
      <c r="B12" s="5">
        <v>2017</v>
      </c>
      <c r="C12" s="5">
        <v>262.5</v>
      </c>
      <c r="D12" s="6">
        <v>2.29166666666667</v>
      </c>
      <c r="E12" s="6">
        <f>C12-(C12*(D12/100))</f>
        <v>256.484375</v>
      </c>
      <c r="F12" s="5">
        <v>33145</v>
      </c>
      <c r="G12" s="5">
        <v>31</v>
      </c>
      <c r="H12" s="5">
        <v>68.1</v>
      </c>
    </row>
    <row r="13" spans="1:8">
      <c r="A13" s="5" t="s">
        <v>19</v>
      </c>
      <c r="B13" s="5">
        <v>2017</v>
      </c>
      <c r="C13" s="5">
        <v>262.5</v>
      </c>
      <c r="D13" s="6">
        <v>2.5</v>
      </c>
      <c r="E13" s="6">
        <f>C13-(C13*(D13/100))</f>
        <v>255.9375</v>
      </c>
      <c r="F13" s="5">
        <v>32221</v>
      </c>
      <c r="G13" s="5">
        <v>30</v>
      </c>
      <c r="H13" s="5">
        <v>63.41</v>
      </c>
    </row>
    <row r="14" spans="1:8">
      <c r="A14" s="5" t="s">
        <v>8</v>
      </c>
      <c r="B14" s="5">
        <v>2017</v>
      </c>
      <c r="C14" s="5">
        <v>262.5</v>
      </c>
      <c r="D14" s="6">
        <v>2.55583333333333</v>
      </c>
      <c r="E14" s="6">
        <f t="shared" ref="E14:E25" si="0">C14-(C14*(D14/100))</f>
        <v>255.7909375</v>
      </c>
      <c r="F14" s="5">
        <v>28728</v>
      </c>
      <c r="G14" s="5">
        <v>31</v>
      </c>
      <c r="H14" s="5">
        <v>68.05</v>
      </c>
    </row>
    <row r="15" spans="1:8">
      <c r="A15" s="5" t="s">
        <v>9</v>
      </c>
      <c r="B15" s="5">
        <v>2017</v>
      </c>
      <c r="C15" s="5">
        <v>262.5</v>
      </c>
      <c r="D15" s="6">
        <v>2.61166666666667</v>
      </c>
      <c r="E15" s="6">
        <f t="shared" si="0"/>
        <v>255.644375</v>
      </c>
      <c r="F15" s="5">
        <v>27759</v>
      </c>
      <c r="G15" s="5">
        <f>G3</f>
        <v>31</v>
      </c>
      <c r="H15" s="5">
        <v>70.18</v>
      </c>
    </row>
    <row r="16" spans="1:8">
      <c r="A16" s="5" t="s">
        <v>10</v>
      </c>
      <c r="B16" s="5">
        <v>2017</v>
      </c>
      <c r="C16" s="5">
        <v>262.5</v>
      </c>
      <c r="D16" s="6">
        <v>2.6675</v>
      </c>
      <c r="E16" s="6">
        <f t="shared" si="0"/>
        <v>255.4978125</v>
      </c>
      <c r="F16" s="5">
        <v>28770</v>
      </c>
      <c r="G16" s="5">
        <v>30</v>
      </c>
      <c r="H16" s="5">
        <v>71.46</v>
      </c>
    </row>
    <row r="17" spans="1:8">
      <c r="A17" s="5" t="s">
        <v>11</v>
      </c>
      <c r="B17" s="5">
        <v>2017</v>
      </c>
      <c r="C17" s="5">
        <v>262.5</v>
      </c>
      <c r="D17" s="6">
        <v>2.72333333333333</v>
      </c>
      <c r="E17" s="6">
        <f t="shared" si="0"/>
        <v>255.35125</v>
      </c>
      <c r="F17" s="5">
        <v>24970</v>
      </c>
      <c r="G17" s="5">
        <v>31</v>
      </c>
      <c r="H17" s="5">
        <v>70.23</v>
      </c>
    </row>
    <row r="18" spans="1:8">
      <c r="A18" s="5" t="s">
        <v>12</v>
      </c>
      <c r="B18" s="5">
        <v>2017</v>
      </c>
      <c r="C18" s="5">
        <v>262.5</v>
      </c>
      <c r="D18" s="6">
        <v>2.77916666666667</v>
      </c>
      <c r="E18" s="6">
        <f t="shared" si="0"/>
        <v>255.2046875</v>
      </c>
      <c r="F18" s="5">
        <v>16151</v>
      </c>
      <c r="G18" s="5">
        <v>30</v>
      </c>
      <c r="H18" s="5">
        <v>75.41</v>
      </c>
    </row>
    <row r="19" spans="1:10">
      <c r="A19" s="5" t="s">
        <v>13</v>
      </c>
      <c r="B19" s="5">
        <v>2017</v>
      </c>
      <c r="C19" s="5">
        <v>262.5</v>
      </c>
      <c r="D19" s="6">
        <v>2.835</v>
      </c>
      <c r="E19" s="6">
        <f t="shared" si="0"/>
        <v>255.058125</v>
      </c>
      <c r="F19" s="5">
        <v>18748</v>
      </c>
      <c r="G19" s="5">
        <v>31</v>
      </c>
      <c r="H19" s="5">
        <v>74.35</v>
      </c>
      <c r="J19" s="13"/>
    </row>
    <row r="20" spans="1:10">
      <c r="A20" s="5" t="s">
        <v>14</v>
      </c>
      <c r="B20" s="5">
        <v>2018</v>
      </c>
      <c r="C20" s="5">
        <v>262.5</v>
      </c>
      <c r="D20" s="6">
        <v>2.89083333333333</v>
      </c>
      <c r="E20" s="6">
        <f t="shared" si="0"/>
        <v>254.9115625</v>
      </c>
      <c r="F20" s="5">
        <v>19751</v>
      </c>
      <c r="G20" s="5">
        <v>31</v>
      </c>
      <c r="H20" s="5">
        <v>72.4</v>
      </c>
      <c r="J20" s="13"/>
    </row>
    <row r="21" spans="1:8">
      <c r="A21" s="5" t="s">
        <v>15</v>
      </c>
      <c r="B21" s="5">
        <v>2018</v>
      </c>
      <c r="C21" s="5">
        <v>262.5</v>
      </c>
      <c r="D21" s="6">
        <v>2.94666666666667</v>
      </c>
      <c r="E21" s="6">
        <f t="shared" si="0"/>
        <v>254.765</v>
      </c>
      <c r="F21" s="5">
        <v>21177</v>
      </c>
      <c r="G21" s="5">
        <v>28</v>
      </c>
      <c r="H21" s="5">
        <v>71.88</v>
      </c>
    </row>
    <row r="22" spans="1:8">
      <c r="A22" s="5" t="s">
        <v>16</v>
      </c>
      <c r="B22" s="5">
        <v>2018</v>
      </c>
      <c r="C22" s="5">
        <v>262.5</v>
      </c>
      <c r="D22" s="6">
        <v>3.0025</v>
      </c>
      <c r="E22" s="6">
        <f t="shared" si="0"/>
        <v>254.6184375</v>
      </c>
      <c r="F22" s="5">
        <v>29713</v>
      </c>
      <c r="G22" s="5">
        <v>31</v>
      </c>
      <c r="H22" s="5">
        <v>70.28</v>
      </c>
    </row>
    <row r="23" spans="1:8">
      <c r="A23" s="5" t="s">
        <v>17</v>
      </c>
      <c r="B23" s="5">
        <v>2018</v>
      </c>
      <c r="C23" s="5">
        <v>262.5</v>
      </c>
      <c r="D23" s="6">
        <v>3.05833333333333</v>
      </c>
      <c r="E23" s="6">
        <f t="shared" si="0"/>
        <v>254.471875</v>
      </c>
      <c r="F23" s="5">
        <v>31501</v>
      </c>
      <c r="G23" s="5">
        <f>G11</f>
        <v>30</v>
      </c>
      <c r="H23" s="5">
        <v>74.56</v>
      </c>
    </row>
    <row r="24" spans="1:8">
      <c r="A24" s="5" t="s">
        <v>18</v>
      </c>
      <c r="B24" s="5">
        <v>2018</v>
      </c>
      <c r="C24" s="5">
        <v>262.5</v>
      </c>
      <c r="D24" s="6">
        <v>3.11416666666667</v>
      </c>
      <c r="E24" s="6">
        <f t="shared" si="0"/>
        <v>254.3253125</v>
      </c>
      <c r="F24" s="5">
        <v>30577</v>
      </c>
      <c r="G24" s="5">
        <f t="shared" ref="G24:G25" si="1">G12</f>
        <v>31</v>
      </c>
      <c r="H24" s="5">
        <v>71.35</v>
      </c>
    </row>
    <row r="25" spans="1:8">
      <c r="A25" s="5" t="s">
        <v>19</v>
      </c>
      <c r="B25" s="5">
        <v>2018</v>
      </c>
      <c r="C25" s="5">
        <v>262.5</v>
      </c>
      <c r="D25" s="6">
        <v>3.17</v>
      </c>
      <c r="E25" s="6">
        <f t="shared" si="0"/>
        <v>254.17875</v>
      </c>
      <c r="F25" s="5">
        <v>24071</v>
      </c>
      <c r="G25" s="5">
        <f t="shared" si="1"/>
        <v>30</v>
      </c>
      <c r="H25" s="5">
        <v>74.11</v>
      </c>
    </row>
    <row r="26" spans="1:8">
      <c r="A26" s="5" t="s">
        <v>8</v>
      </c>
      <c r="B26" s="5">
        <v>2018</v>
      </c>
      <c r="C26" s="5">
        <v>262.5</v>
      </c>
      <c r="D26" s="6">
        <v>3.22583333333333</v>
      </c>
      <c r="E26" s="6">
        <f t="shared" ref="E26" si="2">C26-D26</f>
        <v>259.274166666667</v>
      </c>
      <c r="F26" s="5">
        <v>6486</v>
      </c>
      <c r="G26" s="5">
        <v>7</v>
      </c>
      <c r="H26" s="5">
        <v>15.71</v>
      </c>
    </row>
  </sheetData>
  <pageMargins left="0.7" right="0.7" top="0.75" bottom="0.75" header="0.3" footer="0.3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6"/>
  <sheetViews>
    <sheetView workbookViewId="0">
      <selection activeCell="A1" sqref="A$1:A$1048576"/>
    </sheetView>
  </sheetViews>
  <sheetFormatPr defaultColWidth="9" defaultRowHeight="14.4" outlineLevelCol="7"/>
  <cols>
    <col min="1" max="1" width="12.5740740740741" customWidth="1"/>
    <col min="3" max="6" width="12.4259259259259" customWidth="1"/>
    <col min="7" max="7" width="15.287037037037" customWidth="1"/>
    <col min="8" max="8" width="15.712962962963" style="1" customWidth="1"/>
  </cols>
  <sheetData>
    <row r="1" ht="57.6" spans="1:8">
      <c r="A1" s="2" t="s">
        <v>0</v>
      </c>
      <c r="B1" s="2" t="s">
        <v>1</v>
      </c>
      <c r="C1" s="2" t="s">
        <v>20</v>
      </c>
      <c r="D1" s="2" t="s">
        <v>21</v>
      </c>
      <c r="E1" s="3" t="s">
        <v>3</v>
      </c>
      <c r="F1" s="2" t="s">
        <v>22</v>
      </c>
      <c r="G1" s="2" t="s">
        <v>23</v>
      </c>
      <c r="H1" s="2" t="s">
        <v>7</v>
      </c>
    </row>
    <row r="2" spans="1:8">
      <c r="A2" s="4" t="s">
        <v>8</v>
      </c>
      <c r="B2" s="5">
        <v>2016</v>
      </c>
      <c r="C2" s="5">
        <f>8.08*1000</f>
        <v>8080</v>
      </c>
      <c r="D2" s="5">
        <v>100</v>
      </c>
      <c r="E2" s="6">
        <v>0.208333333333333</v>
      </c>
      <c r="F2" s="6">
        <f>D2-(D2*(E2/100))</f>
        <v>99.7916666666667</v>
      </c>
      <c r="G2" s="5">
        <v>24</v>
      </c>
      <c r="H2" s="7">
        <v>48.83</v>
      </c>
    </row>
    <row r="3" spans="1:8">
      <c r="A3" s="4" t="s">
        <v>9</v>
      </c>
      <c r="B3" s="5">
        <v>2016</v>
      </c>
      <c r="C3" s="5">
        <f>9.76*1000</f>
        <v>9760</v>
      </c>
      <c r="D3" s="5">
        <v>100</v>
      </c>
      <c r="E3" s="6">
        <v>0.416666666666667</v>
      </c>
      <c r="F3" s="6">
        <f>D3-(D3*(E3/100))</f>
        <v>99.5833333333333</v>
      </c>
      <c r="G3" s="5">
        <v>31</v>
      </c>
      <c r="H3" s="7">
        <v>69.65</v>
      </c>
    </row>
    <row r="4" spans="1:8">
      <c r="A4" s="4" t="s">
        <v>10</v>
      </c>
      <c r="B4" s="5">
        <v>2016</v>
      </c>
      <c r="C4" s="5">
        <f>11.76*1000</f>
        <v>11760</v>
      </c>
      <c r="D4" s="5">
        <v>100</v>
      </c>
      <c r="E4" s="6">
        <v>0.625</v>
      </c>
      <c r="F4" s="6">
        <f>D4-(D4*(E4/100))</f>
        <v>99.375</v>
      </c>
      <c r="G4" s="5">
        <v>30</v>
      </c>
      <c r="H4" s="7">
        <v>69.65</v>
      </c>
    </row>
    <row r="5" spans="1:8">
      <c r="A5" s="4" t="s">
        <v>11</v>
      </c>
      <c r="B5" s="5">
        <v>2016</v>
      </c>
      <c r="C5" s="5">
        <f>9.45*1000</f>
        <v>9450</v>
      </c>
      <c r="D5" s="5">
        <v>100</v>
      </c>
      <c r="E5" s="6">
        <v>0.833333333333333</v>
      </c>
      <c r="F5" s="6">
        <f>D5-(D5*(E5/100))</f>
        <v>99.1666666666667</v>
      </c>
      <c r="G5" s="5">
        <v>31</v>
      </c>
      <c r="H5" s="7">
        <v>69.65</v>
      </c>
    </row>
    <row r="6" spans="1:8">
      <c r="A6" s="4" t="s">
        <v>12</v>
      </c>
      <c r="B6" s="5">
        <v>2016</v>
      </c>
      <c r="C6" s="5">
        <f>6.61*1000</f>
        <v>6610</v>
      </c>
      <c r="D6" s="5">
        <v>100</v>
      </c>
      <c r="E6" s="6">
        <v>1.04166666666667</v>
      </c>
      <c r="F6" s="6">
        <f>D6-(D6*(E6/100))</f>
        <v>98.9583333333333</v>
      </c>
      <c r="G6" s="5">
        <v>30</v>
      </c>
      <c r="H6" s="7">
        <v>67.8</v>
      </c>
    </row>
    <row r="7" spans="1:8">
      <c r="A7" s="4" t="s">
        <v>13</v>
      </c>
      <c r="B7" s="5">
        <v>2016</v>
      </c>
      <c r="C7" s="5">
        <v>5520</v>
      </c>
      <c r="D7" s="5">
        <v>100</v>
      </c>
      <c r="E7" s="6">
        <v>1.25</v>
      </c>
      <c r="F7" s="6">
        <f>D7-(D7*(E7/100))</f>
        <v>98.75</v>
      </c>
      <c r="G7" s="5">
        <v>31</v>
      </c>
      <c r="H7" s="7">
        <v>54.71</v>
      </c>
    </row>
    <row r="8" spans="1:8">
      <c r="A8" s="4" t="s">
        <v>14</v>
      </c>
      <c r="B8" s="5">
        <v>2017</v>
      </c>
      <c r="C8" s="5">
        <f>6.4*1000</f>
        <v>6400</v>
      </c>
      <c r="D8" s="5">
        <v>100</v>
      </c>
      <c r="E8" s="6">
        <v>1.45833333333333</v>
      </c>
      <c r="F8" s="6">
        <f>D8-(D8*(E8/100))</f>
        <v>98.5416666666667</v>
      </c>
      <c r="G8" s="5">
        <v>31</v>
      </c>
      <c r="H8" s="6">
        <v>65.55</v>
      </c>
    </row>
    <row r="9" spans="1:8">
      <c r="A9" s="4" t="s">
        <v>15</v>
      </c>
      <c r="B9" s="5">
        <v>2017</v>
      </c>
      <c r="C9" s="5">
        <f>9.74*1000</f>
        <v>9740</v>
      </c>
      <c r="D9" s="5">
        <v>100</v>
      </c>
      <c r="E9" s="6">
        <v>1.66666666666667</v>
      </c>
      <c r="F9" s="6">
        <f>D9-(D9*(E9/100))</f>
        <v>98.3333333333333</v>
      </c>
      <c r="G9" s="5">
        <v>28</v>
      </c>
      <c r="H9" s="6">
        <v>53.88</v>
      </c>
    </row>
    <row r="10" spans="1:8">
      <c r="A10" s="4" t="s">
        <v>16</v>
      </c>
      <c r="B10" s="5">
        <v>2017</v>
      </c>
      <c r="C10" s="5">
        <f>13.31*1000</f>
        <v>13310</v>
      </c>
      <c r="D10" s="5">
        <v>100</v>
      </c>
      <c r="E10" s="6">
        <v>1.875</v>
      </c>
      <c r="F10" s="6">
        <f>D10-(D10*(E10/100))</f>
        <v>98.125</v>
      </c>
      <c r="G10" s="5">
        <v>31</v>
      </c>
      <c r="H10" s="6">
        <v>67.13</v>
      </c>
    </row>
    <row r="11" spans="1:8">
      <c r="A11" s="4" t="s">
        <v>17</v>
      </c>
      <c r="B11" s="5">
        <v>2017</v>
      </c>
      <c r="C11" s="5">
        <v>13939</v>
      </c>
      <c r="D11" s="5">
        <v>100</v>
      </c>
      <c r="E11" s="6">
        <v>2.08333333333333</v>
      </c>
      <c r="F11" s="6">
        <f>D11-(D11*(E11/100))</f>
        <v>97.9166666666667</v>
      </c>
      <c r="G11" s="5">
        <v>30</v>
      </c>
      <c r="H11" s="6">
        <v>63.83</v>
      </c>
    </row>
    <row r="12" spans="1:8">
      <c r="A12" s="4" t="s">
        <v>18</v>
      </c>
      <c r="B12" s="5">
        <v>2017</v>
      </c>
      <c r="C12" s="5">
        <v>13827</v>
      </c>
      <c r="D12" s="5">
        <v>100</v>
      </c>
      <c r="E12" s="6">
        <v>2.29166666666667</v>
      </c>
      <c r="F12" s="6">
        <f>D12-(D12*(E12/100))</f>
        <v>97.7083333333333</v>
      </c>
      <c r="G12" s="5">
        <v>31</v>
      </c>
      <c r="H12" s="6">
        <v>63.13</v>
      </c>
    </row>
    <row r="13" spans="1:8">
      <c r="A13" s="4" t="s">
        <v>19</v>
      </c>
      <c r="B13" s="5">
        <v>2017</v>
      </c>
      <c r="C13" s="5">
        <v>11286</v>
      </c>
      <c r="D13" s="5">
        <v>100</v>
      </c>
      <c r="E13" s="6">
        <v>2.5</v>
      </c>
      <c r="F13" s="6">
        <f>D13-(D13*(E13/100))</f>
        <v>97.5</v>
      </c>
      <c r="G13" s="5">
        <v>30</v>
      </c>
      <c r="H13" s="6">
        <v>64.4</v>
      </c>
    </row>
    <row r="14" spans="1:8">
      <c r="A14" s="8" t="s">
        <v>8</v>
      </c>
      <c r="B14" s="9">
        <v>2017</v>
      </c>
      <c r="C14" s="10">
        <v>11126</v>
      </c>
      <c r="D14" s="9">
        <v>100</v>
      </c>
      <c r="E14" s="6">
        <v>2.55583333333333</v>
      </c>
      <c r="F14" s="6">
        <f t="shared" ref="F14:F26" si="0">D14-(D14*(E14/100))</f>
        <v>97.4441666666667</v>
      </c>
      <c r="G14" s="9">
        <v>31</v>
      </c>
      <c r="H14" s="11">
        <v>64.9</v>
      </c>
    </row>
    <row r="15" spans="1:8">
      <c r="A15" s="8" t="s">
        <v>9</v>
      </c>
      <c r="B15" s="9">
        <v>2017</v>
      </c>
      <c r="C15" s="10">
        <v>10881</v>
      </c>
      <c r="D15" s="9">
        <v>100</v>
      </c>
      <c r="E15" s="6">
        <v>2.61166666666667</v>
      </c>
      <c r="F15" s="6">
        <f t="shared" si="0"/>
        <v>97.3883333333333</v>
      </c>
      <c r="G15" s="9">
        <v>31</v>
      </c>
      <c r="H15" s="11">
        <v>64.15</v>
      </c>
    </row>
    <row r="16" spans="1:8">
      <c r="A16" s="8" t="s">
        <v>10</v>
      </c>
      <c r="B16" s="9">
        <v>2017</v>
      </c>
      <c r="C16" s="10">
        <v>11134</v>
      </c>
      <c r="D16" s="9">
        <v>100</v>
      </c>
      <c r="E16" s="6">
        <v>2.6675</v>
      </c>
      <c r="F16" s="6">
        <f t="shared" si="0"/>
        <v>97.3325</v>
      </c>
      <c r="G16" s="9">
        <v>30</v>
      </c>
      <c r="H16" s="11">
        <v>60</v>
      </c>
    </row>
    <row r="17" spans="1:8">
      <c r="A17" s="8" t="s">
        <v>11</v>
      </c>
      <c r="B17" s="9">
        <v>2017</v>
      </c>
      <c r="C17" s="10">
        <v>9118</v>
      </c>
      <c r="D17" s="9">
        <v>100</v>
      </c>
      <c r="E17" s="6">
        <v>2.72333333333333</v>
      </c>
      <c r="F17" s="6">
        <f t="shared" si="0"/>
        <v>97.2766666666667</v>
      </c>
      <c r="G17" s="9">
        <v>31</v>
      </c>
      <c r="H17" s="11">
        <v>63.183</v>
      </c>
    </row>
    <row r="18" spans="1:8">
      <c r="A18" s="8" t="s">
        <v>12</v>
      </c>
      <c r="B18" s="9">
        <v>2017</v>
      </c>
      <c r="C18" s="10">
        <v>5974</v>
      </c>
      <c r="D18" s="9">
        <v>100</v>
      </c>
      <c r="E18" s="6">
        <v>2.77916666666667</v>
      </c>
      <c r="F18" s="6">
        <f t="shared" si="0"/>
        <v>97.2208333333333</v>
      </c>
      <c r="G18" s="9">
        <v>30</v>
      </c>
      <c r="H18" s="11">
        <v>60.28</v>
      </c>
    </row>
    <row r="19" spans="1:8">
      <c r="A19" s="8" t="s">
        <v>13</v>
      </c>
      <c r="B19" s="9">
        <v>2017</v>
      </c>
      <c r="C19" s="10">
        <v>6684</v>
      </c>
      <c r="D19" s="9">
        <v>100</v>
      </c>
      <c r="E19" s="6">
        <v>2.835</v>
      </c>
      <c r="F19" s="6">
        <f t="shared" si="0"/>
        <v>97.165</v>
      </c>
      <c r="G19" s="9">
        <v>31</v>
      </c>
      <c r="H19" s="11">
        <v>63.43</v>
      </c>
    </row>
    <row r="20" spans="1:8">
      <c r="A20" s="8" t="s">
        <v>14</v>
      </c>
      <c r="B20" s="9">
        <v>2018</v>
      </c>
      <c r="C20" s="9">
        <f>6.99*1000</f>
        <v>6990</v>
      </c>
      <c r="D20" s="9">
        <v>100</v>
      </c>
      <c r="E20" s="6">
        <v>2.89083333333333</v>
      </c>
      <c r="F20" s="6">
        <f t="shared" si="0"/>
        <v>97.1091666666667</v>
      </c>
      <c r="G20" s="9">
        <v>31</v>
      </c>
      <c r="H20" s="11">
        <v>60.08</v>
      </c>
    </row>
    <row r="21" spans="1:8">
      <c r="A21" s="8" t="s">
        <v>15</v>
      </c>
      <c r="B21" s="9">
        <v>2018</v>
      </c>
      <c r="C21" s="10">
        <v>9117</v>
      </c>
      <c r="D21" s="9">
        <v>100</v>
      </c>
      <c r="E21" s="6">
        <v>2.94666666666667</v>
      </c>
      <c r="F21" s="6">
        <f t="shared" si="0"/>
        <v>97.0533333333333</v>
      </c>
      <c r="G21" s="9">
        <v>28</v>
      </c>
      <c r="H21" s="11">
        <v>63.41</v>
      </c>
    </row>
    <row r="22" spans="1:8">
      <c r="A22" s="8" t="s">
        <v>16</v>
      </c>
      <c r="B22" s="9">
        <v>2018</v>
      </c>
      <c r="C22" s="10">
        <v>11807</v>
      </c>
      <c r="D22" s="9">
        <v>100</v>
      </c>
      <c r="E22" s="6">
        <v>3.0025</v>
      </c>
      <c r="F22" s="6">
        <f t="shared" si="0"/>
        <v>96.9975</v>
      </c>
      <c r="G22" s="9">
        <v>31</v>
      </c>
      <c r="H22" s="11">
        <v>65.33</v>
      </c>
    </row>
    <row r="23" spans="1:8">
      <c r="A23" s="8" t="s">
        <v>17</v>
      </c>
      <c r="B23" s="9">
        <v>2018</v>
      </c>
      <c r="C23" s="10">
        <v>12351</v>
      </c>
      <c r="D23" s="9">
        <v>100</v>
      </c>
      <c r="E23" s="6">
        <v>3.05833333333333</v>
      </c>
      <c r="F23" s="6">
        <f t="shared" si="0"/>
        <v>96.9416666666667</v>
      </c>
      <c r="G23" s="9">
        <v>30</v>
      </c>
      <c r="H23" s="11">
        <v>62.35</v>
      </c>
    </row>
    <row r="24" spans="1:8">
      <c r="A24" s="8" t="s">
        <v>18</v>
      </c>
      <c r="B24" s="9">
        <v>2018</v>
      </c>
      <c r="C24" s="10">
        <v>12338</v>
      </c>
      <c r="D24" s="9">
        <v>100</v>
      </c>
      <c r="E24" s="6">
        <v>3.11416666666667</v>
      </c>
      <c r="F24" s="6">
        <f t="shared" si="0"/>
        <v>96.8858333333333</v>
      </c>
      <c r="G24" s="9">
        <v>31</v>
      </c>
      <c r="H24" s="11">
        <v>62.16</v>
      </c>
    </row>
    <row r="25" spans="1:8">
      <c r="A25" s="8" t="s">
        <v>19</v>
      </c>
      <c r="B25" s="9">
        <v>2018</v>
      </c>
      <c r="C25" s="10">
        <v>10693</v>
      </c>
      <c r="D25" s="9">
        <v>100</v>
      </c>
      <c r="E25" s="6">
        <v>3.17</v>
      </c>
      <c r="F25" s="6">
        <f t="shared" si="0"/>
        <v>96.83</v>
      </c>
      <c r="G25" s="9">
        <v>30</v>
      </c>
      <c r="H25" s="11">
        <v>60.01</v>
      </c>
    </row>
    <row r="26" spans="1:8">
      <c r="A26" s="8" t="s">
        <v>8</v>
      </c>
      <c r="B26" s="9">
        <v>2018</v>
      </c>
      <c r="C26" s="10">
        <v>2367</v>
      </c>
      <c r="D26" s="9">
        <v>100</v>
      </c>
      <c r="E26" s="6">
        <v>3.22583333333333</v>
      </c>
      <c r="F26" s="6">
        <f t="shared" si="0"/>
        <v>96.7741666666667</v>
      </c>
      <c r="G26" s="9">
        <v>7</v>
      </c>
      <c r="H26" s="11">
        <v>13.21</v>
      </c>
    </row>
  </sheetData>
  <pageMargins left="0.7" right="0.7" top="0.75" bottom="0.75" header="0.3" footer="0.3"/>
  <pageSetup paperSize="1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PPS</vt:lpstr>
      <vt:lpstr>GTPS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Arul</cp:lastModifiedBy>
  <dcterms:created xsi:type="dcterms:W3CDTF">2015-06-05T18:17:00Z</dcterms:created>
  <cp:lastPrinted>2021-12-10T07:38:00Z</cp:lastPrinted>
  <dcterms:modified xsi:type="dcterms:W3CDTF">2022-02-09T07:10:39Z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56F42BA37B4E48DE9B60F41B061A6D6D</vt:lpwstr>
  </property>
  <property fmtid="{D5CDD505-2E9C-101B-9397-08002B2CF9AE}" pid="3" name="KSOProductBuildVer">
    <vt:lpwstr>1033-11.2.0.10463</vt:lpwstr>
  </property>
</Properties>
</file>